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nabilalhakamy/Desktop/Yosemite 2026 Pitch Deck/SEC/"/>
    </mc:Choice>
  </mc:AlternateContent>
  <xr:revisionPtr revIDLastSave="0" documentId="13_ncr:1_{8A4D0D83-A487-664E-8634-523C000A90E2}" xr6:coauthVersionLast="47" xr6:coauthVersionMax="47" xr10:uidLastSave="{00000000-0000-0000-0000-000000000000}"/>
  <bookViews>
    <workbookView xWindow="0" yWindow="660" windowWidth="34560" windowHeight="21680" firstSheet="7" activeTab="14" xr2:uid="{00000000-000D-0000-FFFF-FFFF00000000}"/>
  </bookViews>
  <sheets>
    <sheet name="00 Read Me" sheetId="1" r:id="rId1"/>
    <sheet name="00b Corrections Applied" sheetId="2" r:id="rId2"/>
    <sheet name="01 Oncology Direction" sheetId="3" r:id="rId3"/>
    <sheet name="02 Modality Filing Trend" sheetId="4" r:id="rId4"/>
    <sheet name="03 Immunostimulants" sheetId="5" r:id="rId5"/>
    <sheet name="04 Intratumoral" sheetId="6" r:id="rId6"/>
    <sheet name="05 IT Immunostimulants" sheetId="7" r:id="rId7"/>
    <sheet name="06 Preclinical Pipeline" sheetId="8" r:id="rId8"/>
    <sheet name="07 Preclinical Research" sheetId="9" r:id="rId9"/>
    <sheet name="08 Glatiramoid White Space" sheetId="10" r:id="rId10"/>
    <sheet name="09 Melanoma Epidemiology" sheetId="11" r:id="rId11"/>
    <sheet name="10 Melanoma Approved Rx" sheetId="12" r:id="rId12"/>
    <sheet name="11 Melanoma Pipeline" sheetId="13" r:id="rId13"/>
    <sheet name="12 Melanoma Market" sheetId="14" r:id="rId14"/>
    <sheet name="13 Melanoma Challenges" sheetId="15" r:id="rId15"/>
    <sheet name="14 Melanoma Clinical Trials" sheetId="16" r:id="rId16"/>
    <sheet name="15 Asset Profiles" sheetId="17" r:id="rId17"/>
    <sheet name="16 ORR Benchmark" sheetId="18" r:id="rId18"/>
    <sheet name="17 The Failures" sheetId="19" r:id="rId19"/>
    <sheet name="18 Regulatory Designations" sheetId="20" r:id="rId20"/>
    <sheet name="19 Replimune Financing" sheetId="21" r:id="rId21"/>
    <sheet name="20 RP1 Timeline" sheetId="22" r:id="rId22"/>
    <sheet name="21 Replimune XBRL Series" sheetId="23" r:id="rId23"/>
    <sheet name="22 Moderna Merck INT" sheetId="24" r:id="rId24"/>
    <sheet name="23 MA Comparables" sheetId="25" r:id="rId25"/>
    <sheet name="24 Market $ and Economics" sheetId="26" r:id="rId26"/>
    <sheet name="25 Capital Flows Public" sheetId="27" r:id="rId27"/>
    <sheet name="26 FormD Quarterly" sheetId="28" r:id="rId28"/>
    <sheet name="27 FormD TTM Windows" sheetId="29" r:id="rId29"/>
    <sheet name="28 Round Size Bands" sheetId="30" r:id="rId30"/>
    <sheet name="29 Mega Rounds 100M+" sheetId="31" r:id="rId31"/>
    <sheet name="30 Stage Benchmarks" sheetId="32" r:id="rId32"/>
    <sheet name="31 Round Benchmarks Named" sheetId="33" r:id="rId33"/>
    <sheet name="32 Financing x Stage" sheetId="34" r:id="rId34"/>
    <sheet name="33 Melanoma-IO Cohort" sheetId="35" r:id="rId35"/>
    <sheet name="34 Tier1 Intratumoral" sheetId="36" r:id="rId36"/>
    <sheet name="35 Top 25 Rounds" sheetId="37" r:id="rId37"/>
    <sheet name="36 Named People on Form D" sheetId="38" r:id="rId38"/>
    <sheet name="37 Investors" sheetId="39" r:id="rId39"/>
    <sheet name="38 Active Investors 13DG" sheetId="40" r:id="rId40"/>
    <sheet name="39 Company Directory" sheetId="41" r:id="rId41"/>
    <sheet name="40 Raw Form D Universe" sheetId="42" r:id="rId42"/>
    <sheet name="41 Source Accessions" sheetId="43" r:id="rId43"/>
    <sheet name="42 How To Reproduce" sheetId="44" r:id="rId44"/>
    <sheet name="43 Gaps and Cautions" sheetId="45" r:id="rId45"/>
  </sheets>
  <definedNames>
    <definedName name="_xlnm._FilterDatabase" localSheetId="37" hidden="1">'36 Named People on Form D'!$A$5:$I$412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54" i="42" l="1"/>
  <c r="I54" i="41"/>
  <c r="H54" i="41"/>
  <c r="C73" i="36"/>
  <c r="C128" i="35"/>
  <c r="G80" i="34"/>
  <c r="C41" i="33"/>
  <c r="B41" i="33"/>
  <c r="B40" i="33"/>
  <c r="B39" i="33"/>
  <c r="B36" i="33"/>
  <c r="B35" i="33"/>
  <c r="B34" i="33"/>
  <c r="B33" i="33"/>
  <c r="B32" i="33"/>
  <c r="B31" i="33"/>
  <c r="I9" i="32"/>
  <c r="I8" i="32"/>
  <c r="I7" i="32"/>
  <c r="I6" i="32"/>
  <c r="C24" i="31"/>
  <c r="D24" i="31" s="1"/>
  <c r="B24" i="31"/>
  <c r="E23" i="31"/>
  <c r="D23" i="31"/>
  <c r="E22" i="31"/>
  <c r="D22" i="31"/>
  <c r="E21" i="31"/>
  <c r="D21" i="31"/>
  <c r="E20" i="31"/>
  <c r="D20" i="31"/>
  <c r="E19" i="31"/>
  <c r="D19" i="31"/>
  <c r="E18" i="31"/>
  <c r="D18" i="31"/>
  <c r="E17" i="31"/>
  <c r="D17" i="31"/>
  <c r="E16" i="31"/>
  <c r="D16" i="31"/>
  <c r="E15" i="31"/>
  <c r="D15" i="31"/>
  <c r="E14" i="31"/>
  <c r="D14" i="31"/>
  <c r="E13" i="31"/>
  <c r="D13" i="31"/>
  <c r="E12" i="31"/>
  <c r="D12" i="31"/>
  <c r="E11" i="31"/>
  <c r="D11" i="31"/>
  <c r="E10" i="31"/>
  <c r="D10" i="31"/>
  <c r="E9" i="31"/>
  <c r="D9" i="31"/>
  <c r="E8" i="31"/>
  <c r="D8" i="31"/>
  <c r="E7" i="31"/>
  <c r="D7" i="31"/>
  <c r="E6" i="31"/>
  <c r="D6" i="31"/>
  <c r="G19" i="30"/>
  <c r="F19" i="30"/>
  <c r="E19" i="30"/>
  <c r="D19" i="30"/>
  <c r="C19" i="30"/>
  <c r="B19" i="30"/>
  <c r="G18" i="30"/>
  <c r="G17" i="30"/>
  <c r="G16" i="30"/>
  <c r="G15" i="30"/>
  <c r="G11" i="30"/>
  <c r="F11" i="30"/>
  <c r="E11" i="30"/>
  <c r="D11" i="30"/>
  <c r="C11" i="30"/>
  <c r="B11" i="30"/>
  <c r="G10" i="30"/>
  <c r="G9" i="30"/>
  <c r="G8" i="30"/>
  <c r="G7" i="30"/>
  <c r="D11" i="29"/>
  <c r="I9" i="29"/>
  <c r="D9" i="29"/>
  <c r="B9" i="29"/>
  <c r="D8" i="29"/>
  <c r="I8" i="29" s="1"/>
  <c r="B8" i="29"/>
  <c r="D7" i="29"/>
  <c r="I7" i="29" s="1"/>
  <c r="B7" i="29"/>
  <c r="D6" i="29"/>
  <c r="B6" i="29"/>
  <c r="D24" i="28"/>
  <c r="B24" i="28"/>
  <c r="H23" i="28"/>
  <c r="G23" i="28"/>
  <c r="H22" i="28"/>
  <c r="G22" i="28"/>
  <c r="H21" i="28"/>
  <c r="G21" i="28"/>
  <c r="H20" i="28"/>
  <c r="G20" i="28"/>
  <c r="H19" i="28"/>
  <c r="G19" i="28"/>
  <c r="H18" i="28"/>
  <c r="G18" i="28"/>
  <c r="H17" i="28"/>
  <c r="G17" i="28"/>
  <c r="H16" i="28"/>
  <c r="G16" i="28"/>
  <c r="H15" i="28"/>
  <c r="G15" i="28"/>
  <c r="H14" i="28"/>
  <c r="G14" i="28"/>
  <c r="H13" i="28"/>
  <c r="G13" i="28"/>
  <c r="H12" i="28"/>
  <c r="G12" i="28"/>
  <c r="H11" i="28"/>
  <c r="G11" i="28"/>
  <c r="H10" i="28"/>
  <c r="G10" i="28"/>
  <c r="H9" i="28"/>
  <c r="G9" i="28"/>
  <c r="H8" i="28"/>
  <c r="H7" i="28"/>
  <c r="H6" i="28"/>
  <c r="E27" i="27"/>
  <c r="D27" i="27"/>
  <c r="C27" i="27"/>
  <c r="B27" i="27"/>
  <c r="F26" i="27"/>
  <c r="F25" i="27"/>
  <c r="F24" i="27"/>
  <c r="F23" i="27"/>
  <c r="F27" i="27" s="1"/>
  <c r="F22" i="27"/>
  <c r="F18" i="27"/>
  <c r="F9" i="27"/>
  <c r="B33" i="26"/>
  <c r="C23" i="26"/>
  <c r="C22" i="26"/>
  <c r="C21" i="26"/>
  <c r="C20" i="26"/>
  <c r="C19" i="26"/>
  <c r="C18" i="26"/>
  <c r="D14" i="26"/>
  <c r="C14" i="26"/>
  <c r="D13" i="26"/>
  <c r="C13" i="26"/>
  <c r="B13" i="26"/>
  <c r="D12" i="26"/>
  <c r="C12" i="26"/>
  <c r="B12" i="26"/>
  <c r="C35" i="25"/>
  <c r="B35" i="25"/>
  <c r="B26" i="25"/>
  <c r="H26" i="25" s="1"/>
  <c r="C25" i="25"/>
  <c r="C24" i="25"/>
  <c r="C23" i="25"/>
  <c r="C22" i="25"/>
  <c r="C21" i="25"/>
  <c r="C20" i="25"/>
  <c r="C26" i="25" s="1"/>
  <c r="H16" i="25"/>
  <c r="F16" i="25"/>
  <c r="E16" i="25"/>
  <c r="B20" i="24"/>
  <c r="C19" i="24"/>
  <c r="C18" i="24"/>
  <c r="C17" i="24"/>
  <c r="C16" i="24"/>
  <c r="C15" i="24"/>
  <c r="C20" i="24" s="1"/>
  <c r="E23" i="23"/>
  <c r="E22" i="23"/>
  <c r="E21" i="23"/>
  <c r="E20" i="23"/>
  <c r="E19" i="23"/>
  <c r="E18" i="23"/>
  <c r="E17" i="23"/>
  <c r="E16" i="23"/>
  <c r="E15" i="23"/>
  <c r="E14" i="23"/>
  <c r="E13" i="23"/>
  <c r="E12" i="23"/>
  <c r="E11" i="23"/>
  <c r="E10" i="23"/>
  <c r="E9" i="23"/>
  <c r="E8" i="23"/>
  <c r="E7" i="23"/>
  <c r="F45" i="21"/>
  <c r="B36" i="21"/>
  <c r="G12" i="21"/>
  <c r="F12" i="21"/>
  <c r="C16" i="18"/>
  <c r="I51" i="16"/>
  <c r="D20" i="14"/>
  <c r="C20" i="14"/>
  <c r="B20" i="14"/>
  <c r="B28" i="11"/>
  <c r="D27" i="11"/>
  <c r="D28" i="11" s="1"/>
  <c r="D26" i="11"/>
  <c r="D25" i="11"/>
  <c r="D24" i="11"/>
  <c r="D38" i="9"/>
  <c r="D37" i="9"/>
  <c r="D36" i="9"/>
  <c r="D35" i="9"/>
  <c r="D34" i="9"/>
  <c r="J30" i="9"/>
  <c r="J29" i="9"/>
  <c r="J28" i="9"/>
  <c r="J27" i="9"/>
  <c r="J26" i="9"/>
  <c r="J25" i="9"/>
  <c r="J24" i="9"/>
  <c r="J23" i="9"/>
  <c r="J22" i="9"/>
  <c r="J21" i="9"/>
  <c r="J20" i="9"/>
  <c r="J17" i="9"/>
  <c r="J16" i="9"/>
  <c r="J15" i="9"/>
  <c r="J14" i="9"/>
  <c r="J13" i="9"/>
  <c r="J12" i="9"/>
  <c r="J11" i="9"/>
  <c r="J10" i="9"/>
  <c r="J9" i="9"/>
  <c r="J8" i="9"/>
  <c r="J7" i="9"/>
  <c r="B57" i="6"/>
  <c r="C55" i="6" s="1"/>
  <c r="C56" i="6"/>
  <c r="C52" i="6"/>
  <c r="C51" i="6"/>
  <c r="M25" i="4"/>
  <c r="L25" i="4"/>
  <c r="K25" i="4"/>
  <c r="M24" i="4"/>
  <c r="L24" i="4"/>
  <c r="K24" i="4"/>
  <c r="M23" i="4"/>
  <c r="L23" i="4"/>
  <c r="K23" i="4"/>
  <c r="M22" i="4"/>
  <c r="L22" i="4"/>
  <c r="K22" i="4"/>
  <c r="M21" i="4"/>
  <c r="L21" i="4"/>
  <c r="K21" i="4"/>
  <c r="M20" i="4"/>
  <c r="L20" i="4"/>
  <c r="K20" i="4"/>
  <c r="M19" i="4"/>
  <c r="L19" i="4"/>
  <c r="K19" i="4"/>
  <c r="M18" i="4"/>
  <c r="L18" i="4"/>
  <c r="K18" i="4"/>
  <c r="M17" i="4"/>
  <c r="L17" i="4"/>
  <c r="K17" i="4"/>
  <c r="M16" i="4"/>
  <c r="L16" i="4"/>
  <c r="K16" i="4"/>
  <c r="M15" i="4"/>
  <c r="L15" i="4"/>
  <c r="K15" i="4"/>
  <c r="M14" i="4"/>
  <c r="L14" i="4"/>
  <c r="K14" i="4"/>
  <c r="M13" i="4"/>
  <c r="L13" i="4"/>
  <c r="K13" i="4"/>
  <c r="M12" i="4"/>
  <c r="L12" i="4"/>
  <c r="K12" i="4"/>
  <c r="M11" i="4"/>
  <c r="L11" i="4"/>
  <c r="K11" i="4"/>
  <c r="M10" i="4"/>
  <c r="L10" i="4"/>
  <c r="K10" i="4"/>
  <c r="M9" i="4"/>
  <c r="L9" i="4"/>
  <c r="K9" i="4"/>
  <c r="M8" i="4"/>
  <c r="L8" i="4"/>
  <c r="K8" i="4"/>
  <c r="M7" i="4"/>
  <c r="L7" i="4"/>
  <c r="K7" i="4"/>
  <c r="M6" i="4"/>
  <c r="L6" i="4"/>
  <c r="K6" i="4"/>
  <c r="C53" i="6" l="1"/>
  <c r="C57" i="6" s="1"/>
  <c r="C54" i="6"/>
</calcChain>
</file>

<file path=xl/sharedStrings.xml><?xml version="1.0" encoding="utf-8"?>
<sst xmlns="http://schemas.openxmlformats.org/spreadsheetml/2006/main" count="43899" uniqueCount="15448">
  <si>
    <t>Kinimmune KIN-112 — the complete landscape and capital book</t>
  </si>
  <si>
    <t>Oncology direction, immunotherapy, immunostimulants, intratumoral delivery, IT immunostimulants, melanoma, and the financing record. Preclinical through approved.</t>
  </si>
  <si>
    <t>MERGED FILE. Built from two independent research passes: a clinical and regulatory pack sourced from FDA labels, SEER and SEC filings, and a capital pack sourced from the SEC Form D structured datasets, EDGAR full-text search, ClinicalTrials.gov and PubMed. Where they disagreed, the filing decided — see sheet 00b.</t>
  </si>
  <si>
    <t>Sheet</t>
  </si>
  <si>
    <t>What it contains</t>
  </si>
  <si>
    <t>Source pass</t>
  </si>
  <si>
    <t>00b Corrections Applied</t>
  </si>
  <si>
    <t>Ten disagreements between the two passes, each resolved against the filing. READ THIS FIRST — three of them change a slide.</t>
  </si>
  <si>
    <t>Merge control</t>
  </si>
  <si>
    <t>43 Gaps and Cautions</t>
  </si>
  <si>
    <t>Every claim the evidence does not support, and every structural limit of the data. Read before citing anything.</t>
  </si>
  <si>
    <t>── THE FUNNEL, WIDEST TO NARROWEST ──</t>
  </si>
  <si>
    <t>01 Oncology Direction</t>
  </si>
  <si>
    <t>FDA oncology approvals by year 2019-2026, the modality shift, and where big pharma capital sits.</t>
  </si>
  <si>
    <t>Clinical / regulatory pass</t>
  </si>
  <si>
    <t>02 Modality Filing Trend</t>
  </si>
  <si>
    <t>SEC filing intensity per modality per year. Shows ADCs, T-cell engagers and radiopharma rising while STING and TLR agonist disclosure fell 60-69% from peak.</t>
  </si>
  <si>
    <t>Capital / data pass</t>
  </si>
  <si>
    <t>03 Immunostimulants</t>
  </si>
  <si>
    <t>Seven mechanism classes, every agent found, all stages, the six approved products and the class failure record.</t>
  </si>
  <si>
    <t>04 Intratumoral</t>
  </si>
  <si>
    <t>Nine modalities, every approved intratumoral product worldwide, and the delivery problem quoted from the literature.</t>
  </si>
  <si>
    <t>05 IT Immunostimulants</t>
  </si>
  <si>
    <t>THE INTERSECTION — where KIN-112 sits. Nineteen agents, viral and non-viral, ranked by stage. Only two have cleared a Phase 3.</t>
  </si>
  <si>
    <t>06 Preclinical Pipeline</t>
  </si>
  <si>
    <t>Preclinical and IND-enabling programmes from S-1 and 10-K pipeline tables, plus the academic work.</t>
  </si>
  <si>
    <t>07 Preclinical Research</t>
  </si>
  <si>
    <t>PubMed publication counts by mechanism and year, preclinical-filtered. THE DIVERGENCE: preclinical STING research rose 1,094% while SEC disclosure of it fell 69%.</t>
  </si>
  <si>
    <t>08 Glatiramoid White Space</t>
  </si>
  <si>
    <t>THE SINGLE MOST IMPORTANT COMPETITIVE FINDING. Every oncology use of glatiramer acetate and peptide-CpG complexes anywhere. The commercial field is empty, verified twice.</t>
  </si>
  <si>
    <t>── MELANOMA IN FULL ──</t>
  </si>
  <si>
    <t>09 Melanoma Epidemiology</t>
  </si>
  <si>
    <t>SEER and ACS incidence, mortality, stage distribution, survival, subtypes, drivers, and both competing derivations of the post-PD-1 population.</t>
  </si>
  <si>
    <t>10 Melanoma Approved Rx</t>
  </si>
  <si>
    <t>Every FDA-approved melanoma therapy with date, indication, mechanism and route. Twenty-two entries.</t>
  </si>
  <si>
    <t>11 Melanoma Pipeline</t>
  </si>
  <si>
    <t>Every melanoma asset in development by stage, preclinical to filed, across nine modality groups.</t>
  </si>
  <si>
    <t>12 Melanoma Market</t>
  </si>
  <si>
    <t>Market size estimates and disclosed melanoma-attributable revenue. Only four products in the world report a clean melanoma revenue line.</t>
  </si>
  <si>
    <t>13 Melanoma Challenges</t>
  </si>
  <si>
    <t>The cure bar, brain metastases, acral and mucosal subtypes, trial competition, and the named failures.</t>
  </si>
  <si>
    <t>14 Melanoma Clinical Trials</t>
  </si>
  <si>
    <t>45 registered trials with verified NCT numbers, phase, status, enrolment, sponsor and site counts. The clinical pass could not reach ClinicalTrials.gov; this fills that gap.</t>
  </si>
  <si>
    <t>── ASSETS AND BENCHMARKS ──</t>
  </si>
  <si>
    <t>15 Asset Profiles</t>
  </si>
  <si>
    <t>Drug-level detail for twenty assets: construct, components, mechanism, formulation, storage, route, device, dosing, screening, biosafety.</t>
  </si>
  <si>
    <t>16 ORR Benchmark</t>
  </si>
  <si>
    <t>THE MOST USEFUL ANALYTICAL OUTPUT. Every reported response rate in anti-PD-1 refractory melanoma with denominators attached. The band is 20-25%, not 40%.</t>
  </si>
  <si>
    <t>17 The Failures</t>
  </si>
  <si>
    <t>Every discontinued programme, separated into mechanism failure and company failure. Five failure modes, only two about the drug.</t>
  </si>
  <si>
    <t>18 Regulatory Designations</t>
  </si>
  <si>
    <t>Breakthrough, RMAT, Fast Track, Orphan and Accelerated Approval across the landscape, and what each actually buys.</t>
  </si>
  <si>
    <t>── THE TWO ANCHOR COMPARABLES ──</t>
  </si>
  <si>
    <t>19 Replimune Financing</t>
  </si>
  <si>
    <t>What it cost to get RP1 approved: every equity and debt event, R&amp;D by year, and the going-concern qualification carried into the approval month.</t>
  </si>
  <si>
    <t>20 RP1 Timeline</t>
  </si>
  <si>
    <t>BLA to approval: two Complete Response Letters, one advisory committee, then accelerated approval. Includes the label numbers to use.</t>
  </si>
  <si>
    <t>21 Replimune XBRL Series</t>
  </si>
  <si>
    <t>Cash, accumulated deficit and equity by period from XBRL, as supporting detail to sheet 19.</t>
  </si>
  <si>
    <t>22 Moderna Merck INT</t>
  </si>
  <si>
    <t>The INT deal economics and programme, including the INTerpath-001 Phase 3 interim that met both endpoints on 19 Aug 2026.</t>
  </si>
  <si>
    <t>23 MA Comparables</t>
  </si>
  <si>
    <t>Eleven IO acquisitions 2022-2026 with stage at announcement. Eight of eleven were struck before approval.</t>
  </si>
  <si>
    <t>24 Market $ and Economics</t>
  </si>
  <si>
    <t>Market size in DOLLARS. AMTAGVI revenue by year and quarter, with a ~34% gross margin — the cost-structure argument.</t>
  </si>
  <si>
    <t>── CAPITAL AND FINANCING ──</t>
  </si>
  <si>
    <t>25 Capital Flows Public</t>
  </si>
  <si>
    <t>Public financings in the space, including the Obsidian $350M reverse merger and PIPE, the largest single event in the window.</t>
  </si>
  <si>
    <t>26 FormD Quarterly</t>
  </si>
  <si>
    <t>Private biotech capital by quarter, 18 quarters, from the full Form D structured datasets.</t>
  </si>
  <si>
    <t>27 FormD TTM Windows</t>
  </si>
  <si>
    <t>Four rolling twelve-month windows. Totals are live formulas summing sheet 26.</t>
  </si>
  <si>
    <t>28 Round Size Bands</t>
  </si>
  <si>
    <t>Where the contraction happened — almost entirely in rounds of $100M and above.</t>
  </si>
  <si>
    <t>29 Mega Rounds 100M+</t>
  </si>
  <si>
    <t>Every private round of $100M or more, by quarter.</t>
  </si>
  <si>
    <t>30 Stage Benchmarks</t>
  </si>
  <si>
    <t>Round size percentiles by company age. The sanity check on the ask: median $7.4M, p75 $18.8M, p90 $44.3M.</t>
  </si>
  <si>
    <t>31 Round Benchmarks Named</t>
  </si>
  <si>
    <t>Named private oncology rounds with the related persons disclosed on each Form D.</t>
  </si>
  <si>
    <t>32 Financing x Stage</t>
  </si>
  <si>
    <t>Non-viral intratumoral and innate-immune players with round sizes joined to development stage.</t>
  </si>
  <si>
    <t>33 Melanoma-IO Cohort</t>
  </si>
  <si>
    <t>All 123 Form D offerings by issuers in the melanoma and IO universe.</t>
  </si>
  <si>
    <t>34 Tier1 Intratumoral</t>
  </si>
  <si>
    <t>The 67 offerings by intratumoral, oncolytic and innate-immune companies specifically.</t>
  </si>
  <si>
    <t>35 Top 25 Rounds</t>
  </si>
  <si>
    <t>The 25 largest private biotech rounds in the window, for context on what the top of the market funds.</t>
  </si>
  <si>
    <t>36 Named People on Form D</t>
  </si>
  <si>
    <t>407 named directors and officers across 43 cohort companies. A route into the syndicates for the October target list.</t>
  </si>
  <si>
    <t>37 Investors</t>
  </si>
  <si>
    <t>Investor mapping from the clinical pass.</t>
  </si>
  <si>
    <t>38 Active Investors 13DG</t>
  </si>
  <si>
    <t>Disclosed 5%-plus holders across fifteen melanoma and IO issuers, from Schedule 13D and 13G filings.</t>
  </si>
  <si>
    <t>── REFERENCE AND PROVENANCE ──</t>
  </si>
  <si>
    <t>39 Company Directory</t>
  </si>
  <si>
    <t>All 48 organisations in one place with ticker, CIK, role in the thesis, lead asset and stage.</t>
  </si>
  <si>
    <t>40 Raw Form D Universe</t>
  </si>
  <si>
    <t>All 3,948 US biotech and pharma Reg D offerings, exported in full with an autofilter so the analysis can be re-cut.</t>
  </si>
  <si>
    <t>41 Source Accessions</t>
  </si>
  <si>
    <t>Accession number for every primary filing behind the key claims.</t>
  </si>
  <si>
    <t>42 How To Reproduce</t>
  </si>
  <si>
    <t>Every endpoint, query string and processing step needed to rebuild this workbook. All sources free and public.</t>
  </si>
  <si>
    <t>HOW THE MERGE WAS DONE</t>
  </si>
  <si>
    <t>Two independent passes covered overlapping ground with different access. The clinical pass could not reach ClinicalTrials.gov or the Form D datasets; the capital pass could. The capital pass had the wrong response rate for RP1 and wrongly described vidutolimod as terminated; the clinical pass had both right.</t>
  </si>
  <si>
    <t>Where the two disagreed, the disagreement was resolved by going back to the underlying filing and reading it — not by preferring one pass. Two corrections were verified directly during the merge: the RP1 label figures in Replimune's 10 August 2026 prospectus, and vidutolimod's Phase 2 listing in Regeneron's FY2025 10-K.</t>
  </si>
  <si>
    <t>Superseded sheets were REMOVED rather than kept alongside, so this file does not contradict itself. Sheet 00b records every removal and why.</t>
  </si>
  <si>
    <t>Nothing here is estimated or inferred unless the cell says so. Rows marked field knowledge are flagged in their own Source column and should be verified before external use.</t>
  </si>
  <si>
    <t>Compiled 2 September 2026. Form D coverage through 2026 Q2. Filing-based events current to 2 September 2026.</t>
  </si>
  <si>
    <t>Corrections applied in this merge — read this before trusting any earlier version</t>
  </si>
  <si>
    <t>The two source workbooks disagreed in places. Every disagreement was resolved by going back to the filing. This sheet records what changed, what the evidence was, and which version won.</t>
  </si>
  <si>
    <t>Where a correction supersedes a sheet, the superseded sheet was REMOVED rather than kept alongside, so this file cannot contradict itself.</t>
  </si>
  <si>
    <t>#</t>
  </si>
  <si>
    <t>Issue</t>
  </si>
  <si>
    <t>What the earlier SEC data pack said</t>
  </si>
  <si>
    <t>What the filing actually says</t>
  </si>
  <si>
    <t>Resolution</t>
  </si>
  <si>
    <t>Evidence</t>
  </si>
  <si>
    <t>RP1 / TUDRIQEV response rate</t>
  </si>
  <si>
    <t>ORR 32.9%, median DoR 33.7 months, n=140</t>
  </si>
  <si>
    <t>The APPROVED LABEL population is n=91 — the 140 enrolled less those without a non-injected lesion. In that efficacy-evaluable population ORR is 24.2% (95% CI 15.8-34.3) and median duration of response is 14.1 months. Verbatim from the post-approval prospectus.</t>
  </si>
  <si>
    <t>CORRECTED. Both numbers are legitimate but they have different denominators. Sheet 16 now carries the label figures as the benchmark and shows the 32.9% with its n attached.</t>
  </si>
  <si>
    <t>Replimune 424B5, 10 Aug 2026, acc 0001104659-26-093040 — verified directly in this session</t>
  </si>
  <si>
    <t>Vidutolimod status</t>
  </si>
  <si>
    <t>"TERMINATED after acquisition" — used to support a TLR9 graveyard narrative</t>
  </si>
  <si>
    <t>Regeneron's FY2025 10-K lists "Vidutolimod — Immune activator targeting TLR9" in its Clinical Programs table in the PHASE 2 column. The melanoma-specific trials were terminated, but the asset is still in development.</t>
  </si>
  <si>
    <t>CORRECTED, and it matters. The closest mechanistic precedent to KIN-112 was bought at Phase 1b for ~$250M and is still being developed four years later. Any slide calling this field a graveyard must be rewritten.</t>
  </si>
  <si>
    <t>Regeneron 10-K FY2025, filed 4 Feb 2026, acc 0000872589-26-000008 — verified directly in this session</t>
  </si>
  <si>
    <t>TLR9 class failure record</t>
  </si>
  <si>
    <t>"3 separate TLR9 programmes died in refractory melanoma"</t>
  </si>
  <si>
    <t>Only tilsotolimod is a clean MECHANISM failure (ILLUMINATE-301, randomised, n=481, ORR 8.8% vs 8.6%). Cavrotolimod was wound down for CAPITAL with a 21% confirmed ORR still accruing, and the asset was later licensed and sold. Vidutolimod is alive at Phase 2.</t>
  </si>
  <si>
    <t>CORRECTED. Sheet 17 separates mechanism failure from company failure. Five failure modes, only two of which are about the drug.</t>
  </si>
  <si>
    <t>Idera 8-K 18 Mar 2021; Exicure 8-K 10 Dec 2021; Regeneron 10-K FY2025</t>
  </si>
  <si>
    <t>The 10,400 US refractory population</t>
  </si>
  <si>
    <t>Presented as the addressable market figure</t>
  </si>
  <si>
    <t>It appears in Replimune filings only. Iovance sizes 2L+ advanced melanoma at about 8,500 and its 30,000+ figure is GLOBAL. Immunocore frames 2L+ cutaneous at up to 4,000. No independent US number exists.</t>
  </si>
  <si>
    <t>QUALIFIED. Attribute to Replimune, show the 13,000 x 80% derivation, and show the competing derivations alongside. Sheets 09 and 12 carry all of them.</t>
  </si>
  <si>
    <t>Replimune 10-K FY2026; Iovance 10-K FY2025; Immunocore filings</t>
  </si>
  <si>
    <t>Replimune financing history</t>
  </si>
  <si>
    <t>Five equity events, net proceeds only</t>
  </si>
  <si>
    <t>A June 2024 follow-on of about $96.7M was missing entirely. Gross and net differ materially per offering. There is one lender, Hercules Capital, not two. Cumulative R&amp;D is $929.8M across the whole pipeline, not RP1 alone. The FY2026 10-K carried a GOING-CONCERN qualification, alleviated only by the August 2026 raise.</t>
  </si>
  <si>
    <t>REPLACED. Sheet 19 is the fuller version with share counts, prices, gross and net, the debt terms, and the going-concern note.</t>
  </si>
  <si>
    <t>Replimune 424B4, 424B5s, 10-K FY2026, 10-Q Q1 FY2027</t>
  </si>
  <si>
    <t>Moderna / Merck programme status</t>
  </si>
  <si>
    <t>Phase 3 ongoing; Phase 2b showed 44% risk reduction</t>
  </si>
  <si>
    <t>INTerpath-001 Phase 3 INTERIM MET BOTH ENDPOINTS on 19 Aug 2026 — statistically significant improvement in recurrence-free AND distant-metastasis-free survival in 1,137 patients. Hazard ratios not disclosed. Five-year Phase 2b follow-up showed 49% risk reduction, not 44%.</t>
  </si>
  <si>
    <t>UPDATED. Sheet 22 carries the interim result and the corrected five-year figure. This is materially stronger evidence than the earlier version.</t>
  </si>
  <si>
    <t>Merck and Moderna release 19 Aug 2026; Moderna 10-K FY2025</t>
  </si>
  <si>
    <t>Turnstone transaction</t>
  </si>
  <si>
    <t>XOMA tender, July 2025</t>
  </si>
  <si>
    <t>The tender was June 2025, and TIDAL-01 was subsequently sold to Moffitt for about $3.0M. It was a distressed liquidation, not an acquisition comparable.</t>
  </si>
  <si>
    <t>CORRECTED and RECLASSIFIED. Sheet 23 excludes it from the deals-by-year count and labels it a distressed liquidation.</t>
  </si>
  <si>
    <t>Turnstone SC 14D-9; XOMA filings</t>
  </si>
  <si>
    <t>IMLYGIC / T-VEC sales</t>
  </si>
  <si>
    <t>Implied as citable evidence of a commercial oncolytic market</t>
  </si>
  <si>
    <t>Amgen has NEVER disclosed IMLYGIC revenue in any filing since the 2015 launch. The FY2025 revenue note breaks out fourteen products and IMLYGIC is not among them.</t>
  </si>
  <si>
    <t>REMOVED as a claim. Sheet 43 records it as unsupported.</t>
  </si>
  <si>
    <t>Amgen 10-K FY2025 revenue note</t>
  </si>
  <si>
    <t>Private financing coverage</t>
  </si>
  <si>
    <t>The earlier clinical pack could reach only 3 private rounds ($26.3M) because the Form D dataset was blocked</t>
  </si>
  <si>
    <t>The SEC DERA Form D structured datasets were successfully downloaded here — 18 quarterly archives, 259,042 filings, 3,948 biotech and pharma offerings de-duplicated to the offering level.</t>
  </si>
  <si>
    <t>RESOLVED IN THE OTHER DIRECTION. Sheets 26-35 and 40 carry the full private financing picture that the clinical pack could not reach. Sheet 25 keeps its public-financing view, including the Obsidian $350M PIPE.</t>
  </si>
  <si>
    <t>SEC Form D structured data sets, 2022Q1-2026Q2</t>
  </si>
  <si>
    <t>Clinical trial detail</t>
  </si>
  <si>
    <t>The clinical pack could not access ClinicalTrials.gov and marked every unverified NCT number</t>
  </si>
  <si>
    <t>ClinicalTrials.gov API v2 was reachable here. 45 registered trials across the lead assets were retrieved with phase, status, enrolment, sponsor and site counts.</t>
  </si>
  <si>
    <t>RESOLVED IN THE OTHER DIRECTION. Sheet 14 carries verified NCT-level data. Cross-check any NCT number quoted elsewhere against it.</t>
  </si>
  <si>
    <t>ClinicalTrials.gov API v2, retrieved 2 Sep 2026</t>
  </si>
  <si>
    <t>THE THREE THAT CHANGE A SLIDE: (1) quote 24.2% in 91 patients, not 32.9% in 140 — the label is what a partner will check; (2) do not call the TLR9 field a graveyard, because Regeneron is still running vidutolimod at Phase 2 and that is the closest precedent to KIN-112; (3) only ONE randomised trial has ever tested this hypothesis and it was flat, so the failure record is one clean mechanism failure, not a field-wide collapse.</t>
  </si>
  <si>
    <t>Tier 1 — where oncology is now and where it has moved</t>
  </si>
  <si>
    <t>FDA Oncology Center of Excellence annual reports for approval counts. Company 10-K and 20-F filings for capital and risk language. Counting conventions changed between OCE report years, so use the NME and new-indication columns for trend, not the totals.</t>
  </si>
  <si>
    <t>FDA ONCOLOGY APPROVALS BY YEAR</t>
  </si>
  <si>
    <t>Year</t>
  </si>
  <si>
    <t>New molecular entities / original biologics</t>
  </si>
  <si>
    <t>New indications (supplements)</t>
  </si>
  <si>
    <t>Total as the source counts it</t>
  </si>
  <si>
    <t>Source</t>
  </si>
  <si>
    <t>Note</t>
  </si>
  <si>
    <t>2019</t>
  </si>
  <si>
    <t>~44 core plus ancillary</t>
  </si>
  <si>
    <t>FDA OCE 2019 Annual Report</t>
  </si>
  <si>
    <t>Plus 3 biosimilars, 2 PMAs, 4 PMA modifications</t>
  </si>
  <si>
    <t>2020</t>
  </si>
  <si>
    <t>FDA OCE 2020 Annual Report</t>
  </si>
  <si>
    <t>Verbatim: a total of 40 new indications and 19 new molecular entities</t>
  </si>
  <si>
    <t>2021</t>
  </si>
  <si>
    <t>~74</t>
  </si>
  <si>
    <t>FDA OCE 2021 Annual Report</t>
  </si>
  <si>
    <t>13 CDER plus 3 CBER; 6 regular, 12 accelerated. Plus 8 new-population</t>
  </si>
  <si>
    <t>2022</t>
  </si>
  <si>
    <t>~61</t>
  </si>
  <si>
    <t>FDA OCE 2022 Annual Report</t>
  </si>
  <si>
    <t>10 CDER, 2 CBER. Plus 5 new-population</t>
  </si>
  <si>
    <t>2023</t>
  </si>
  <si>
    <t>FDA OCE 2023 Annual Report</t>
  </si>
  <si>
    <t>Total includes 15 505(b)(2) and 1 biosimilar, unlike other years</t>
  </si>
  <si>
    <t>2024</t>
  </si>
  <si>
    <t>FDA OCE 2024 Annual Report</t>
  </si>
  <si>
    <t>17 CDER, 2 CBER</t>
  </si>
  <si>
    <t>2025</t>
  </si>
  <si>
    <t>FDA OCE 2025 Annual Report</t>
  </si>
  <si>
    <t>Plus 15 other original NDA/BLA. 53 percent of NMEs were orphan</t>
  </si>
  <si>
    <t>2026 to date</t>
  </si>
  <si>
    <t>at least 17 entries</t>
  </si>
  <si>
    <t>FDA oncology approval notifications page</t>
  </si>
  <si>
    <t>The page shows a rolling window from 27 May to 26 Aug 2026, not a verified year-to-date count. Treat 17 as a floor</t>
  </si>
  <si>
    <t>MODALITY SHIFT — which classes are gaining and which are not</t>
  </si>
  <si>
    <t>Modality</t>
  </si>
  <si>
    <t>Trajectory</t>
  </si>
  <si>
    <t>Anchor approvals with dates</t>
  </si>
  <si>
    <t>Relevance to KIN-112</t>
  </si>
  <si>
    <t>Antibody-drug conjugates</t>
  </si>
  <si>
    <t>Clear growth engine</t>
  </si>
  <si>
    <t>Enfortumab vedotin 2019; Enhertu 2019, HER2-low 2022, HER2-ultralow 2025; sacituzumab govitecan 2020; mirvetuximab 2022; datopotamab deruxtecan 2025; telisotuzumab vedotin 2025; belantamab mafodotin 2025</t>
  </si>
  <si>
    <t>Where the money is going, but not our modality</t>
  </si>
  <si>
    <t>Bispecific and multispecific T cell engagers</t>
  </si>
  <si>
    <t>Fastest-growing new NME class 2022 to 2025</t>
  </si>
  <si>
    <t>Mosunetuzumab and teclistamab 2022; talquetamab, glofitamab, elranatamab 2023; tarlatamab 2024; zanidatamab plus tislelizumab 25 Aug 2026</t>
  </si>
  <si>
    <t>Competes for the same investor attention</t>
  </si>
  <si>
    <t>Cell therapy including CAR-T</t>
  </si>
  <si>
    <t>Steady, indication-expanding</t>
  </si>
  <si>
    <t>Ciltacabtagene autoleucel 2022; Yescarta, Tecartus, Abecma expansions 2021 to 2025</t>
  </si>
  <si>
    <t>Obsidian and Iovance are in our setting</t>
  </si>
  <si>
    <t>TIL therapy</t>
  </si>
  <si>
    <t>New class, one approval</t>
  </si>
  <si>
    <t>Lifileucel AMTAGVI, 16 Feb 2024, first TIL approval ever, and it is in our exact population</t>
  </si>
  <si>
    <t>Direct competitor in the refractory setting</t>
  </si>
  <si>
    <t>TCR-T</t>
  </si>
  <si>
    <t>Afamitresgene autoleucel, Tecelra, 2024</t>
  </si>
  <si>
    <t>Immatics anzu-cel is Phase 3 in our setting</t>
  </si>
  <si>
    <t>Radiopharmaceuticals</t>
  </si>
  <si>
    <t>Building momentum</t>
  </si>
  <si>
    <t>Pluvicto 2022, new indication 2025, pre-chemo setting 31 Jul 2026</t>
  </si>
  <si>
    <t>Perspective VMT01 is in melanoma Phase 1/2a</t>
  </si>
  <si>
    <t>Checkpoint inhibitors</t>
  </si>
  <si>
    <t>Mature. New indications, not new mechanisms</t>
  </si>
  <si>
    <t>Opdualag 2022 was the last genuinely new checkpoint mechanism. Since then only indication expansions</t>
  </si>
  <si>
    <t>This is the incumbent our setting sits behind</t>
  </si>
  <si>
    <t>ONCOLYTIC VIRUS</t>
  </si>
  <si>
    <t>Reopened after a nine-year gap</t>
  </si>
  <si>
    <t>TUDRIQEV with nivolumab, accelerated approval 6 Aug 2026, the first oncolytic virus approval since IMLYGIC in 2015, and only after two CRLs and an advisory committee</t>
  </si>
  <si>
    <t>Directly relevant. FDA has just re-validated approval in our exact setting</t>
  </si>
  <si>
    <t>Therapeutic cancer vaccines</t>
  </si>
  <si>
    <t>No approvals identified</t>
  </si>
  <si>
    <t>Not found as a new NME in any OCE annual report 2019 to 2025</t>
  </si>
  <si>
    <t>Moderna and Merck would be the first</t>
  </si>
  <si>
    <t>CYTOKINES AND IMMUNOSTIMULANTS</t>
  </si>
  <si>
    <t>No standalone new approvals identified in the OCE lists</t>
  </si>
  <si>
    <t>ANKTIVA, 22 Apr 2024, is the one modern approval and it is an add-on to BCG in bladder cancer</t>
  </si>
  <si>
    <t>Our class. The record is the thinnest on this table</t>
  </si>
  <si>
    <t>WHERE THE CAPITAL SITS — FY2025</t>
  </si>
  <si>
    <t>Company</t>
  </si>
  <si>
    <t>Revenue ($M)</t>
  </si>
  <si>
    <t>R&amp;D expense ($M)</t>
  </si>
  <si>
    <t>Anchor oncology franchise ($M)</t>
  </si>
  <si>
    <t>Merck</t>
  </si>
  <si>
    <t>Keytruda 31,680</t>
  </si>
  <si>
    <t>10-K FY2025, filed 24 Feb 2026</t>
  </si>
  <si>
    <t>Plus $40M Keytruda Qlex</t>
  </si>
  <si>
    <t>Bristol Myers Squibb</t>
  </si>
  <si>
    <t>Opdivo 10,049</t>
  </si>
  <si>
    <t>10-K FY2025</t>
  </si>
  <si>
    <t>Yervoy 2,900; Opdualag 1,185; Breyanzi 1,358</t>
  </si>
  <si>
    <t>AstraZeneca</t>
  </si>
  <si>
    <t>Tagrisso 7,254; Imfinzi 6,063; Enhertu 2,775</t>
  </si>
  <si>
    <t>20-F Exhibit 15.1, 24 Feb 2026</t>
  </si>
  <si>
    <t>R&amp;D about 24 percent of revenue</t>
  </si>
  <si>
    <t>Johnson &amp; Johnson</t>
  </si>
  <si>
    <t>Darzalex 14,351; total oncology 25,380</t>
  </si>
  <si>
    <t>Q4 2025 8-K</t>
  </si>
  <si>
    <t>CARVYKTI 1,887</t>
  </si>
  <si>
    <t>Pfizer</t>
  </si>
  <si>
    <t>No oncology franchise broken out</t>
  </si>
  <si>
    <t>Amgen</t>
  </si>
  <si>
    <t>BLINCYTO 1,559; KYPROLIS 1,412; XGEVA 2,084</t>
  </si>
  <si>
    <t>IMLYGIC never disclosed. See Gaps</t>
  </si>
  <si>
    <t>Gilead</t>
  </si>
  <si>
    <t>Yescarta 1,495; Trodelvy 1,397</t>
  </si>
  <si>
    <t>Regeneron</t>
  </si>
  <si>
    <t>No franchise in this set</t>
  </si>
  <si>
    <t>Libtayo 1,452 in 2025, no melanoma indication</t>
  </si>
  <si>
    <t>Roche</t>
  </si>
  <si>
    <t>not an SEC registrant</t>
  </si>
  <si>
    <t>US ADRs are unsponsored, so no SEC reporting obligation. Excluded from every SEC-sourced figure here</t>
  </si>
  <si>
    <t>THE FACT DRIVING ONCOLOGY BUSINESS DEVELOPMENT, in Merck's own words: US patent exclusivity on Keytruda runs to 2028, and the Company expects that Keytruda will be selected in 2027 for government price setting, which would become effective on January 1, 2029, and the Company expects that, as a result, U.S. sales of Keytruda will decline materially after that time. A 31.7 billion dollar product faces a patent cliff and a price-setting cliff back to back. That is why the large acquirers keep buying external innovation, and it is the honest version of the tailwind argument.</t>
  </si>
  <si>
    <t>PRESSURE POINTS THE LARGE FILERS DISCLOSE</t>
  </si>
  <si>
    <t>Pressure</t>
  </si>
  <si>
    <t>What they say</t>
  </si>
  <si>
    <t>Filer</t>
  </si>
  <si>
    <t>Inflation Reduction Act price setting</t>
  </si>
  <si>
    <t>BMS: the maximum fair price for Eliquis applies to the U.S. Medicare channel effective January 1, 2026. JNJ: the IRA has changed Medicare Part D benefit design and has subjected certain of the Company's products to government-established pricing beginning in 2026. Gilead: Biktarvy selected January 2026 for prices effective 2028.</t>
  </si>
  <si>
    <t>BMS, JNJ, Gilead 10-Ks FY2025</t>
  </si>
  <si>
    <t>Universal and disclosed</t>
  </si>
  <si>
    <t>Loss of exclusivity</t>
  </si>
  <si>
    <t>BMS: when these patent rights and other forms of exclusivity expire and generic versions of a medicine are approved and marketed, there are often substantial and rapid declines in the sales of the original innovative product. Opdivo US exclusivity 2028.</t>
  </si>
  <si>
    <t>BMS 10-K FY2025</t>
  </si>
  <si>
    <t>Merck Keytruda 2028; Regeneron Eylea formulation patents 14 June 2027</t>
  </si>
  <si>
    <t>China-originated asset competition</t>
  </si>
  <si>
    <t>Appears as business development activity, not risk language. Pfizer discloses in-licensing agreements with YaoPharma and 3SBio entered into in 2025 in oncology and cardiometabolic. Regeneron discloses a July 2025 Hansoh licence for HS-20094 outside greater China.</t>
  </si>
  <si>
    <t>Pfizer and Regeneron 10-Ks FY2025</t>
  </si>
  <si>
    <t>The large filers are buying from China rather than warning about it</t>
  </si>
  <si>
    <t>Project Optimus and dose optimisation</t>
  </si>
  <si>
    <t>NOT DISCLOSED by any large-cap filer. EDGAR full-text search for Project Optimus across all 10-K filings 2025 to 2026 returns zero hits from the nine large caps. It appears only in mid and small caps: Kura, Cue Biopharma, Curis, Bicara.</t>
  </si>
  <si>
    <t>searched, zero large-cap hits</t>
  </si>
  <si>
    <t>A disclosure gap, not evidence the pressure is absent. It will still apply to a first-in-human dose-escalation design</t>
  </si>
  <si>
    <t>Clinical trial enrolment competition</t>
  </si>
  <si>
    <t>NOT DISCLOSED in this phrasing. Full-text search of compete for patients across seven large US filers returned zero hits.</t>
  </si>
  <si>
    <t>searched, zero hits</t>
  </si>
  <si>
    <t>Yet it is the single biggest practical risk in post-PD-1 melanoma. See sheet 13</t>
  </si>
  <si>
    <t>Where oncology is actually going, 2019 to 2026</t>
  </si>
  <si>
    <t>SEC filing intensity by modality — the number of EDGAR filings mentioning each term per year. It measures how much of the public market's disclosure, and therefore its capital and attention, sits on each modality.</t>
  </si>
  <si>
    <t>Source: SEC EDGAR full-text search, one query per term per year, run 2 Sep 2026 · 2026 is PARTIAL (1 Jan – 2 Sep), roughly two-thirds of a year — do not read the 2026 column as a full-year decline</t>
  </si>
  <si>
    <t>Modality / theme</t>
  </si>
  <si>
    <t>Trend group</t>
  </si>
  <si>
    <t>2026</t>
  </si>
  <si>
    <t>Peak year</t>
  </si>
  <si>
    <t>2025 vs peak</t>
  </si>
  <si>
    <t>2025 vs 2019</t>
  </si>
  <si>
    <t>Bispecific ab</t>
  </si>
  <si>
    <t>Ascendant</t>
  </si>
  <si>
    <t>KRAS</t>
  </si>
  <si>
    <t>ADC</t>
  </si>
  <si>
    <t>Bispecific / TCE</t>
  </si>
  <si>
    <t>Radiopharma</t>
  </si>
  <si>
    <t>Protein degrader</t>
  </si>
  <si>
    <t>Radioligand</t>
  </si>
  <si>
    <t>CAR-T</t>
  </si>
  <si>
    <t>Plateauing</t>
  </si>
  <si>
    <t>Tumor microenvironment</t>
  </si>
  <si>
    <t>Checkpoint inhibitor</t>
  </si>
  <si>
    <t>Cytokine therapy</t>
  </si>
  <si>
    <t>Cell therapy TIL</t>
  </si>
  <si>
    <t>Oncolytic</t>
  </si>
  <si>
    <t>Flat</t>
  </si>
  <si>
    <t>Intratumoral</t>
  </si>
  <si>
    <t>Cancer vaccine</t>
  </si>
  <si>
    <t>Neoantigen</t>
  </si>
  <si>
    <t>Innate immune</t>
  </si>
  <si>
    <t>Contracting</t>
  </si>
  <si>
    <t>STING agonist</t>
  </si>
  <si>
    <t>TLR agonist</t>
  </si>
  <si>
    <t>Immunostimulant</t>
  </si>
  <si>
    <t>THE READ</t>
  </si>
  <si>
    <t>Oncology capital and attention rotated decisively between 2021 and 2025. Antibody-drug conjugates, T-cell engagers, bispecifics and radiopharmaceuticals all roughly doubled or better. T-cell engagers rose from 85 filings in 2019 to 387 in 2025 — the steepest climb in the set.</t>
  </si>
  <si>
    <t>The innate-immune and immunostimulant cluster went the other way, and hard. STING agonist mentions peaked at 83 in 2020 and fell to 26 in 2025. TLR agonist peaked at 42 in 2020 and fell to 17. "Innate immune" peaked in 2021 and has declined every year since.</t>
  </si>
  <si>
    <t>Oncolytic and intratumoral sit in between — flat, not collapsing. Oncolytic held 347-397 filings a year from 2022 to 2025; intratumoral held 287-361. The category did not die, it stopped growing.</t>
  </si>
  <si>
    <t>WHAT THIS MEANS FOR POSITIONING: the honest answer to "is the money going our way" is no, not on its own. An intratumoral immunostimulant is in the one part of oncology that capital rotated OUT of. That is a contrarian position, and it has to be argued as one — the argument being the TUDRIQEV approval of August 2026, which is the first regulatory proof the category can reach a label in this population, and which arrived after the capital had already left.</t>
  </si>
  <si>
    <t>Tier 3 — cancer immunostimulants, every class, every stage</t>
  </si>
  <si>
    <t>Seven mechanism classes. Approved, clinical, preclinical and discontinued. The class verdict at the bottom is candid because the audience is an oncology-only fund that already knows this history.</t>
  </si>
  <si>
    <t>A. TLR9 AGONISTS — our mechanism</t>
  </si>
  <si>
    <t>Agent</t>
  </si>
  <si>
    <t>Sponsor</t>
  </si>
  <si>
    <t>CpG class</t>
  </si>
  <si>
    <t>Route</t>
  </si>
  <si>
    <t>Combination</t>
  </si>
  <si>
    <t>Indication</t>
  </si>
  <si>
    <t>STAGE</t>
  </si>
  <si>
    <t>Status and outcome</t>
  </si>
  <si>
    <t>Vidutolimod (CMP-001)</t>
  </si>
  <si>
    <t>Checkmate to Regeneron</t>
  </si>
  <si>
    <t>CpG-A in Qbeta VLP</t>
  </si>
  <si>
    <t>Nivolumab, pembrolizumab, cemiplimab</t>
  </si>
  <si>
    <t>PD-1 refractory melanoma</t>
  </si>
  <si>
    <t>Phase 2</t>
  </si>
  <si>
    <t>ALIVE. Regeneron FY2025 10-K lists it in solid organ oncology, Phase 2. Bought for about $250M at Phase 1b in May 2022. Best refractory data in the class</t>
  </si>
  <si>
    <t>Tilsotolimod (IMO-2125)</t>
  </si>
  <si>
    <t>Idera to Aceragen</t>
  </si>
  <si>
    <t>class letter never stated in any filing</t>
  </si>
  <si>
    <t>Ipilimumab</t>
  </si>
  <si>
    <t>Phase 3 FAILED</t>
  </si>
  <si>
    <t>ILLUMINATE-301, 481 patients, ORR 8.8 vs 8.6 percent. OS analysis abandoned. All development discontinued Dec 2021, no licensee ever found</t>
  </si>
  <si>
    <t>Nelitolimod (SD-101)</t>
  </si>
  <si>
    <t>Dynavax to TriSalus</t>
  </si>
  <si>
    <t>CpG-C</t>
  </si>
  <si>
    <t>Historically intratumoral, now hepatic artery via pressure-enabled delivery</t>
  </si>
  <si>
    <t>Pembrolizumab historically, checkpoint inhibitors in PERIO</t>
  </si>
  <si>
    <t>Uveal melanoma liver mets, pancreatic, cholangiocarcinoma</t>
  </si>
  <si>
    <t>Phase 1 complete</t>
  </si>
  <si>
    <t>Developing but not in melanoma. Seeking a partner for Phase 2. Results from three Phase 1 studies due 2026</t>
  </si>
  <si>
    <t>Cavrotolimod (AST-008)</t>
  </si>
  <si>
    <t>Exicure</t>
  </si>
  <si>
    <t>spherical nucleic acid, class not disclosed</t>
  </si>
  <si>
    <t>Pembrolizumab, cemiplimab</t>
  </si>
  <si>
    <t>Merkel cell, cutaneous SCC</t>
  </si>
  <si>
    <t>Phase 1b/2 TERMINATED</t>
  </si>
  <si>
    <t>Killed for money not data. Confirmed ORR 21 percent (4/19). Licensed to Bluejay for hepatitis 2024, remaining IP sold to Flashpoint</t>
  </si>
  <si>
    <t>Lefitolimod (MGN1703)</t>
  </si>
  <si>
    <t>Mologen AG</t>
  </si>
  <si>
    <t>CpG-C dSLIM dumbbell</t>
  </si>
  <si>
    <t>Subcutaneous</t>
  </si>
  <si>
    <t>Monotherapy maintenance</t>
  </si>
  <si>
    <t>Colorectal maintenance, SCLC</t>
  </si>
  <si>
    <t>IMPALA missed OS. Company filed insolvency 2019 to 2020</t>
  </si>
  <si>
    <t>TAC-001 and TAC-003</t>
  </si>
  <si>
    <t>Tallac Therapeutics</t>
  </si>
  <si>
    <t>TLR9 agonist antibody conjugate (TRAAC)</t>
  </si>
  <si>
    <t>SYSTEMIC, deliberately not intratumoral</t>
  </si>
  <si>
    <t>Monotherapy</t>
  </si>
  <si>
    <t>Solid tumours; TAC-003 targets Nectin-4</t>
  </si>
  <si>
    <t>Ph1/2 and preclinical</t>
  </si>
  <si>
    <t>The field's move away from intratumoral delivery</t>
  </si>
  <si>
    <t>DUET-01B</t>
  </si>
  <si>
    <t>Scopus BioPharma</t>
  </si>
  <si>
    <t>CpG-siRNA conjugate</t>
  </si>
  <si>
    <t>Systemic sought</t>
  </si>
  <si>
    <t>Solid tumours</t>
  </si>
  <si>
    <t>Preclinical</t>
  </si>
  <si>
    <t>TLR9 agonist linked to STAT3 siRNA. Research stage</t>
  </si>
  <si>
    <t>B. TLR7, TLR7/8 AND TLR3</t>
  </si>
  <si>
    <t>Target</t>
  </si>
  <si>
    <t>Status</t>
  </si>
  <si>
    <t>EIK1001</t>
  </si>
  <si>
    <t>Eikon Therapeutics</t>
  </si>
  <si>
    <t>TLR7/8 dual agonist</t>
  </si>
  <si>
    <t>not stated in filing</t>
  </si>
  <si>
    <t>Pembrolizumab</t>
  </si>
  <si>
    <t>MELANOMA</t>
  </si>
  <si>
    <t>Ph2/3 REGISTRATIONAL</t>
  </si>
  <si>
    <t>About 740 patients, 22 countries. DSMB completed first safety review and recommended continuation. Interim on ORR and safety in H2 2026 to select dose. THE LARGEST INNATE-AGONIST COMPETITOR IN OUR INDICATION</t>
  </si>
  <si>
    <t>Imiquimod (Aldara)</t>
  </si>
  <si>
    <t>3M, now generic</t>
  </si>
  <si>
    <t>TLR7</t>
  </si>
  <si>
    <t>Topical</t>
  </si>
  <si>
    <t>Superficial basal cell carcinoma</t>
  </si>
  <si>
    <t>APPROVED about 2004</t>
  </si>
  <si>
    <t>Marketed, generic. One of only six approved immunostimulants in oncology</t>
  </si>
  <si>
    <t>BDB-001</t>
  </si>
  <si>
    <t>Seven and Eight Biopharmaceuticals</t>
  </si>
  <si>
    <t>TLR7/8</t>
  </si>
  <si>
    <t>IV</t>
  </si>
  <si>
    <t>Anti-PD-1/L1 refractory solid tumours</t>
  </si>
  <si>
    <t>Ph1/Ph2</t>
  </si>
  <si>
    <t>Active. ADC variant BDB101 also in development</t>
  </si>
  <si>
    <t>BDC-1001 (trastuzumab imbotolimod)</t>
  </si>
  <si>
    <t>Bolt Biotherapeutics</t>
  </si>
  <si>
    <t>TLR7/8 immune-stimulating antibody conjugate</t>
  </si>
  <si>
    <t>Nivolumab</t>
  </si>
  <si>
    <t>HER2-expressing tumours</t>
  </si>
  <si>
    <t>DISCONTINUED</t>
  </si>
  <si>
    <t>Bolt ceased development Q1 2024: did not meet our high bar for advancement</t>
  </si>
  <si>
    <t>BDC-4182, CEA ISAC, PD-L1 ISAC, Caprin-1 ISAC, Genmab bispecific ISACs</t>
  </si>
  <si>
    <t>TLR7/8 conjugates</t>
  </si>
  <si>
    <t>Gastric, GEJ, pancreatic, CRC, NSCLC</t>
  </si>
  <si>
    <t>PRECLINICAL to first-in-human</t>
  </si>
  <si>
    <t>BDC-4182 first-in-human targeted Q2 2025 per FY2024 10-K</t>
  </si>
  <si>
    <t>SBT6050, SBT6290</t>
  </si>
  <si>
    <t>Silverback Therapeutics</t>
  </si>
  <si>
    <t>TLR8 ADC</t>
  </si>
  <si>
    <t>HER2 and Nectin-4 tumours</t>
  </si>
  <si>
    <t>DISCONTINUED Apr 2022</t>
  </si>
  <si>
    <t>Whole oncology franchise halted, 27 percent staff cut. Company became ARS Pharmaceuticals, now an allergy business</t>
  </si>
  <si>
    <t>NJH395</t>
  </si>
  <si>
    <t>Novartis</t>
  </si>
  <si>
    <t>TLR7 immune-stimulating antibody conjugate</t>
  </si>
  <si>
    <t>HER2 positive</t>
  </si>
  <si>
    <t>Ph1, appears halted</t>
  </si>
  <si>
    <t>Published 2022, no follow-on trial found</t>
  </si>
  <si>
    <t>Telratolimod (MEDI9197)</t>
  </si>
  <si>
    <t>Durvalumab, radiation</t>
  </si>
  <si>
    <t>Ph1, shelved</t>
  </si>
  <si>
    <t>First-in-human completed, no registration-track trial found</t>
  </si>
  <si>
    <t>TransCon TLR7/8 agonist</t>
  </si>
  <si>
    <t>Ascendis Pharma</t>
  </si>
  <si>
    <t>TLR7/8 sustained-release prodrug</t>
  </si>
  <si>
    <t>Entered clinic</t>
  </si>
  <si>
    <t>Sustained anti-tumour activity with minimal systemic cytokine induction</t>
  </si>
  <si>
    <t>Rintatolimod (Ampligen)</t>
  </si>
  <si>
    <t>AIM ImmunoTech</t>
  </si>
  <si>
    <t>TLR3, poly(I):poly(C12U)</t>
  </si>
  <si>
    <t>IV, intranasal, intraperitoneal. NO intratumoral route claimed</t>
  </si>
  <si>
    <t>Durvalumab, pembrolizumab, cisplatin</t>
  </si>
  <si>
    <t>Pancreatic, ovarian, CRC, TNBC</t>
  </si>
  <si>
    <t>Ph1/2, DEAD IN MELANOMA</t>
  </si>
  <si>
    <t>PD-1/L1 resistant melanoma trial NCT04093323 terminated June 2025 with ONE patient enrolled. Approved in Argentina for chronic fatigue syndrome only</t>
  </si>
  <si>
    <t>Poly-ICLC (Hiltonol)</t>
  </si>
  <si>
    <t>Oncovir</t>
  </si>
  <si>
    <t>TLR3</t>
  </si>
  <si>
    <t>Intratumoral, subcutaneous</t>
  </si>
  <si>
    <t>Prostate, glioma, vaccine adjuvant</t>
  </si>
  <si>
    <t>Ph1/2 investigator-sponsored</t>
  </si>
  <si>
    <t>Long-running NCI and academic programme. Not approved for cancer</t>
  </si>
  <si>
    <t>BO-112</t>
  </si>
  <si>
    <t>Highlight Therapeutics (private, Valencia)</t>
  </si>
  <si>
    <t>Nanoplexed poly(I:C), TLR3 plus MDA5 plus RIG-I</t>
  </si>
  <si>
    <t>INTRATUMORAL</t>
  </si>
  <si>
    <t>PD-1 RESISTANT MELANOMA</t>
  </si>
  <si>
    <t>Ph2 SPOTLIGHT-203, PRIMARY ENDPOINT MET</t>
  </si>
  <si>
    <t>ORR 25 percent (CR 10, PR 15, SD 40 percent), n=42 ITT / 40 evaluable. A direct non-viral intratumoral competitor in our exact setting</t>
  </si>
  <si>
    <t>C. STING AGONISTS — read the verdict line</t>
  </si>
  <si>
    <t>Chemistry</t>
  </si>
  <si>
    <t>ADU-S100 (MIW815)</t>
  </si>
  <si>
    <t>Aduro to Novartis</t>
  </si>
  <si>
    <t>Cyclic dinucleotide</t>
  </si>
  <si>
    <t>Spartalizumab, ipilimumab</t>
  </si>
  <si>
    <t>Solid tumours, lymphoma</t>
  </si>
  <si>
    <t>Ph1/1b DISCONTINUED</t>
  </si>
  <si>
    <t>Novartis removed it from the portfolio Dec 2019 based on clinical data generated to date, explicitly not a safety issue</t>
  </si>
  <si>
    <t>Ulevostinag (MK-1454)</t>
  </si>
  <si>
    <t>Solid tumours, HNSCC</t>
  </si>
  <si>
    <t>Ph1/2 DISCONTINUED</t>
  </si>
  <si>
    <t>Modest monotherapy activity at ESMO 2018, never advanced to pivotal</t>
  </si>
  <si>
    <t>GSK3745417</t>
  </si>
  <si>
    <t>GSK</t>
  </si>
  <si>
    <t>AML, MDS, solid tumours</t>
  </si>
  <si>
    <t>Ph1 largely halted</t>
  </si>
  <si>
    <t>Part of a broader phase 1 pipeline cleanout</t>
  </si>
  <si>
    <t>exoSTING</t>
  </si>
  <si>
    <t>Codiak BioSciences</t>
  </si>
  <si>
    <t>STING agonist in an exosome</t>
  </si>
  <si>
    <t>Ph1 DEAD</t>
  </si>
  <si>
    <t>Codiak filed Chapter 11 in June 2023</t>
  </si>
  <si>
    <t>TAK-676</t>
  </si>
  <si>
    <t>Takeda</t>
  </si>
  <si>
    <t>Pembrolizumab, radiation</t>
  </si>
  <si>
    <t>Head and neck</t>
  </si>
  <si>
    <t>Phase 0/Ph1 stalled</t>
  </si>
  <si>
    <t>Phase 0 microdosing reported 2023, no advancement found</t>
  </si>
  <si>
    <t>E7766</t>
  </si>
  <si>
    <t>Eisai</t>
  </si>
  <si>
    <t>INTRAVESICAL</t>
  </si>
  <si>
    <t>BCG</t>
  </si>
  <si>
    <t>BCG-unresponsive NMIBC</t>
  </si>
  <si>
    <t>Ph1/2 ACTIVE</t>
  </si>
  <si>
    <t>One of the few live STING programmes. Phase 1 data published 2025</t>
  </si>
  <si>
    <t>SNX281</t>
  </si>
  <si>
    <t>Stingthera with Merck</t>
  </si>
  <si>
    <t>Small molecule STING</t>
  </si>
  <si>
    <t>IV systemic</t>
  </si>
  <si>
    <t>Ph1 active</t>
  </si>
  <si>
    <t>IMSA101</t>
  </si>
  <si>
    <t>ImmuneSensor Therapeutics</t>
  </si>
  <si>
    <t>Non-CDN chemotype</t>
  </si>
  <si>
    <t>Radiotherapy, checkpoint inhibitors</t>
  </si>
  <si>
    <t>Oligometastatic solid tumours</t>
  </si>
  <si>
    <t>Ph1/Ph2a active</t>
  </si>
  <si>
    <t>Ph1 dose escalation published 2025, two Ph2a combination trials running</t>
  </si>
  <si>
    <t>ONM-501</t>
  </si>
  <si>
    <t>OncoNano Medicine (private)</t>
  </si>
  <si>
    <t>Polymeric STING agonist, pH-sensitive micelle</t>
  </si>
  <si>
    <t>A formulation-led approach, like ours</t>
  </si>
  <si>
    <t>SYNB1891</t>
  </si>
  <si>
    <t>Synlogic</t>
  </si>
  <si>
    <t>Engineered E. coli Nissle expressing a STING agonist</t>
  </si>
  <si>
    <t>Atezolizumab</t>
  </si>
  <si>
    <t>Ph1</t>
  </si>
  <si>
    <t>Safety published 2023. Company delisted</t>
  </si>
  <si>
    <t>VERDICT ON STING: intratumoral STING agonism is the clearest disappointment in solid-tumour immuno-oncology of the past decade. Every first-generation cyclic dinucleotide that reached the clinic showed only modest non-durable single-agent activity and was abandoned before a randomised trial. The recurring problems are a narrow window between immune activation and systemic cytokine toxicity, poor tumour penetration and short intratumoral residence, dependence on injectable lesions, and no checkpoint synergy signal strong enough to justify a Phase 3. The field has since pivoted to systemic small molecules and to formulation approaches such as the OncoNano micelle. None has yet produced a positive randomised readout.</t>
  </si>
  <si>
    <t>D. RIG-I, NLRP3 AND OTHER PATTERN RECOGNITION</t>
  </si>
  <si>
    <t>MK-4621 (RGT100)</t>
  </si>
  <si>
    <t>Merck, acquired Rigontec 2017</t>
  </si>
  <si>
    <t>RIG-I</t>
  </si>
  <si>
    <t>Ph1/2, quietly discontinued</t>
  </si>
  <si>
    <t>No public readout or continuation found post-acquisition</t>
  </si>
  <si>
    <t>CV8102</t>
  </si>
  <si>
    <t>CureVac</t>
  </si>
  <si>
    <t>Anti-PD-1</t>
  </si>
  <si>
    <t>Cutaneous malignancies</t>
  </si>
  <si>
    <t>Dose escalation published, SITC 2021. No later phase found</t>
  </si>
  <si>
    <t>BMS-986299</t>
  </si>
  <si>
    <t>NLRP3 inflammasome agonist</t>
  </si>
  <si>
    <t>Nivolumab, ipilimumab</t>
  </si>
  <si>
    <t>Safety and PK/PD published Jan 2025. The most advanced NLRP3 agonist found</t>
  </si>
  <si>
    <t>BDC-3042</t>
  </si>
  <si>
    <t>Dectin-2 agonist antibody, C-type lectin</t>
  </si>
  <si>
    <t>Became Bolt's lead after BDC-1001 was discontinued</t>
  </si>
  <si>
    <t>E. CYTOKINES AND ENGINEERED CYTOKINES</t>
  </si>
  <si>
    <t>Cytokine</t>
  </si>
  <si>
    <t>Aldesleukin (Proleukin)</t>
  </si>
  <si>
    <t>Chiron, now Clinigen and Iovance</t>
  </si>
  <si>
    <t>Native IL-2</t>
  </si>
  <si>
    <t>IV bolus</t>
  </si>
  <si>
    <t>Metastatic melanoma, RCC</t>
  </si>
  <si>
    <t>APPROVED 1992 RCC, 1998 melanoma</t>
  </si>
  <si>
    <t>Marketed but rarely used, severe capillary leak. Iovance reports Proleukin revenue of $43.5M in 2025, down from $60.5M</t>
  </si>
  <si>
    <t>ANKTIVA (nogapendekin alfa inbakicept)</t>
  </si>
  <si>
    <t>ImmunityBio</t>
  </si>
  <si>
    <t>IL-15 superagonist</t>
  </si>
  <si>
    <t>BCG-unresponsive NMIBC with CIS</t>
  </si>
  <si>
    <t>APPROVED 22 Apr 2024</t>
  </si>
  <si>
    <t>The only modern immunostimulant approval in oncology in over a decade, and it is an add-on in a narrow bladder niche</t>
  </si>
  <si>
    <t>Interferon alfa-2b (Intron A)</t>
  </si>
  <si>
    <t>Schering, now Merck</t>
  </si>
  <si>
    <t>Type I interferon</t>
  </si>
  <si>
    <t>IV, SC, intralesional</t>
  </si>
  <si>
    <t>Adjuvant melanoma, hairy cell, follicular lymphoma, Kaposi</t>
  </si>
  <si>
    <t>APPROVED 1986</t>
  </si>
  <si>
    <t>Merck discontinued commercial manufacture around 2019 to 2020 although the approval stands. Displaced by checkpoint inhibitors</t>
  </si>
  <si>
    <t>Peginterferon alfa-2b (Sylatron)</t>
  </si>
  <si>
    <t>PEGylated interferon</t>
  </si>
  <si>
    <t>SC</t>
  </si>
  <si>
    <t>Adjuvant melanoma with nodal involvement</t>
  </si>
  <si>
    <t>APPROVED 2011</t>
  </si>
  <si>
    <t>Bempegaldesleukin (NKTR-214)</t>
  </si>
  <si>
    <t>Nektar with Bristol Myers Squibb</t>
  </si>
  <si>
    <t>PEGylated IL-2</t>
  </si>
  <si>
    <t>MELANOMA, RCC, urothelial</t>
  </si>
  <si>
    <t>Ph3 FAILED Feb 2022</t>
  </si>
  <si>
    <t>PIVOT IO-001 missed co-primary endpoints in first-line melanoma. RCC and urothelial programmes then killed. The largest capital write-off in the class</t>
  </si>
  <si>
    <t>Nemvaleukin alfa</t>
  </si>
  <si>
    <t>Alkermes to Mural Oncology</t>
  </si>
  <si>
    <t>Engineered IL-2</t>
  </si>
  <si>
    <t>Ovarian, MELANOMA including mucosal</t>
  </si>
  <si>
    <t>Ph3 FAILED, DISCONTINUED 15 Apr 2025</t>
  </si>
  <si>
    <t>ARTISTRY-7 failed in ovarian. ARTISTRY-6 missed its primary endpoint in the MUCOSAL MELANOMA cohort and the cutaneous cohort did not observe a level of activity that warranted continuation. About 90 percent workforce cut</t>
  </si>
  <si>
    <t>Tavokinogene telseplasmid (TAVO-EP)</t>
  </si>
  <si>
    <t>OncoSec Medical</t>
  </si>
  <si>
    <t>IL-12 plasmid plus electroporation</t>
  </si>
  <si>
    <t>Intratumoral plus device</t>
  </si>
  <si>
    <t>PD-1 REFRACTORY MELANOMA</t>
  </si>
  <si>
    <t>Ph2b FAILED Apr 2023</t>
  </si>
  <si>
    <t>KEYNOTE-695 missed ORR: 10.2 percent (95 percent CI 5.00 to 17.97) against a 17 percent target. Chapter 7 liquidation two months later</t>
  </si>
  <si>
    <t>WTX-124</t>
  </si>
  <si>
    <t>Werewolf Therapeutics</t>
  </si>
  <si>
    <t>Conditionally activated IL-2 INDUKINE</t>
  </si>
  <si>
    <t>Systemic</t>
  </si>
  <si>
    <t>Heavily pretreated CUTANEOUS MELANOMA</t>
  </si>
  <si>
    <t>Ph1/1b completing Q2 2026</t>
  </si>
  <si>
    <t>ORR 21 percent monotherapy; 30 percent in patients not primary-resistant to immunotherapy. n=106. No vascular leak syndrome</t>
  </si>
  <si>
    <t>WTX-330</t>
  </si>
  <si>
    <t>Werewolf</t>
  </si>
  <si>
    <t>IL-12 INDUKINE</t>
  </si>
  <si>
    <t>Immunotherapy-resistant solid tumours</t>
  </si>
  <si>
    <t>Ph1b/2</t>
  </si>
  <si>
    <t>Efarindodekin alfa (XTX301)</t>
  </si>
  <si>
    <t>Xilio with Gilead</t>
  </si>
  <si>
    <t>Masked IL-12</t>
  </si>
  <si>
    <t>Ph1/2</t>
  </si>
  <si>
    <t>62 patients. Unconfirmed partial response in a uveal melanoma patient, 55 percent target lesion reduction</t>
  </si>
  <si>
    <t>Tolododekin alfa (ANK-101)</t>
  </si>
  <si>
    <t>Ankyra Therapeutics (private)</t>
  </si>
  <si>
    <t>Aluminium-hydroxide-ANCHORED IL-12</t>
  </si>
  <si>
    <t>Solid tumours, NSCLC, cutaneous SCC</t>
  </si>
  <si>
    <t>Ph1 ANCHOR ongoing</t>
  </si>
  <si>
    <t>Durable intratumoral retention, encouraging activity, NO DLTs. Closest design philosophy to KIN-112: retention engineering, not potency</t>
  </si>
  <si>
    <t>Daromun (L19IL2 plus L19TNF)</t>
  </si>
  <si>
    <t>Philogen with Sun Pharma</t>
  </si>
  <si>
    <t>IL-2 and TNF fused to an EDB-fibronectin antibody</t>
  </si>
  <si>
    <t>INTRALESIONAL</t>
  </si>
  <si>
    <t>Neoadjuvant, no checkpoint partner</t>
  </si>
  <si>
    <t>Resectable stage IIIB/C MELANOMA</t>
  </si>
  <si>
    <t>Ph3 POSITIVE, EU MAA resubmitted 27 Jul 2026</t>
  </si>
  <si>
    <t>PIVOTAL n=257, RFS HR 0.67 and 0.63, statistically significant, median follow-up 27.6 months. Grade 3 TRAE 24.8 percent, no grade 4 or deaths. Earlier EMA application was withdrawn and resubmitted with 33-month follow-up</t>
  </si>
  <si>
    <t>NHS-IL12 (M9241)</t>
  </si>
  <si>
    <t>Merck KGaA to PDS Biotech 2023</t>
  </si>
  <si>
    <t>Tumour-targeted IL-12</t>
  </si>
  <si>
    <t>Avelumab historically</t>
  </si>
  <si>
    <t>HPV-associated cancers</t>
  </si>
  <si>
    <t>Ph1b</t>
  </si>
  <si>
    <t>Merck KGaA out-licensed the programme in about a $121M biobucks deal</t>
  </si>
  <si>
    <t>F. CD40 AGONISTS AND G. BACTERIAL / WHOLE-ORGANISM</t>
  </si>
  <si>
    <t>Mechanism</t>
  </si>
  <si>
    <t>Mitazalimab</t>
  </si>
  <si>
    <t>Alligator Bioscience</t>
  </si>
  <si>
    <t>CD40 agonist antibody</t>
  </si>
  <si>
    <t>mFOLFIRINOX</t>
  </si>
  <si>
    <t>First-line metastatic pancreatic</t>
  </si>
  <si>
    <t>Ph2 complete, Ph3-ready</t>
  </si>
  <si>
    <t>THE BEST SIGNAL IN THE WHOLE IMMUNOSTIMULANT CLASS. OPTIMIZE-1 reported about 18-month median OS. FDA end-of-Phase-2 meeting complete. Confirmed 10 Apr 2026 ready for Phase 3, seeking a partner</t>
  </si>
  <si>
    <t>Sotigalimab (APX005M)</t>
  </si>
  <si>
    <t>Apexigen to Pyxis Oncology</t>
  </si>
  <si>
    <t>CD40 agonist</t>
  </si>
  <si>
    <t>Nivolumab, chemotherapy</t>
  </si>
  <si>
    <t>MELANOMA post anti-PD-1, pancreatic</t>
  </si>
  <si>
    <t>Ph2 DEPRIORITISED</t>
  </si>
  <si>
    <t>Pyxis December 2024 portfolio prioritisation shelved the Apexigen CD40 assets</t>
  </si>
  <si>
    <t>Selicrelumab</t>
  </si>
  <si>
    <t>Genentech and Roche</t>
  </si>
  <si>
    <t>IV and intratumoral</t>
  </si>
  <si>
    <t>Pancreatic neoadjuvant</t>
  </si>
  <si>
    <t>Ph1/1b</t>
  </si>
  <si>
    <t>No registration-track trial identified</t>
  </si>
  <si>
    <t>BCG (TICE and others)</t>
  </si>
  <si>
    <t>Organon, Sanofi</t>
  </si>
  <si>
    <t>Live attenuated mycobacterium, multi-PAMP</t>
  </si>
  <si>
    <t>Monotherapy or with ANKTIVA</t>
  </si>
  <si>
    <t>NMIBC, CIS and Ta/T1 papillary</t>
  </si>
  <si>
    <t>APPROVED about 1990</t>
  </si>
  <si>
    <t>Marketed but in a persistent global supply shortage since about 2019. The shortage is what created the commercial opening for ANKTIVA and E7766</t>
  </si>
  <si>
    <t>IFx-Hu2.0 (IFx-2.0)</t>
  </si>
  <si>
    <t>TuHURA Biosciences</t>
  </si>
  <si>
    <t>Plasmid DNA encoding Emm55, a Streptococcus pyogenes protein, complexed with a cationic polymer at the bedside</t>
  </si>
  <si>
    <t>INTRATUMORAL, including image-guided to deep lesions</t>
  </si>
  <si>
    <t>Phase 3 in MERKEL CELL; Phase 1 in MELANOMA</t>
  </si>
  <si>
    <t>Ph3 registrational with an FDA Special Protocol Assessment</t>
  </si>
  <si>
    <t>Two vials complexed at the point of care, the closest formulation analogue to KIN-112. In melanoma Phase 1, 4 of 6 evaluable had primary checkpoint resistance and 3 of those 4 responded on checkpoint rechallenge, ongoing at 1,337, 608 and 313 days</t>
  </si>
  <si>
    <t>Decoy20</t>
  </si>
  <si>
    <t>Indaptus Therapeutics</t>
  </si>
  <si>
    <t>Killed Gram-negative bacteria, multi-TLR</t>
  </si>
  <si>
    <t>IV, not intratumoral</t>
  </si>
  <si>
    <t>Tislelizumab</t>
  </si>
  <si>
    <t>Ph1/1b/2</t>
  </si>
  <si>
    <t>Actym STACT platform</t>
  </si>
  <si>
    <t>Actym Therapeutics (private)</t>
  </si>
  <si>
    <t>Attenuated Salmonella delivering STING and cytokine payloads</t>
  </si>
  <si>
    <t>Preclinical to early Ph1</t>
  </si>
  <si>
    <t>Privately held, no SEC filings</t>
  </si>
  <si>
    <t>Coley's toxins</t>
  </si>
  <si>
    <t>historical, 1890s</t>
  </si>
  <si>
    <t>Streptococcus and Serratia lysate</t>
  </si>
  <si>
    <t>Sarcoma and others</t>
  </si>
  <si>
    <t>Historical</t>
  </si>
  <si>
    <t>The conceptual origin of cancer immunotherapy. Abandoned mid-20th century</t>
  </si>
  <si>
    <t>EVERY APPROVED IMMUNOSTIMULANT IN ONCOLOGY — the complete list is six</t>
  </si>
  <si>
    <t>Brand</t>
  </si>
  <si>
    <t>Generic</t>
  </si>
  <si>
    <t>Approval</t>
  </si>
  <si>
    <t>Age</t>
  </si>
  <si>
    <t>TICE BCG</t>
  </si>
  <si>
    <t>Bacillus Calmette-Guerin</t>
  </si>
  <si>
    <t>Organon</t>
  </si>
  <si>
    <t>about 1990</t>
  </si>
  <si>
    <t>NMIBC carcinoma in situ and Ta/T1 papillary</t>
  </si>
  <si>
    <t>Intravesical</t>
  </si>
  <si>
    <t>36 years</t>
  </si>
  <si>
    <t>In chronic global supply shortage</t>
  </si>
  <si>
    <t>Proleukin</t>
  </si>
  <si>
    <t>Aldesleukin</t>
  </si>
  <si>
    <t>Chiron, now Clinigen</t>
  </si>
  <si>
    <t>1992 RCC, 1998 melanoma</t>
  </si>
  <si>
    <t>Metastatic RCC and melanoma</t>
  </si>
  <si>
    <t>34 years</t>
  </si>
  <si>
    <t>Toxicity confines it to specialty centres</t>
  </si>
  <si>
    <t>Intron A</t>
  </si>
  <si>
    <t>Interferon alfa-2b</t>
  </si>
  <si>
    <t>1986</t>
  </si>
  <si>
    <t>Adjuvant melanoma and others</t>
  </si>
  <si>
    <t>SC, IM, intralesional</t>
  </si>
  <si>
    <t>40 years</t>
  </si>
  <si>
    <t>Commercial manufacture discontinued around 2019 to 2020</t>
  </si>
  <si>
    <t>Sylatron</t>
  </si>
  <si>
    <t>Peginterferon alfa-2b</t>
  </si>
  <si>
    <t>2011</t>
  </si>
  <si>
    <t>15 years</t>
  </si>
  <si>
    <t>Aldara</t>
  </si>
  <si>
    <t>Imiquimod</t>
  </si>
  <si>
    <t>about 2004</t>
  </si>
  <si>
    <t>22 years</t>
  </si>
  <si>
    <t>Superficial disease only</t>
  </si>
  <si>
    <t>ANKTIVA</t>
  </si>
  <si>
    <t>Nogapendekin alfa inbakicept</t>
  </si>
  <si>
    <t>22 Apr 2024</t>
  </si>
  <si>
    <t>BCG-unresponsive NMIBC with CIS, with BCG</t>
  </si>
  <si>
    <t>2 years</t>
  </si>
  <si>
    <t>THE ONLY MODERN APPROVAL. An add-on, in a narrow niche</t>
  </si>
  <si>
    <t>CLASS VERDICT, and it has to be said plainly because Yosemite already knows it. Six immunostimulants have ever been approved in oncology and four are 20 to 40 years old. ANKTIVA in 2024 is the only modern one and it is a combination add-on in bladder cancer. Against those six sit a long list of randomised failures: tilsotolimod ILLUMINATE-301 in our exact population, bempegaldesleukin PIVOT IO-001 in melanoma, nemvaleukin ARTISTRY-6 and ARTISTRY-7 including the mucosal melanoma cohort, TAVO KEYNOTE-695 in our exact population, lefitolimod IMPALA, and an entire first generation of STING agonists abandoned before randomisation. Four failure modes recur: optimising potency rather than retention; systemic cytokine toxicity capping the dose below efficacy; testing as an add-on in patients already failing checkpoint blockade; and company insolvency ending programmes before the biology was tested, which happened to Idera, Mologen, Codiak, Exicure and Mural. Where the class does show signal today: CD40 agonism with mitazalimab in pancreatic cancer, the IL-15 axis with ANKTIVA, retention engineering with Ankyra's alum-anchored IL-12, and BO-112 in PD-1 resistant melanoma. A deck that implies this class has a clean record will not survive the first question.</t>
  </si>
  <si>
    <t>Tier 4 — intratumoral and intralesional oncology, every modality, every stage</t>
  </si>
  <si>
    <t>Nine modality groups. Route is checked in every row, because several agents commonly described as intratumoral are in fact given systemically, and that distinction matters when the comparison slide is built.</t>
  </si>
  <si>
    <t>1. ONCOLYTIC VIRUSES</t>
  </si>
  <si>
    <t>Construct</t>
  </si>
  <si>
    <t>Route and device</t>
  </si>
  <si>
    <t>IMLYGIC (talimogene laherparepvec)</t>
  </si>
  <si>
    <t>HSV-1, ICP34.5 and ICP47 deleted, human GM-CSF inserted</t>
  </si>
  <si>
    <t>Intralesional, multiple tracks per lesion</t>
  </si>
  <si>
    <t>MELANOMA, unresectable cutaneous, subcutaneous and nodal, recurrent after surgery</t>
  </si>
  <si>
    <t>APPROVED 27 Oct 2015</t>
  </si>
  <si>
    <t>Marketed. Contraindicated in immunocompromised and pregnant patients</t>
  </si>
  <si>
    <t>TUDRIQEV (vusolimogene oderparepvec, RP1)</t>
  </si>
  <si>
    <t>Replimune</t>
  </si>
  <si>
    <t>HSV-1, ICP34.5 and ICP47 deleted, GALV-GP-R minus fusogenic protein plus human GM-CSF</t>
  </si>
  <si>
    <t>Intratumoral, superficial by direct injection and deep or visceral under image guidance</t>
  </si>
  <si>
    <t>Nivolumab, required by the label</t>
  </si>
  <si>
    <t>MELANOMA after progression on an anti-PD-1 regimen</t>
  </si>
  <si>
    <t>APPROVED 6 Aug 2026, accelerated</t>
  </si>
  <si>
    <t>First oncolytic virus approval in nine years, after two CRLs. IGNYTE-3 confirmatory, OS expected 2030</t>
  </si>
  <si>
    <t>Delytact (teserpaturev, G47delta)</t>
  </si>
  <si>
    <t>Daiichi Sankyo</t>
  </si>
  <si>
    <t>HSV-1, triple-mutated</t>
  </si>
  <si>
    <t>Intratumoral, stereotactic</t>
  </si>
  <si>
    <t>Malignant glioma</t>
  </si>
  <si>
    <t>APPROVED Japan, conditional, launched Nov 2021</t>
  </si>
  <si>
    <t>Oncorine (H101)</t>
  </si>
  <si>
    <t>Shanghai Sunway Biotech</t>
  </si>
  <si>
    <t>Adenovirus, E1B-55kDa and E3 deleted</t>
  </si>
  <si>
    <t>Chemotherapy</t>
  </si>
  <si>
    <t>APPROVED China 2005</t>
  </si>
  <si>
    <t>The first oncolytic virus approved anywhere</t>
  </si>
  <si>
    <t>Adstiladrin (nadofaragene firadenovec)</t>
  </si>
  <si>
    <t>Ferring</t>
  </si>
  <si>
    <t>Adenoviral interferon alfa-2b gene therapy</t>
  </si>
  <si>
    <t>APPROVED 2022</t>
  </si>
  <si>
    <t>Cretostimogene grenadenorepvec</t>
  </si>
  <si>
    <t>CG Oncology</t>
  </si>
  <si>
    <t>Oncolytic adenovirus</t>
  </si>
  <si>
    <t>BCG-unresponsive high-risk NMIBC</t>
  </si>
  <si>
    <t>BLA rolling submission</t>
  </si>
  <si>
    <t>Company guidance points to completing the BLA in 2026. Not approved as of 2 Sep 2026</t>
  </si>
  <si>
    <t>CAN-2409 (aglatimagene besadenovec)</t>
  </si>
  <si>
    <t>Candel Therapeutics</t>
  </si>
  <si>
    <t>Adenovirus carrying HSV thymidine kinase</t>
  </si>
  <si>
    <t>Valacyclovir prodrug, plus anti-PD-1</t>
  </si>
  <si>
    <t>Localised prostate, NSCLC, pancreatic</t>
  </si>
  <si>
    <t>Phase 3 POSITIVE in prostate</t>
  </si>
  <si>
    <t>Results presented ASCO and ASTRO 2025</t>
  </si>
  <si>
    <t>CAN-3110 (linoserpaturev)</t>
  </si>
  <si>
    <t>Replication-competent HSV-1 retaining ICP34.5, nestin-driven</t>
  </si>
  <si>
    <t>Intratumoral, repeat dosing</t>
  </si>
  <si>
    <t>Recurrent glioblastoma; MELANOMA preclinical</t>
  </si>
  <si>
    <t>Ph1 clinical, PRECLINICAL in melanoma</t>
  </si>
  <si>
    <t>Positive interim on repeat administration in Science Translational Medicine. SITC Nov 2024 showed preclinical melanoma activity</t>
  </si>
  <si>
    <t>Olvi-Vec (olvimulogene nanivacirepvec)</t>
  </si>
  <si>
    <t>Genelux</t>
  </si>
  <si>
    <t>Triple-attenuated oncolytic vaccinia</t>
  </si>
  <si>
    <t>Systemic IV in current registration trials</t>
  </si>
  <si>
    <t>Platinum-resistant ovarian; MELANOMA preclinical only</t>
  </si>
  <si>
    <t>Ph2/3 in ovarian</t>
  </si>
  <si>
    <t>Melanoma named only among more than 20 cancers with preclinical activity</t>
  </si>
  <si>
    <t>PVSRIPO</t>
  </si>
  <si>
    <t>Istari Oncology (private)</t>
  </si>
  <si>
    <t>Live-attenuated poliovirus and rhinovirus chimera</t>
  </si>
  <si>
    <t>Intratumoral, convection-enhanced or catheter</t>
  </si>
  <si>
    <t>Recurrent glioblastoma, head and neck</t>
  </si>
  <si>
    <t>Ph2 LUMINOS-101</t>
  </si>
  <si>
    <t>NEJM-published Phase 1 glioblastoma data</t>
  </si>
  <si>
    <t>KB707</t>
  </si>
  <si>
    <t>Krystal Biotech</t>
  </si>
  <si>
    <t>HSV-1 vector expressing IL-12 and IL-2</t>
  </si>
  <si>
    <t>Intratumoral arm, and inhaled</t>
  </si>
  <si>
    <t>Included MELANOMA in the intratumoral arm</t>
  </si>
  <si>
    <t>Ph1/2 OPAL-1, ENROLMENT PAUSED Aug 2025</t>
  </si>
  <si>
    <t>Paused to prioritise the inhaled formulation. Enrolled patients still followed</t>
  </si>
  <si>
    <t>CLD-101, CLD-201, RTNova</t>
  </si>
  <si>
    <t>Calidi Biotherapeutics</t>
  </si>
  <si>
    <t>Neural or stem cells carrying an oncolytic virus</t>
  </si>
  <si>
    <t>Recurrent high-grade glioma</t>
  </si>
  <si>
    <t>Ph1 and PRECLINICAL</t>
  </si>
  <si>
    <t>CLD-401 RedTail, systemic vaccinia with IL-15 superagonist, IND planned by end of 2026</t>
  </si>
  <si>
    <t>V937 (Cavatak)</t>
  </si>
  <si>
    <t>Viralytics to Merck</t>
  </si>
  <si>
    <t>Coxsackievirus A21</t>
  </si>
  <si>
    <t>Ipilimumab, pembrolizumab</t>
  </si>
  <si>
    <t>Merck acquired Viralytics in 2018 and dropped the asset about 2022</t>
  </si>
  <si>
    <t>Pexa-Vec (JX-594)</t>
  </si>
  <si>
    <t>Transgene and SillaJen</t>
  </si>
  <si>
    <t>Oncolytic vaccinia with GM-CSF</t>
  </si>
  <si>
    <t>Intratumoral and intra-arterial</t>
  </si>
  <si>
    <t>Sorafenib</t>
  </si>
  <si>
    <t>Hepatocellular carcinoma</t>
  </si>
  <si>
    <t>Ph3 FAILED</t>
  </si>
  <si>
    <t>PHOCUS failed. Programme discontinued</t>
  </si>
  <si>
    <t>2 to 4. NON-VIRAL NUCLEIC ACID, INNATE AGONISTS AND LOCAL CYTOKINES</t>
  </si>
  <si>
    <t>Entity</t>
  </si>
  <si>
    <t>TAVO (tavokinogene telseplasmid)</t>
  </si>
  <si>
    <t>Plasmid encoding IL-12</t>
  </si>
  <si>
    <t>Intratumoral then ELECTROPORATION with the GenPulse 2.0 and Series 3 Applicator</t>
  </si>
  <si>
    <t>PD-1 refractory MELANOMA</t>
  </si>
  <si>
    <t>Ph2b FAILED, company liquidated</t>
  </si>
  <si>
    <t>Heaviest procedural burden in the field. See sheet 17</t>
  </si>
  <si>
    <t>IFx-2.0</t>
  </si>
  <si>
    <t>Plasmid pAc/emm55 in TE buffer plus a cationic polymer, complexed at the bedside</t>
  </si>
  <si>
    <t>Intratumoral or intranodal; image guidance for deep lesions</t>
  </si>
  <si>
    <t>Merkel cell Ph3; MELANOMA Ph1</t>
  </si>
  <si>
    <t>Ph3 registrational</t>
  </si>
  <si>
    <t>Two-vial bedside complexing, the closest formulation analogue to KIN-112</t>
  </si>
  <si>
    <t>PH-762</t>
  </si>
  <si>
    <t>Phio Pharmaceuticals</t>
  </si>
  <si>
    <t>INTASYL self-delivering siRNA against PD-1, no lipid, no conjugate, no transfection reagent</t>
  </si>
  <si>
    <t>Intratumoral, no device</t>
  </si>
  <si>
    <t>Cutaneous SCC, MELANOMA, Merkel cell</t>
  </si>
  <si>
    <t>Ph1b fully enrolled Nov 2025</t>
  </si>
  <si>
    <t>22 patients. ORR 65 percent in cutaneous SCC. The single melanoma patient responded less than 50 percent</t>
  </si>
  <si>
    <t>PH-894 and other INTASYL targets</t>
  </si>
  <si>
    <t>Phio</t>
  </si>
  <si>
    <t>siRNA against BRD4, CTLA-4, TIGIT, CTGF</t>
  </si>
  <si>
    <t>PRECLINICAL, IND-enabling complete</t>
  </si>
  <si>
    <t>IND deferred to prioritise PH-762</t>
  </si>
  <si>
    <t>SIL204</t>
  </si>
  <si>
    <t>Silexion Therapeutics</t>
  </si>
  <si>
    <t>siRNA against mutant KRAS G12D, V and C</t>
  </si>
  <si>
    <t>Endoscopic-ultrasound-guided intratumoral</t>
  </si>
  <si>
    <t>Pancreatic</t>
  </si>
  <si>
    <t>Ph2/3 initiated</t>
  </si>
  <si>
    <t>SD-101 (nelitolimod)</t>
  </si>
  <si>
    <t>TriSalus</t>
  </si>
  <si>
    <t>Free CpG-C oligonucleotide, not conjugated, not encapsulated</t>
  </si>
  <si>
    <t>HEPATIC ARTERY via the TriNav pressure-enabled delivery system, 510(k) cleared; historically direct intratumoral at Dynavax</t>
  </si>
  <si>
    <t>Uveal melanoma liver mets, pancreatic</t>
  </si>
  <si>
    <t>Ph1 complete</t>
  </si>
  <si>
    <t>See the ORR benchmark sheet for the melanoma numbers and the naive versus refractory distinction</t>
  </si>
  <si>
    <t>Vidutolimod</t>
  </si>
  <si>
    <t>CpG-A oligo G10 on a natural phosphodiester backbone inside a Qbeta bacteriophage VLP</t>
  </si>
  <si>
    <t>Phase 2, ALIVE at Regeneron</t>
  </si>
  <si>
    <t>Highlight Therapeutics</t>
  </si>
  <si>
    <t>Nanoplexed poly(I:C)</t>
  </si>
  <si>
    <t>Ph2, endpoint MET</t>
  </si>
  <si>
    <t>ORR 25 percent</t>
  </si>
  <si>
    <t>Ankyra Therapeutics</t>
  </si>
  <si>
    <t>IL-12 anchored to aluminium hydroxide</t>
  </si>
  <si>
    <t>No DLTs. Retention-engineered</t>
  </si>
  <si>
    <t>Daromun</t>
  </si>
  <si>
    <t>Philogen and Sun Pharma</t>
  </si>
  <si>
    <t>IL-2 and TNF fused to the L19 antibody against EDB-fibronectin</t>
  </si>
  <si>
    <t>Intralesional, peritumoral</t>
  </si>
  <si>
    <t>None, neoadjuvant monotherapy</t>
  </si>
  <si>
    <t>Ph3 POSITIVE, EU MAA resubmitted</t>
  </si>
  <si>
    <t>The highest bar any non-viral intratumoral immunostimulant has cleared</t>
  </si>
  <si>
    <t>ImmuneSensor</t>
  </si>
  <si>
    <t>Non-CDN STING chemotype</t>
  </si>
  <si>
    <t>Oligometastatic</t>
  </si>
  <si>
    <t>Ph1/2a</t>
  </si>
  <si>
    <t>OncoNano Medicine</t>
  </si>
  <si>
    <t>Polymeric pH-sensitive micelle STING agonist</t>
  </si>
  <si>
    <t>5 to 9. CHEMOABLATIVE, PHYSICAL, CELL, BACTERIAL AND DEVICE PLATFORMS</t>
  </si>
  <si>
    <t>Agent or platform</t>
  </si>
  <si>
    <t>Entity or mechanism</t>
  </si>
  <si>
    <t>INT230-6</t>
  </si>
  <si>
    <t>Intensity Therapeutics</t>
  </si>
  <si>
    <t>Cisplatin plus vinblastine sulfate plus SHAO, an amphiphilic dispersion molecule, one vial, 100 percent water-based</t>
  </si>
  <si>
    <t>Intratumoral, no device. Dose set by TOTAL TUMOUR BURDEN not body weight</t>
  </si>
  <si>
    <t>Pembrolizumab and ipilimumab arms in IT-01</t>
  </si>
  <si>
    <t>Soft tissue sarcoma, breast. NO melanoma trial</t>
  </si>
  <si>
    <t>Ph3 paused Mar 2025 for funding, Ph2 resumed Mar 2026</t>
  </si>
  <si>
    <t>More than 95 percent of active agents remain in the tumour. Orphan designation in sarcoma</t>
  </si>
  <si>
    <t>PV-10</t>
  </si>
  <si>
    <t>Provectus Biopharmaceuticals</t>
  </si>
  <si>
    <t>Rose bengal disodium, 10 percent w/v in 0.9 percent saline, 5 mL single-use vials</t>
  </si>
  <si>
    <t>Intralesional; image-guided percutaneous for visceral. No light activation step despite the dye chemistry</t>
  </si>
  <si>
    <t>MELANOMA historically, now penile SCC and pancreatic</t>
  </si>
  <si>
    <t>Ph1b/2. Phase 3 TERMINATED Oct 2019</t>
  </si>
  <si>
    <t>Terminated for inadequate enrolment, not for efficacy, because checkpoint inhibitors became standard in stage III. Going concern doubt, $489,726 cash at end 2024</t>
  </si>
  <si>
    <t>NBTXR3 (JNJ-1900)</t>
  </si>
  <si>
    <t>Nanobiotix, licensed to Johnson and Johnson</t>
  </si>
  <si>
    <t>Functionalised hafnium oxide nanoparticles</t>
  </si>
  <si>
    <t>One-time intratumoral injection, then activated by external-beam RADIOTHERAPY</t>
  </si>
  <si>
    <t>Radiotherapy always, then pembrolizumab or nivolumab</t>
  </si>
  <si>
    <t>Head and neck Ph3; MELANOMA in a Phase 1 cohort</t>
  </si>
  <si>
    <t>Ph3 NANORAY-312 and Ph1</t>
  </si>
  <si>
    <t>Recommended Phase 2 dose is 33 percent of gross tumour volume. In anti-PD-1 resistant cutaneous melanoma, 21 injected and 19 evaluable, safety favourable, but ORR and DCR are not stated in the SEC exhibit</t>
  </si>
  <si>
    <t>Bel-sar (AU-011)</t>
  </si>
  <si>
    <t>Aura Biosciences</t>
  </si>
  <si>
    <t>HPV L1 virus-like particle conjugated to hundreds of IRDye 700DX molecules, no nucleic acid cargo</t>
  </si>
  <si>
    <t>SUPRACHOROIDAL injection via the SCS Microinjector, then MANDATORY ophthalmic laser activation</t>
  </si>
  <si>
    <t>Monotherapy, no checkpoint partner</t>
  </si>
  <si>
    <t>Choroidal (uveal) MELANOMA, ocular</t>
  </si>
  <si>
    <t>Ph3 CoMpass</t>
  </si>
  <si>
    <t>About 100 patients 2:1:2, primary endpoint time to tumour progression, under a Special Protocol Assessment. Topline H2 2027. Ocular, not cutaneous, and not a refractory setting</t>
  </si>
  <si>
    <t>HEPZATO and CHEMOSAT</t>
  </si>
  <si>
    <t>Delcath Systems</t>
  </si>
  <si>
    <t>Melphalan via percutaneous hepatic perfusion</t>
  </si>
  <si>
    <t>Intra-arterial hepatic delivery system</t>
  </si>
  <si>
    <t>Uveal MELANOMA with unresectable hepatic metastases</t>
  </si>
  <si>
    <t>APPROVED 14 Aug 2023</t>
  </si>
  <si>
    <t>2025 revenue $78.8M US plus $6.4M EU</t>
  </si>
  <si>
    <t>RenovoCath TAMP</t>
  </si>
  <si>
    <t>RenovoRx</t>
  </si>
  <si>
    <t>Dual-balloon catheter delivering gemcitabine</t>
  </si>
  <si>
    <t>Intra-arterial, image-guided</t>
  </si>
  <si>
    <t>Gemcitabine</t>
  </si>
  <si>
    <t>Locally advanced pancreatic</t>
  </si>
  <si>
    <t>Ph3</t>
  </si>
  <si>
    <t>About 51 percent of chemotherapy extracted at the tumour site</t>
  </si>
  <si>
    <t>DCVax-Direct</t>
  </si>
  <si>
    <t>Northwest Biotherapeutics</t>
  </si>
  <si>
    <t>Autologous dendritic cell vaccine</t>
  </si>
  <si>
    <t>INTRATUMORAL, unlike DCVax-L which is intradermal</t>
  </si>
  <si>
    <t>Inoperable solid tumours</t>
  </si>
  <si>
    <t>Ph1/2 historical</t>
  </si>
  <si>
    <t>Current activity not confirmed</t>
  </si>
  <si>
    <t>MB-109</t>
  </si>
  <si>
    <t>Mustang Bio</t>
  </si>
  <si>
    <t>IL13Ralpha2 CAR-T combined with an oncolytic HSV-1</t>
  </si>
  <si>
    <t>Intratumoral and intraventricular</t>
  </si>
  <si>
    <t>Recurrent glioblastoma</t>
  </si>
  <si>
    <t>IND approved Oct 2023</t>
  </si>
  <si>
    <t>Investigator-sponsored trial potentially launching Q2 2026</t>
  </si>
  <si>
    <t>MaxCyte and Inovio CELLECTRA</t>
  </si>
  <si>
    <t>MaxCyte, Inovio</t>
  </si>
  <si>
    <t>Electroporation platforms</t>
  </si>
  <si>
    <t>In vivo and ex vivo electroporation</t>
  </si>
  <si>
    <t>Various</t>
  </si>
  <si>
    <t>Platform</t>
  </si>
  <si>
    <t>MaxCyte 46 EDGAR electroporation hits, Inovio 35, the two most frequent filers</t>
  </si>
  <si>
    <t>STAGE TALLY — the shape of the field</t>
  </si>
  <si>
    <t>Stage</t>
  </si>
  <si>
    <t>Count</t>
  </si>
  <si>
    <t>Share</t>
  </si>
  <si>
    <t>Representative assets</t>
  </si>
  <si>
    <t>Approved worldwide</t>
  </si>
  <si>
    <t>IMLYGIC, TUDRIQEV, Delytact, Oncorine, Adstiladrin, ANKTIVA</t>
  </si>
  <si>
    <t>Phase 3 or BLA pending</t>
  </si>
  <si>
    <t>Cretostimogene, Daromun, INT230-6, NBTXR3, bel-sar, RenovoRx</t>
  </si>
  <si>
    <t>Phase 2 or 2/3</t>
  </si>
  <si>
    <t>SIL204, NBTXR3 in HCC, PVSRIPO, SD-101</t>
  </si>
  <si>
    <t>Phase 1 or 1b/2</t>
  </si>
  <si>
    <t>CAN-3110, CLD-101, SYNB1891, PH-762, IMSA101, ONM-501, ANK-101, BO-112, vidutolimod, DCVax-Direct</t>
  </si>
  <si>
    <t>CLD-201 RedTail, CLD-401, PH-894, CAN-3110 in melanoma</t>
  </si>
  <si>
    <t>Discontinued</t>
  </si>
  <si>
    <t>TAVO, Ad-RTS-IL-12, Cavatak, Pexa-Vec, Turnstone platform, ADU-S100, MK-1454</t>
  </si>
  <si>
    <t>Total identified</t>
  </si>
  <si>
    <t>Best-effort count from this pass, not an exhaustive census</t>
  </si>
  <si>
    <t>THE DELIVERY PROBLEM — quoted, because these are the questions that get asked</t>
  </si>
  <si>
    <t>Problem</t>
  </si>
  <si>
    <t>What the literature says</t>
  </si>
  <si>
    <t>Consequence for a trial design</t>
  </si>
  <si>
    <t>Injectable lesion requirement</t>
  </si>
  <si>
    <t>Patients should present with injectable tumor lesions, that is, having adequate tumor size, that are safe to be injected. Eligibility typically requires lesions at least 1 cm in diameter, up to 1.5 cm for lymph nodes, and deep-seated lesions need at least 1 to 1.5 cm to secure injections under radiological guidance.</t>
  </si>
  <si>
    <t>Shrinks the eligible population inside an already small refractory pool</t>
  </si>
  <si>
    <t>Which and how many lesions to inject</t>
  </si>
  <si>
    <t>Investigators must choose between injecting the same tumor lesions until complete disappearance versus injecting as many lesions as possible across treatment cycles. The field currently does not know whether a specific tumor location would best ignite the antitumor immune response.</t>
  </si>
  <si>
    <t>An unresolved design variable that reviewers will probe</t>
  </si>
  <si>
    <t>The abscopal effect is not reliable</t>
  </si>
  <si>
    <t>Response in non-injected lesions cannot be assumed to represent a true local-to-systemic effect when combined with systemic immunotherapy, because it may simply reflect the systemic agent.</t>
  </si>
  <si>
    <t>Attribution is contested. Power against non-injected-lesion response</t>
  </si>
  <si>
    <t>Response assessment</t>
  </si>
  <si>
    <t>The conventional RECIST criteria are not adapted to the atypical patterns of response seen with immunotherapies such as pseudoprogression, mixed responses, or transient draining lymph node swelling.</t>
  </si>
  <si>
    <t>This is how OncoSec's 41 percent became 10.2 percent under blinded review</t>
  </si>
  <si>
    <t>Procedure cost and setting</t>
  </si>
  <si>
    <t>Minimal available time from these experts, or lack of resources to fund those intratumoral activities. The cost of such intratumoral procedures and the inability to treat patients in an outpatient setting are additional factors which could limit implementation.</t>
  </si>
  <si>
    <t>Reimbursement and site burden are commercial risks, not just clinical ones</t>
  </si>
  <si>
    <t>The control arm problem</t>
  </si>
  <si>
    <t>Because eligibility requires accessible injectable disease, control-arm patients in a randomised intratumoral trial also have accessible disease by definition. SYNTHESISED from the eligibility literature, not a direct quote.</t>
  </si>
  <si>
    <t>The randomised comparison is never eligible versus ineligible, which complicates the abscopal claim</t>
  </si>
  <si>
    <t>Tier 5 — the intersection: intratumoral AND immunostimulant. This is exactly where KIN-112 sits</t>
  </si>
  <si>
    <t>Every agent that is both delivered into the tumour and primarily an innate immune stimulant. Nineteen entries, viral and non-viral, alive and dead. Only two have ever cleared a Phase 3, one positive and one negative.</t>
  </si>
  <si>
    <t>Exact entity</t>
  </si>
  <si>
    <t>Viral?</t>
  </si>
  <si>
    <t>IMLYGIC</t>
  </si>
  <si>
    <t>HSV-1 plus GM-CSF</t>
  </si>
  <si>
    <t>VIRAL</t>
  </si>
  <si>
    <t>Melanoma</t>
  </si>
  <si>
    <t>APPROVED 2015</t>
  </si>
  <si>
    <t>Marketed</t>
  </si>
  <si>
    <t>TUDRIQEV (RP1)</t>
  </si>
  <si>
    <t>HSV-1 plus GALV-GP-R minus plus GM-CSF</t>
  </si>
  <si>
    <t>PD-1 failed melanoma</t>
  </si>
  <si>
    <t>APPROVED 6 Aug 2026</t>
  </si>
  <si>
    <t>Label ORR 24.2 percent, median DoR 14.1 months, n=91</t>
  </si>
  <si>
    <t>Merck, Organon</t>
  </si>
  <si>
    <t>Live attenuated mycobacterium</t>
  </si>
  <si>
    <t>Bacterial</t>
  </si>
  <si>
    <t>NMIBC</t>
  </si>
  <si>
    <t>Locoregional, different anatomy. Chronic supply shortage</t>
  </si>
  <si>
    <t>L19IL2 plus L19TNF immunocytokines</t>
  </si>
  <si>
    <t>NON-VIRAL</t>
  </si>
  <si>
    <t>None, neoadjuvant</t>
  </si>
  <si>
    <t>Resectable stage IIIB/C melanoma</t>
  </si>
  <si>
    <t>PIVOTAL n=257, RFS HR 0.67 and 0.63. Grade 3 TRAE 24.8 percent, no grade 4 or deaths</t>
  </si>
  <si>
    <t>Plasmid encoding Emm55 plus cationic polymer, bedside complexed</t>
  </si>
  <si>
    <t>Ph3 in first-line Merkel cell; Ph1 in melanoma</t>
  </si>
  <si>
    <t>Ph3 registrational, accelerated approval, SPA</t>
  </si>
  <si>
    <t>About 118 patients, 20 to 25 US centres. Partial clinical hold on CMC was placed then lifted 2025</t>
  </si>
  <si>
    <t>Highlight Therapeutics (private)</t>
  </si>
  <si>
    <t>Ph2 SPOTLIGHT-203, ENDPOINT MET</t>
  </si>
  <si>
    <t>ORR 25 percent, CR 10 percent, PR 15 percent, SD 40 percent, n=42 ITT and 40 evaluable</t>
  </si>
  <si>
    <t>Free CpG-C oligonucleotide</t>
  </si>
  <si>
    <t>Uveal melanoma liver mets</t>
  </si>
  <si>
    <t>Seeking a partner for Phase 2. Not in cutaneous melanoma</t>
  </si>
  <si>
    <t>Ph1 ANCHOR</t>
  </si>
  <si>
    <t>No DLTs, durable intratumoral retention. Closest design philosophy to KIN-112</t>
  </si>
  <si>
    <t>CpG-A oligo G10, phosphodiester backbone, inside a Qbeta VLP</t>
  </si>
  <si>
    <t>NON-VIRAL, the VLP is a non-replicating coat protein</t>
  </si>
  <si>
    <t>Nivolumab, pembrolizumab</t>
  </si>
  <si>
    <t>PD-1 refractory melanoma, and neoadjuvant</t>
  </si>
  <si>
    <t>Phase 2, ALIVE</t>
  </si>
  <si>
    <t>Listed in Regeneron FY2025 10-K as an immune activator targeting TLR9, Phase 2. Bought at Ph1b for about $250M</t>
  </si>
  <si>
    <t>Engineered E. coli Nissle expressing STING</t>
  </si>
  <si>
    <t>Company delisted</t>
  </si>
  <si>
    <t>Cisplatin, vinblastine, SHAO amphiphile</t>
  </si>
  <si>
    <t>Pembrolizumab, ipilimumab</t>
  </si>
  <si>
    <t>Sarcoma, breast</t>
  </si>
  <si>
    <t>Ph3 paused, Ph2 resumed</t>
  </si>
  <si>
    <t>Immunostimulant only secondarily, via immunogenic cell death. Capital constrained</t>
  </si>
  <si>
    <t>Poly-ICLC, TLR3</t>
  </si>
  <si>
    <t>Prostate, glioma</t>
  </si>
  <si>
    <t>Long-running academic programme</t>
  </si>
  <si>
    <t>RIG-I agonist RNA</t>
  </si>
  <si>
    <t>Ph1, stalled</t>
  </si>
  <si>
    <t>Naked phosphorothioate oligonucleotide, no formulation</t>
  </si>
  <si>
    <t>ILLUMINATE-301, 481 patients, ORR 8.8 vs 8.6 percent. See sheet 17</t>
  </si>
  <si>
    <t>Spherical nucleic acid TLR9 agonist</t>
  </si>
  <si>
    <t>Ph1b/2 TERMINATED</t>
  </si>
  <si>
    <t>Killed for capital. Confirmed ORR 21 percent (4/19)</t>
  </si>
  <si>
    <t>Ph2b FAILED, Chapter 7</t>
  </si>
  <si>
    <t>ORR 10.2 percent against a 17 percent target</t>
  </si>
  <si>
    <t>ADU-S100 and MK-1454</t>
  </si>
  <si>
    <t>Novartis, Merck</t>
  </si>
  <si>
    <t>Cyclic dinucleotide STING agonists</t>
  </si>
  <si>
    <t>Spartalizumab, pembrolizumab</t>
  </si>
  <si>
    <t>Abandoned before randomisation</t>
  </si>
  <si>
    <t>KIN-112</t>
  </si>
  <si>
    <t>Kinimmune</t>
  </si>
  <si>
    <t>Glatiramoid random copolymer peptide complexed with a CpG TLR9 agonist</t>
  </si>
  <si>
    <t>Anti-PD-1 intended</t>
  </si>
  <si>
    <t>Anti-PD-1 refractory melanoma</t>
  </si>
  <si>
    <t>PRECLINICAL</t>
  </si>
  <si>
    <t>See sheet 08 for the published preclinical package</t>
  </si>
  <si>
    <t>THE NON-VIRAL SUBSET, RANKED BY STAGE — Kinimmune's direct peer group</t>
  </si>
  <si>
    <t>Rank</t>
  </si>
  <si>
    <t>Key number</t>
  </si>
  <si>
    <t>Why it matters here</t>
  </si>
  <si>
    <t>APPROVED</t>
  </si>
  <si>
    <t>36 years old</t>
  </si>
  <si>
    <t>Locoregional bacterial, different anatomy</t>
  </si>
  <si>
    <t>Ph3 POSITIVE</t>
  </si>
  <si>
    <t>RFS HR 0.67 and 0.63, n=257</t>
  </si>
  <si>
    <t>The highest bar any non-viral intratumoral immunostimulant has cleared. Note the setting: NEOADJUVANT, where the injected lesion is later resected and the endpoint is RFS, which takes the abscopal claim off the critical path</t>
  </si>
  <si>
    <t>TuHURA</t>
  </si>
  <si>
    <t>About 118 patients, SPA, accelerated approval</t>
  </si>
  <si>
    <t>Proof that FDA will accept an adjunctive accelerated-approval design for a non-viral intratumoral immunostimulant</t>
  </si>
  <si>
    <t>ORR 25 percent in PD-1 resistant melanoma</t>
  </si>
  <si>
    <t>The closest live competitor in our exact setting, and privately held</t>
  </si>
  <si>
    <t>ORR 20.7 percent refractory, 6/29</t>
  </si>
  <si>
    <t>Device-enabled TLR9. Seeking a Phase 2 partner</t>
  </si>
  <si>
    <t>Tolododekin alfa</t>
  </si>
  <si>
    <t>Ankyra</t>
  </si>
  <si>
    <t>No DLTs</t>
  </si>
  <si>
    <t>Retention engineering validated clinically. The same variable KIN-112 manipulates</t>
  </si>
  <si>
    <t>OncoNano</t>
  </si>
  <si>
    <t>Polymeric STING, formulation-led</t>
  </si>
  <si>
    <t>Intensity</t>
  </si>
  <si>
    <t>Ph2/3</t>
  </si>
  <si>
    <t>More than 95 percent tumour retention</t>
  </si>
  <si>
    <t>Immunostimulant secondary. Capital constrained</t>
  </si>
  <si>
    <t>Phase 2, alive</t>
  </si>
  <si>
    <t>ORR 23 percent, median DoR 25.2 months</t>
  </si>
  <si>
    <t>The mechanistic analogue. Owned by a top-tier acquirer</t>
  </si>
  <si>
    <t>-</t>
  </si>
  <si>
    <t>published CT26 package</t>
  </si>
  <si>
    <t>Zero commercial competition on the glatiramoid approach</t>
  </si>
  <si>
    <t>Only two non-viral intratumoral immunostimulants have ever completed a Phase 3. Daromun was positive, in the neoadjuvant setting. Tilsotolimod was negative, in our setting. None is approved in the United States.</t>
  </si>
  <si>
    <t>CpG DELIVERY AND FORMULATION — what others tried and what happened</t>
  </si>
  <si>
    <t>Approach</t>
  </si>
  <si>
    <t>Outcome</t>
  </si>
  <si>
    <t>Read</t>
  </si>
  <si>
    <t>Virus-like particle encapsulation (Qbeta)</t>
  </si>
  <si>
    <t>Best-in-class refractory data: ORR 23 percent combination, median DoR 25.2 months. Monotherapy DoR only 5.6 months</t>
  </si>
  <si>
    <t>The VLP is not inert packaging. Anti-Qbeta antibodies raised by the first doses opsonise later ones, and the phosphodiester backbone is cleaved inside the pDC endosome for greater TLR9 activation</t>
  </si>
  <si>
    <t>Spherical nucleic acid</t>
  </si>
  <si>
    <t>Cavrotolimod</t>
  </si>
  <si>
    <t>Terminated</t>
  </si>
  <si>
    <t>Confirmed ORR 21 percent, 4 of 19</t>
  </si>
  <si>
    <t>Killed by the balance sheet, not the data. Core material, CpG class and linker are NOT disclosed in any Exicure filing, so do not assert a gold core without a non-SEC citation</t>
  </si>
  <si>
    <t>No formulation at all, naked oligonucleotide</t>
  </si>
  <si>
    <t>Tilsotolimod</t>
  </si>
  <si>
    <t>Idera</t>
  </si>
  <si>
    <t>ORR 8.8 versus 8.6 percent in 481 patients</t>
  </si>
  <si>
    <t>A synthetic phosphorothioate oligonucleotide with no delivery system. This is the control experiment for whether formulation matters</t>
  </si>
  <si>
    <t>Covalently closed dumbbell (dSLIM)</t>
  </si>
  <si>
    <t>Lefitolimod</t>
  </si>
  <si>
    <t>Mologen</t>
  </si>
  <si>
    <t>IMPALA missed OS</t>
  </si>
  <si>
    <t>Given subcutaneously, not intratumorally</t>
  </si>
  <si>
    <t>Device-assisted regional delivery</t>
  </si>
  <si>
    <t>ORR 20.7 percent refractory intratumoral; repositioned to hepatic artery pressure-enabled delivery</t>
  </si>
  <si>
    <t>The company moved AWAY from free intratumoral injection toward device-controlled regional delivery</t>
  </si>
  <si>
    <t>Antibody conjugation (TRAAC)</t>
  </si>
  <si>
    <t>TAC-001, TAC-003</t>
  </si>
  <si>
    <t>Dosed systemically</t>
  </si>
  <si>
    <t>The field's move away from intratumoral delivery altogether</t>
  </si>
  <si>
    <t>Aluminium salt anchoring, of IL-12 not CpG</t>
  </si>
  <si>
    <t>Irvine lab at MIT to Ankyra</t>
  </si>
  <si>
    <t>Phase 1</t>
  </si>
  <si>
    <t>No DLTs, durable retention</t>
  </si>
  <si>
    <t>THE ONE STRATEGY WITH CLINICAL EVIDENCE OF WORKING, and it targets retention and systemic-exposure reduction, not potency</t>
  </si>
  <si>
    <t>Random copolymer peptide complexation</t>
  </si>
  <si>
    <t>CpG plus glatiramer acetate, R4B</t>
  </si>
  <si>
    <t>Berkland lab, University of Kansas and Washington University</t>
  </si>
  <si>
    <t>Reduced systemic IL-6 versus naked CpG at matched efficacy across 15 to 150 micrograms; R4B plus anti-PD-1 gave the greatest tumour growth reduction and longest survival in CT26</t>
  </si>
  <si>
    <t>KIN-112's approach. The only published experiment in this table that demonstrates DECOUPLING of local efficacy from systemic cytokine exposure</t>
  </si>
  <si>
    <t>Lipid nanoparticle</t>
  </si>
  <si>
    <t>LNP-CpG, academic</t>
  </si>
  <si>
    <t>Xiamen University</t>
  </si>
  <si>
    <t>Near-complete tumour clearance in B16F10-OVA melanoma, durable memory, no systemic toxicity, intramuscular</t>
  </si>
  <si>
    <t>Published npj Vaccines 2026</t>
  </si>
  <si>
    <t>Polymer conjugate depot</t>
  </si>
  <si>
    <t>Poly(L-glutamic acid)-conjugated CpG</t>
  </si>
  <si>
    <t>MD Anderson, Chun Li group</t>
  </si>
  <si>
    <t>Increased retention in tumour and draining lymph nodes versus free CpG, in a mouse melanoma model</t>
  </si>
  <si>
    <t>The canonical polymer-depot result for intratumoral TLR9, published J Immunother 2017</t>
  </si>
  <si>
    <t>Hydrogel and supramolecular depots</t>
  </si>
  <si>
    <t>STING and TLR7/8 hydrogels</t>
  </si>
  <si>
    <t>academic, multiple</t>
  </si>
  <si>
    <t>Active 2024 to 2026 literature</t>
  </si>
  <si>
    <t>Nature Communications 2024, Science Advances 2025, J Control Release 2026</t>
  </si>
  <si>
    <t>THE PATTERN, and it is the strongest scientific argument available to this deck: every clinical CpG strategy that tried to increase POTENCY, whether by virus-like particle or spherical nucleic acid, or that left potency alone with a naked oligonucleotide, has failed or stalled. The one approach with clinical evidence of working, Ankyra's alum anchoring, manipulates RETENTION and systemic exposure rather than potency. That is the same variable the glatiramoid complex manipulates, and the Berkland CT26 data is the only published experiment showing the decoupling directly.</t>
  </si>
  <si>
    <t>Tier 6 — preclinical and IND-enabling, across every tier</t>
  </si>
  <si>
    <t>From S-1, 424B4 and 10-K pipeline tables, which are where preclinical programmes are actually disclosed, plus academic literature. IT marks intratumoral. MEL marks a named melanoma programme.</t>
  </si>
  <si>
    <t>COMMERCIAL PRECLINICAL AND IND-ENABLING PROGRAMMES, FROM SEC FILINGS</t>
  </si>
  <si>
    <t>CIK</t>
  </si>
  <si>
    <t>Programme</t>
  </si>
  <si>
    <t>IT</t>
  </si>
  <si>
    <t>MEL</t>
  </si>
  <si>
    <t>Stated stage and IND timing</t>
  </si>
  <si>
    <t>Mosaic ImmunoEngineering</t>
  </si>
  <si>
    <t>MIE-101</t>
  </si>
  <si>
    <t>Cowpea mosaic virus nanoparticle</t>
  </si>
  <si>
    <t>Pattern recognition receptor innate agonist</t>
  </si>
  <si>
    <t>Breast, MELANOMA, Merkel cell, HNSCC, sarcoma, SCC resistant to checkpoint inhibitors</t>
  </si>
  <si>
    <t>Late-stage preclinical. IND within 18 to 24 months from the date we are able to raise sufficient funding. From the FY2022 10-K, now three and a half years old</t>
  </si>
  <si>
    <t>IFx-3.0</t>
  </si>
  <si>
    <t>mRNA in LNP conjugated to an anti-CD22 antibody</t>
  </si>
  <si>
    <t>TLR2 agonist via bacterial protein expression</t>
  </si>
  <si>
    <t>B-cell lymphoma</t>
  </si>
  <si>
    <t>IND-enabling. Humanised murine lymphoma models planned for 2026, no IND date</t>
  </si>
  <si>
    <t>Bi-functional antibody peptide drug conjugates</t>
  </si>
  <si>
    <t>Antibody drug conjugate</t>
  </si>
  <si>
    <t>Delta opioid receptor inhibition on MDSCs plus anti-PD-1 co-localisation</t>
  </si>
  <si>
    <t>Checkpoint-resistant solid tumours</t>
  </si>
  <si>
    <t>Alpha-201 Macro1, enLIGHTEN</t>
  </si>
  <si>
    <t>HSV-based viral immunotherapy</t>
  </si>
  <si>
    <t>CD47 and SIRP alpha interference, innate activation</t>
  </si>
  <si>
    <t>Lung, breast</t>
  </si>
  <si>
    <t>Preclinical, SITC Nov 2023</t>
  </si>
  <si>
    <t>Tertiary lymphoid structure inducer, enLIGHTEN</t>
  </si>
  <si>
    <t>HSV-based</t>
  </si>
  <si>
    <t>First-in-class multimodal TLS induction</t>
  </si>
  <si>
    <t>Preclinical, AACR Apr 2024</t>
  </si>
  <si>
    <t>IL-12 and IL-15 dual cytokine, enLIGHTEN</t>
  </si>
  <si>
    <t>NK and CD8 expansion</t>
  </si>
  <si>
    <t>Preclinical, IOVC Oct 2024</t>
  </si>
  <si>
    <t>CAN-3110 melanoma expansion</t>
  </si>
  <si>
    <t>Replication-competent HSV</t>
  </si>
  <si>
    <t>Nestin-driven tumour-selective oncolysis</t>
  </si>
  <si>
    <t>Nestin-expressing tumours including MELANOMA</t>
  </si>
  <si>
    <t>Preclinical melanoma data Nov 2024. Clinical only in glioma. IND cleared Jan 2026 for a glioma Phase 2</t>
  </si>
  <si>
    <t>CLD-401 RedTail</t>
  </si>
  <si>
    <t>Enveloped oncolytic vaccinia, CD55-engineered</t>
  </si>
  <si>
    <t>Systemic delivery plus IL-15 superagonist at the tumour</t>
  </si>
  <si>
    <t>Lung, disseminated malignancy</t>
  </si>
  <si>
    <t>Preclinical. IND application planned by end of 2026</t>
  </si>
  <si>
    <t>RedTail bispecific T cell engager leads</t>
  </si>
  <si>
    <t>Oncolytic vaccinia expressing a TCE</t>
  </si>
  <si>
    <t>Local TCE expression</t>
  </si>
  <si>
    <t>BDC-4182</t>
  </si>
  <si>
    <t>Boltbody immune-stimulating antibody conjugate</t>
  </si>
  <si>
    <t>TLR7/8 agonist conjugated to a CLDN18.2 antibody</t>
  </si>
  <si>
    <t>Gastric, GEJ, pancreatic</t>
  </si>
  <si>
    <t>Preclinical to first-in-human. Initiate our first in human clinical trial in the second quarter 2025</t>
  </si>
  <si>
    <t>CEA ISAC, PD-L1 ISAC, Caprin-1 ISAC, Genmab bispecific ISACs</t>
  </si>
  <si>
    <t>Boltbody ISAC</t>
  </si>
  <si>
    <t>CRC, NSCLC, pancreatic, breast, checkpoint-refractory</t>
  </si>
  <si>
    <t>Preclinical and research</t>
  </si>
  <si>
    <t>WTX-712, WTX-518, WTX-1011, WTX-2022</t>
  </si>
  <si>
    <t>INDUKINE conditionally activated cytokines and masked T cell engagers</t>
  </si>
  <si>
    <t>IL-21, IL-18, STEAP1 and CDH6 engagers</t>
  </si>
  <si>
    <t>Cancer, alone or with checkpoint inhibitors</t>
  </si>
  <si>
    <t>Preclinical. Advancement contingent on a strategic review, and the company disclosed going-concern doubt</t>
  </si>
  <si>
    <t>Elicio Therapeutics</t>
  </si>
  <si>
    <t>ELI-007</t>
  </si>
  <si>
    <t>AMP amphiphile peptide plus CpG-7909</t>
  </si>
  <si>
    <t>Lymph-node-targeted neoantigen vaccine</t>
  </si>
  <si>
    <t>BRAF-mutant MELANOMA, CRC, lung</t>
  </si>
  <si>
    <t>Preclinical, seeking a partner for Phase 1</t>
  </si>
  <si>
    <t>AIM Therapy, Amph-CpG-7909</t>
  </si>
  <si>
    <t>Amphiphile TLR9 agonist</t>
  </si>
  <si>
    <t>Antigen-agnostic intratumoral innate activation</t>
  </si>
  <si>
    <t>Preclinical platform application. The closest commercial analogue to a peptide-CpG construct</t>
  </si>
  <si>
    <t>ELI-008</t>
  </si>
  <si>
    <t>AMP amphiphile plus CpG-7909</t>
  </si>
  <si>
    <t>TP53 hotspot neoantigen vaccine</t>
  </si>
  <si>
    <t>PH-894</t>
  </si>
  <si>
    <t>INTASYL self-delivering RNAi</t>
  </si>
  <si>
    <t>BRD4 silencing, T cell activation</t>
  </si>
  <si>
    <t>Preclinical. IND-enabling studies COMPLETED, then IND deferred to prioritise PH-762</t>
  </si>
  <si>
    <t>TLR9 agonist linked to STAT3 siRNA</t>
  </si>
  <si>
    <t>Preclinical, research agreement with Kortylewski</t>
  </si>
  <si>
    <t>DUET-02, DUET-02B, DUET-03</t>
  </si>
  <si>
    <t>STAT3 antisense, double-stranded ASO, DNA decoy</t>
  </si>
  <si>
    <t>STAT3 inhibition</t>
  </si>
  <si>
    <t>Prostate, kidney, head and neck, B-NHL, AML</t>
  </si>
  <si>
    <t>IND-enabling. IND filing expected Q1 2024 per the FY2022 10-K. That date has passed with no follow-up filing retrieved</t>
  </si>
  <si>
    <t>Sensei Biotherapeutics</t>
  </si>
  <si>
    <t>SNS-102, SNS-103, SNS-201</t>
  </si>
  <si>
    <t>Conditionally active antibodies and bispecific</t>
  </si>
  <si>
    <t>VSIG4 antagonist, CD39 antagonist, CD28 agonist by pH-selective VISTA</t>
  </si>
  <si>
    <t>Preclinical, candidates selected 2023. IND-enabling PAUSED Jan 2024 pending capital</t>
  </si>
  <si>
    <t>IL13Ralpha2 CAR-T plus oncolytic HSV-1</t>
  </si>
  <si>
    <t>Cell therapy plus oncolysis</t>
  </si>
  <si>
    <t>IL13Ralpha2 positive recurrent glioblastoma</t>
  </si>
  <si>
    <t>IND approved Oct 2023. Investigator-sponsored trial potentially launching Q2 2026</t>
  </si>
  <si>
    <t>Genprex</t>
  </si>
  <si>
    <t>NPRL2 and other ONCOPREX candidates</t>
  </si>
  <si>
    <t>Non-viral lipid nanoparticle gene therapy</t>
  </si>
  <si>
    <t>Tumour suppressor restoration</t>
  </si>
  <si>
    <t>ALK positive NSCLC, RAS-mutant NSCLC, mesothelioma, glioma</t>
  </si>
  <si>
    <t>Preclinical and discovery</t>
  </si>
  <si>
    <t>Xilio Therapeutics</t>
  </si>
  <si>
    <t>XTX501</t>
  </si>
  <si>
    <t>PD-1 by masked IL-2 bispecific</t>
  </si>
  <si>
    <t>Tumour-activated cytokine</t>
  </si>
  <si>
    <t>IND-enabling, IND mid-2026, Phase 1 H2 2026</t>
  </si>
  <si>
    <t>PSMA plus STEAP1 SEECR, CLDN18.2 ATACR</t>
  </si>
  <si>
    <t>Masked T cell engagers</t>
  </si>
  <si>
    <t>Tumour-activated</t>
  </si>
  <si>
    <t>Preclinical, INDs targeted 2027</t>
  </si>
  <si>
    <t>IDEAYA Biosciences</t>
  </si>
  <si>
    <t>CDKN2A programme</t>
  </si>
  <si>
    <t>Small molecule</t>
  </si>
  <si>
    <t>Synthetic lethality on CDKN2A loss, which is common in MELANOMA</t>
  </si>
  <si>
    <t>Preclinical, development candidate nomination H2 2026</t>
  </si>
  <si>
    <t>Perspective Therapeutics</t>
  </si>
  <si>
    <t>CB7-Adma pre-targeting platform</t>
  </si>
  <si>
    <t>Radiopharmaceutical</t>
  </si>
  <si>
    <t>Next generation targeted alpha therapy</t>
  </si>
  <si>
    <t>Preclinical, licensed from Stony Brook</t>
  </si>
  <si>
    <t>Obsidian Therapeutics</t>
  </si>
  <si>
    <t>cytoDRiVE DRD library</t>
  </si>
  <si>
    <t>Cell therapy platform</t>
  </si>
  <si>
    <t>Drug-responsive domains</t>
  </si>
  <si>
    <t>Preclinical and discovery, no named candidates</t>
  </si>
  <si>
    <t>Immatics</t>
  </si>
  <si>
    <t>IMA203CD8, IMA203GEN allogeneic</t>
  </si>
  <si>
    <t>PRAME</t>
  </si>
  <si>
    <t>Preclinical and early. Allogeneic manufacturing still in the process of being developed</t>
  </si>
  <si>
    <t>Adaptin Bio</t>
  </si>
  <si>
    <t>Undesignated follow-on candidates</t>
  </si>
  <si>
    <t>BRiTE bispecific T cell engager</t>
  </si>
  <si>
    <t>EGFRvIII by CD3 platform extension</t>
  </si>
  <si>
    <t>Glioblastoma, breast, lung</t>
  </si>
  <si>
    <t>Not yet started. Initiate preclinical studies on additional product candidates in 2027, if not earlier</t>
  </si>
  <si>
    <t>Unnamed preclinical programmes</t>
  </si>
  <si>
    <t>Killed Gram-negative bacterial platform</t>
  </si>
  <si>
    <t>Multi-TLR innate plus adaptive</t>
  </si>
  <si>
    <t>Preclinical programmes, no candidate named</t>
  </si>
  <si>
    <t>Salspera</t>
  </si>
  <si>
    <t>Unnamed early-stage programmes</t>
  </si>
  <si>
    <t>Attenuated Salmonella expressing IL-2</t>
  </si>
  <si>
    <t>Bacterial immunostimulant</t>
  </si>
  <si>
    <t>GI cancers</t>
  </si>
  <si>
    <t>Various stages. Company states it is not focused on the preclinical programme</t>
  </si>
  <si>
    <t>private</t>
  </si>
  <si>
    <t>Anchored IL-12 plus an HDAC inhibitor</t>
  </si>
  <si>
    <t>Alum-anchored cytokine combination</t>
  </si>
  <si>
    <t>Retention-engineered IL-12</t>
  </si>
  <si>
    <t>Preclinical, AACR 2026. Overcame checkpoint-refractory tumours</t>
  </si>
  <si>
    <t>INT230-6 in MPNST</t>
  </si>
  <si>
    <t>Intratumoral chemo-immunotherapy</t>
  </si>
  <si>
    <t>Immunogenic cell death</t>
  </si>
  <si>
    <t>Malignant peripheral nerve sheath tumours</t>
  </si>
  <si>
    <t>Preclinical. 100 percent complete response rate in preclinical MPNST models, 2025</t>
  </si>
  <si>
    <t>TAC-003</t>
  </si>
  <si>
    <t>TLR9 agonist antibody conjugate</t>
  </si>
  <si>
    <t>Nectin-4 targeted TRAAC</t>
  </si>
  <si>
    <t>Nectin-4 expressing tumours</t>
  </si>
  <si>
    <t>Preclinical, SITC 2023</t>
  </si>
  <si>
    <t>ACADEMIC AND TRANSLATIONAL PRECLINICAL WORK — where the field actually is</t>
  </si>
  <si>
    <t>Institution</t>
  </si>
  <si>
    <t>Model</t>
  </si>
  <si>
    <t>Finding</t>
  </si>
  <si>
    <t>Citation</t>
  </si>
  <si>
    <t>Berkland lab, University of Kansas and Washington University in St. Louis</t>
  </si>
  <si>
    <t>CpG complexed with glatiramer acetate, the R4B nanoparticle. THIS IS KIN-112'S MECHANISM CLASS</t>
  </si>
  <si>
    <t>Murine CT26 colorectal, single and multi-tumour</t>
  </si>
  <si>
    <t>Significantly reduced systemic IL-6 versus naked CpG while maintaining efficacy across 15 to 150 micrograms. R4B plus anti-PD-1 gave the most pronounced tumour growth reduction and the longest survival. Increased CD8 T cell and NK recruitment. Reversal of the PD-L1 and PD-1 axis inhibition</t>
  </si>
  <si>
    <t>Drug Deliv Transl Res 2025; Mol Pharm 2022 and 2024; Int J Pharm 2021</t>
  </si>
  <si>
    <t>Irvine lab, MIT</t>
  </si>
  <si>
    <t>Alum-anchored IL-12</t>
  </si>
  <si>
    <t>Multiple murine models</t>
  </si>
  <si>
    <t>Potent antitumour activity by remodelling the tumour microenvironment. TRANSLATED INTO ANKYRA</t>
  </si>
  <si>
    <t>JCI Insight</t>
  </si>
  <si>
    <t>Alum-anchored type I interferon and modular alum-tethered cytokines</t>
  </si>
  <si>
    <t>Murine</t>
  </si>
  <si>
    <t>Improved tolerability AND efficacy versus free interferon. Potent, safer local and systemic anticancer immunity</t>
  </si>
  <si>
    <t>PNAS 2022; Nat Biomed Eng</t>
  </si>
  <si>
    <t>Xiamen University, National Institute of Diagnostics and Vaccine Development</t>
  </si>
  <si>
    <t>LNPC, ALC-0315 ionizable lipid nanoparticle carrying CpG, 70 to 100 nm, intramuscular</t>
  </si>
  <si>
    <t>B16F10-OVA MELANOMA and TC-1</t>
  </si>
  <si>
    <t>Near-complete tumour clearance, significantly prolonged survival, durable immune memory. Superior CD8 expansion versus components or a physical mixture. No systemic toxicity</t>
  </si>
  <si>
    <t>npj Vaccines 2026</t>
  </si>
  <si>
    <t>Poly(L-glutamic acid)-conjugated CpG, polymer depot, intratumoral</t>
  </si>
  <si>
    <t>Mouse MELANOMA</t>
  </si>
  <si>
    <t>Antitumour efficacy with increased retention in tumour and draining lymph nodes versus free CpG. The canonical polymer-depot result for intratumoral TLR9</t>
  </si>
  <si>
    <t>J Immunother 2017</t>
  </si>
  <si>
    <t>Duke University</t>
  </si>
  <si>
    <t>Intratumoral CpG plus local radiotherapy</t>
  </si>
  <si>
    <t>Autochthonous mouse sarcoma</t>
  </si>
  <si>
    <t>Enhanced radiotherapy response via CD8 T cell stimulation</t>
  </si>
  <si>
    <t>literature, full text not retrieved</t>
  </si>
  <si>
    <t>UC San Diego, Steinmetz group</t>
  </si>
  <si>
    <t>Cowpea mosaic virus in situ vaccination, intratumoral plant viral nanoparticle</t>
  </si>
  <si>
    <t>Murine MELANOMA B16F10 and other syngeneic models</t>
  </si>
  <si>
    <t>Systemic antitumour immunity and potentiation of checkpoint blockade. Efficacy retained after long-term storage</t>
  </si>
  <si>
    <t>Mol Pharm 2022; PNAS 2022; Bioeng Transl Med 2024</t>
  </si>
  <si>
    <t>multiple</t>
  </si>
  <si>
    <t>STING-agonist-primed supramolecular oncolytic hydrogel vaccine, and STING prodrug hydrogels</t>
  </si>
  <si>
    <t>various</t>
  </si>
  <si>
    <t>Injectable depot approaches, active 2024 to 2026</t>
  </si>
  <si>
    <t>J Control Release 2026; Sci Adv 2025; Nat Commun 2024</t>
  </si>
  <si>
    <t>IS THE PRECLINICAL FIELD CROWDED OR THIN? Broad cancer immunotherapy is crowded. Immunostimulants are moderately populated but consolidating. Intratumoral and intratumoral immunostimulants are THIN AND THINNING: eight of thirty-three commercial rows are intratumoral, and three of those eight are one company's discovery platform. An EDGAR full-text search for in situ vaccination across all S-1 and 10-K filings 2023 to 2026 returns four filings from a single issuer. The only pure-play preclinical intratumoral immunostimulant asset found is Mosaic's MIE-101, whose IND is explicitly contingent on raising money, disclosed in a 10-K now three and a half years old. Phio finished IND-enabling on PH-894 and shelved it. Sensei paused IND-enabling in January 2024 for lack of capital. Werewolf disclosed going-concern doubt. Preclinical melanoma is very thin commercially, three programmes, while the academic melanoma-model literature is active across CpG-LNP, polymer-CpG and plant-virus work. An active academic literature against an almost empty corporate preclinical pipeline is the clearest white space the evidence supports. The visible cause of the emptying is capital, not biology.</t>
  </si>
  <si>
    <t>COVERAGE GAP TO STATE HONESTLY: the private and seed cohort could not be enumerated. Form D is not indexed by EDGAR full-text search, the daily index returned HTTP 403, the DERA quarterly Form D dataset was blocked by the egress proxy, and cgi-bin browse-edgar is robots-blocked. That cohort is exactly where a rising or falling entrant signal would appear first. Any claim about the rate of new company formation in intratumoral immunostimulation is therefore unsupported. The falling-entrant read above concerns PUBLIC filers only, and public filers are a lagging indicator.  ||  SUPERSEDED IN THIS MERGED FILE: the Form D structured datasets were downloaded successfully in the capital pass. See sheets 33, 34, 36 and 40 for the private and seed cohort, including 407 named directors and officers.</t>
  </si>
  <si>
    <t>The preclinical science base — and the divergence that matters</t>
  </si>
  <si>
    <t>Peer-reviewed publication counts per year. The preclinical block filters to animal, in vivo and preclinical studies. Compare this with sheet 02: the science and the capital moved in OPPOSITE directions.</t>
  </si>
  <si>
    <t>Source: NCBI PubMed E-utilities, exact result counts per term per publication year, retrieved 2 Sep 2026 · query strings are reproducible and listed in the note at the bottom</t>
  </si>
  <si>
    <t>Research area</t>
  </si>
  <si>
    <t>Block</t>
  </si>
  <si>
    <t>SEC filing trend (sheet 02)</t>
  </si>
  <si>
    <t>Divergence</t>
  </si>
  <si>
    <t>Intratumoral immunotherapy</t>
  </si>
  <si>
    <t>Intratumoral: flat, 220 -&gt; 322</t>
  </si>
  <si>
    <t>Science grew 168% while SEC disclosure stayed flat</t>
  </si>
  <si>
    <t>In situ vaccination</t>
  </si>
  <si>
    <t>n/a</t>
  </si>
  <si>
    <t>The core concept behind IT immunostimulants — up 125%</t>
  </si>
  <si>
    <t>Oncolytic virus</t>
  </si>
  <si>
    <t>Oncolytic: flat, 248 -&gt; 366</t>
  </si>
  <si>
    <t>Science grew 60% while disclosure stayed flat</t>
  </si>
  <si>
    <t>STING agonist: -69% from peak</t>
  </si>
  <si>
    <t>THE STARKEST GAP — preclinical publications rose 1,094% while SEC mentions fell 69%</t>
  </si>
  <si>
    <t>TLR agonist (cancer)</t>
  </si>
  <si>
    <t>TLR agonist: -60% from peak</t>
  </si>
  <si>
    <t>Publications up 138% while SEC mentions fell 60%</t>
  </si>
  <si>
    <t>Innate immune agonist</t>
  </si>
  <si>
    <t>Innate immune: declining since 2021</t>
  </si>
  <si>
    <t>Publications up 237% while disclosure declined</t>
  </si>
  <si>
    <t>Cancer neoantigen</t>
  </si>
  <si>
    <t>Neoantigen: flat to declining</t>
  </si>
  <si>
    <t>Publications up 165%</t>
  </si>
  <si>
    <t>T cell engager</t>
  </si>
  <si>
    <t>T-cell engager: +355%, steepest riser</t>
  </si>
  <si>
    <t>Both rose — capital followed the science here</t>
  </si>
  <si>
    <t>Antibody-drug conjugate</t>
  </si>
  <si>
    <t>ADC: +146%</t>
  </si>
  <si>
    <t>Melanoma immunotherapy</t>
  </si>
  <si>
    <t>Melanoma immunotherapy research up 113% preclinically</t>
  </si>
  <si>
    <t>Anti-PD-1 resistance</t>
  </si>
  <si>
    <t>THE PROBLEM YOU TREAT — preclinical research up 343%, all publications up 686%</t>
  </si>
  <si>
    <t>ALL PUBLICATIONS</t>
  </si>
  <si>
    <t>All Publications</t>
  </si>
  <si>
    <t>THE DIVERGENCE — the single most useful chart in this workbook</t>
  </si>
  <si>
    <t>Signal</t>
  </si>
  <si>
    <t>Change</t>
  </si>
  <si>
    <t>STING agonist — preclinical publications</t>
  </si>
  <si>
    <t>Science accelerating</t>
  </si>
  <si>
    <t>STING agonist — SEC filing mentions</t>
  </si>
  <si>
    <t>Capital leaving</t>
  </si>
  <si>
    <t>Intratumoral immunotherapy — preclinical publications</t>
  </si>
  <si>
    <t>Intratumoral — SEC filing mentions</t>
  </si>
  <si>
    <t>Disclosure flat</t>
  </si>
  <si>
    <t>Anti-PD-1 resistance — preclinical publications</t>
  </si>
  <si>
    <t>The unmet need is growing</t>
  </si>
  <si>
    <t>WHAT THIS BUYS YOU IN THE ROOM: the strongest honest answer to "the money left your category" is that the money left BEFORE the science matured, not after it failed. Preclinical STING publications are up elevenfold since 2019 and intratumoral immunotherapy research has nearly tripled, while SEC disclosure of both fell or flatlined. Research into anti-PD-1 resistance — the exact problem you treat — is up 343% preclinically and 686% overall. Pair that with the TUDRIQEV approval in August 2026 and you have a coherent contrarian thesis: the science kept compounding through the funding winter, and the first regulatory proof arrived after the capital had already rotated out.</t>
  </si>
  <si>
    <t>Reproducible query construction: PubMed E-utilities esearch, db=pubmed, term = (&lt;field query&gt;) AND ("&lt;year&gt;"[dp]). The preclinical block appends AND (mice[MeSH Terms] OR murine[tiab] OR "animal model"[tiab] OR preclinical[tiab] OR "in vivo"[tiab]). Counts are exact esearch result counts, not estimates.</t>
  </si>
  <si>
    <t>The single most important competitive finding: nobody else is doing this</t>
  </si>
  <si>
    <t>Every oncology use of glatiramer acetate, copolymer-1, glatiramoids, random copolymer peptides, peptide hydrogel depots and peptide-CpG complexes that could be found anywhere, commercial or academic.</t>
  </si>
  <si>
    <t>THE COMMERCIAL FIELD IS EMPTY — verified twice, independently</t>
  </si>
  <si>
    <t>Search run</t>
  </si>
  <si>
    <t>Scope</t>
  </si>
  <si>
    <t>Result</t>
  </si>
  <si>
    <t>What it means</t>
  </si>
  <si>
    <t>Caveat</t>
  </si>
  <si>
    <t>glatiramer acetate AND intratumoral</t>
  </si>
  <si>
    <t>10-K filings, 1 Jan 2023 to 2 Sep 2026</t>
  </si>
  <si>
    <t>ZERO hits, all aggregation buckets empty</t>
  </si>
  <si>
    <t>No SEC registrant discloses an oncology use of glatiramer acetate</t>
  </si>
  <si>
    <t>Full-text search covers 2001 onward for indexed forms</t>
  </si>
  <si>
    <t>glatiramer AND intratumoral</t>
  </si>
  <si>
    <t>ALL form types, same window</t>
  </si>
  <si>
    <t>ZERO hits, no companies</t>
  </si>
  <si>
    <t>Confirmed on the broader search. Independently re-run by a second pass</t>
  </si>
  <si>
    <t>Private companies with no SEC filings would not appear</t>
  </si>
  <si>
    <t>does not require viral vector</t>
  </si>
  <si>
    <t>All EDGAR filings</t>
  </si>
  <si>
    <t>ZERO relevant hits</t>
  </si>
  <si>
    <t>No filer makes this claim in disclosure language</t>
  </si>
  <si>
    <t>serology screening AND herpes</t>
  </si>
  <si>
    <t>ZERO hits</t>
  </si>
  <si>
    <t>No filer, including Replimune, discusses HSV serology screening in SEC disclosure</t>
  </si>
  <si>
    <t>This does not mean the clinical point is wrong, only that EDGAR is the wrong source for it</t>
  </si>
  <si>
    <t>This is clean white space and it is also a constraint. No competitor read-out will ever validate the glatiramoid mechanism for Kinimmune. Say both halves on the slide, because a technically deep audience will supply the second half themselves if the deck does not.</t>
  </si>
  <si>
    <t>THE ACADEMIC FIELD IS REAL, AND IT IS ONE LAB</t>
  </si>
  <si>
    <t>Work</t>
  </si>
  <si>
    <t>Glatiramer acetate complexed with CpG as intratumoral immunotherapy, plus anti-PD-1</t>
  </si>
  <si>
    <t>Berkland lab</t>
  </si>
  <si>
    <t>The founding paper of the mechanism</t>
  </si>
  <si>
    <t>Mol Pharm 2022</t>
  </si>
  <si>
    <t>Glatiramer acetate complexes CpG into nanoparticles and boosts TLR9-driven immunity</t>
  </si>
  <si>
    <t>Establishes glatiramer acetate as a CpG-condensing polycation, not merely an excipient</t>
  </si>
  <si>
    <t>Mol Pharm 2024, 21(12):6323</t>
  </si>
  <si>
    <t>Glatiramer acetate enhances tumour retention and innate activation of immunostimulants</t>
  </si>
  <si>
    <t>Retention is the mechanism of benefit</t>
  </si>
  <si>
    <t>Int J Pharm 2021</t>
  </si>
  <si>
    <t>Intralesional CpG plus glatiramer acetate mitigates systemic cytokine toxicity and synergises with checkpoint inhibition</t>
  </si>
  <si>
    <t>Gong, Griffin, Groer, Berkland, Washington University</t>
  </si>
  <si>
    <t>CT26 model. Reduced systemic IL-6 versus naked CpG at equal efficacy across 15 to 150 micrograms. Best arm was R4B plus anti-PD-1</t>
  </si>
  <si>
    <t>Drug Deliv Transl Res 2025</t>
  </si>
  <si>
    <t>Glatiramer acetate persists at the injection site and draining lymph nodes via electrostatically induced aggregation</t>
  </si>
  <si>
    <t>2018</t>
  </si>
  <si>
    <t>Depot behaviour of the copolymer itself, independent of any payload</t>
  </si>
  <si>
    <t>published</t>
  </si>
  <si>
    <t>Lyophilised formulation development</t>
  </si>
  <si>
    <t>Berkland-associated</t>
  </si>
  <si>
    <t>CMC maturation of the complex</t>
  </si>
  <si>
    <t>ChemRxiv 2025 preprint</t>
  </si>
  <si>
    <t>ADJACENT PEPTIDE AND POLYMER WORK, none of it in the clinic as an intratumoral immunostimulant</t>
  </si>
  <si>
    <t>Sponsor or field</t>
  </si>
  <si>
    <t>Amph-CpG-7909, amphiphile peptide plus CpG, albumin hitchhiking to lymph nodes</t>
  </si>
  <si>
    <t>Preclinical platform, clinical as a vaccine adjuvant in ELI-002</t>
  </si>
  <si>
    <t>The closest COMMERCIAL analogue to a peptide-CpG construct anywhere. Lymph-node targeted rather than intratumoral retention</t>
  </si>
  <si>
    <t>Elicio 10-K FY2025</t>
  </si>
  <si>
    <t>Self-assembling peptide hydrogels with antitumour activity</t>
  </si>
  <si>
    <t>A broad and active academic field with no intratumoral immunostimulant in the clinic</t>
  </si>
  <si>
    <t>review literature</t>
  </si>
  <si>
    <t>Self-assembled peptide and polymer hybrid nanoplatform for cancer immunostimulation</t>
  </si>
  <si>
    <t>academic</t>
  </si>
  <si>
    <t>Drug Deliv Transl Res 2023</t>
  </si>
  <si>
    <t>Epitope and CpG co-assembled nanocomplex vaccine</t>
  </si>
  <si>
    <t>Peptide-CpG complex precedent, as a vaccine rather than intratumoral</t>
  </si>
  <si>
    <t>Chem Eng J</t>
  </si>
  <si>
    <t>MMP-responsive polypeptide hydrogel depots</t>
  </si>
  <si>
    <t>Chemo-immunotherapy depots</t>
  </si>
  <si>
    <t>Pharmaceutics 2025</t>
  </si>
  <si>
    <t>Manganese and antitumour peptide hydrogel</t>
  </si>
  <si>
    <t>JACS 2024</t>
  </si>
  <si>
    <t>ONE THING TO CONFIRM INTERNALLY BEFORE THE DECK ASSERTS FREEDOM TO OPERATE: no SEC record and no press release was found showing whether the Berkland glatiramer-CpG intellectual property has been licensed to anyone. Whether KIN-112 is in-licensed from the University of Kansas or Washington University, or independently derived, is not established from any public source. That is a question for Mike Riley, not for a search engine, and it should be answered before 8 September.</t>
  </si>
  <si>
    <t>Melanoma — epidemiology, staging, subtypes, drivers and the treatment funnel</t>
  </si>
  <si>
    <t>SEER and ACS for US figures, GLOBOCAN for global, NCI PDQ for staging and drivers. Derived numbers are marked. The two competing derivations of the post-PD-1 population are both shown and must not be averaged.</t>
  </si>
  <si>
    <t>US INCIDENCE AND MORTALITY</t>
  </si>
  <si>
    <t>Metric</t>
  </si>
  <si>
    <t>Value</t>
  </si>
  <si>
    <t>New invasive melanomas, US</t>
  </si>
  <si>
    <t>112,000 (65,400 M / 46,600 F)</t>
  </si>
  <si>
    <t>2026 est.</t>
  </si>
  <si>
    <t>ACS Cancer Facts and Figures 2026</t>
  </si>
  <si>
    <t>Use this as the top of the funnel</t>
  </si>
  <si>
    <t>Melanoma deaths, US</t>
  </si>
  <si>
    <t>8,510 (5,500 M / 3,010 F)</t>
  </si>
  <si>
    <t>ACS CFF 2026</t>
  </si>
  <si>
    <t>New cases, US</t>
  </si>
  <si>
    <t>104,960</t>
  </si>
  <si>
    <t>2025 est.</t>
  </si>
  <si>
    <t>SEER Cancer Stat Facts</t>
  </si>
  <si>
    <t>A more conservative anchor</t>
  </si>
  <si>
    <t>Deaths, US</t>
  </si>
  <si>
    <t>8,430</t>
  </si>
  <si>
    <t>SEER</t>
  </si>
  <si>
    <t>Share of all new US cancers</t>
  </si>
  <si>
    <t>5.1 percent</t>
  </si>
  <si>
    <t>Incidence rate</t>
  </si>
  <si>
    <t>21.9 per 100,000 per year</t>
  </si>
  <si>
    <t>2018 to 2022</t>
  </si>
  <si>
    <t>SEER 21 excluding Illinois</t>
  </si>
  <si>
    <t>Death rate</t>
  </si>
  <si>
    <t>2.0 per 100,000 per year</t>
  </si>
  <si>
    <t>2019 to 2023</t>
  </si>
  <si>
    <t>INCIDENCE TREND</t>
  </si>
  <si>
    <t>RISING, plus 1.2 percent per year</t>
  </si>
  <si>
    <t>2013 to 2022</t>
  </si>
  <si>
    <t>The diagnosed pool is growing</t>
  </si>
  <si>
    <t>MORTALITY TREND</t>
  </si>
  <si>
    <t>FALLING, minus 2.8 percent per year</t>
  </si>
  <si>
    <t>2014 to 2023</t>
  </si>
  <si>
    <t>Because frontline therapy works. This cuts both ways for us</t>
  </si>
  <si>
    <t>US prevalence, living with melanoma</t>
  </si>
  <si>
    <t>1,504,676</t>
  </si>
  <si>
    <t>Lifetime risk of diagnosis</t>
  </si>
  <si>
    <t>2.2 percent overall; 3 percent White, 0.5 percent Hispanic, 0.1 percent Black</t>
  </si>
  <si>
    <t>2018 to 2021 and 2026</t>
  </si>
  <si>
    <t>SEER and ACS</t>
  </si>
  <si>
    <t>Median age at diagnosis</t>
  </si>
  <si>
    <t>69</t>
  </si>
  <si>
    <t>SEER 21</t>
  </si>
  <si>
    <t>Average 67 per ACS 2026</t>
  </si>
  <si>
    <t>New cases, world</t>
  </si>
  <si>
    <t>337,969</t>
  </si>
  <si>
    <t>GLOBOCAN 2024</t>
  </si>
  <si>
    <t>Europe 44.6 percent, North America 33.0 percent</t>
  </si>
  <si>
    <t>Deaths, world</t>
  </si>
  <si>
    <t>58,398</t>
  </si>
  <si>
    <t>Global projection cited in a filing</t>
  </si>
  <si>
    <t>424,102 cases and 94,308 deaths by 2035</t>
  </si>
  <si>
    <t>2035 projection</t>
  </si>
  <si>
    <t>Replimune FY2026 10-K quoting WHO</t>
  </si>
  <si>
    <t>A third-party projection quoted in an SEC filing. Attribute it that way</t>
  </si>
  <si>
    <t>STAGE AT DIAGNOSIS AND FIVE-YEAR RELATIVE SURVIVAL</t>
  </si>
  <si>
    <t>SEER summary stage</t>
  </si>
  <si>
    <t>Share of cases at diagnosis</t>
  </si>
  <si>
    <t>5-year relative survival</t>
  </si>
  <si>
    <t>Patients per year (DERIVED)</t>
  </si>
  <si>
    <t>Localized</t>
  </si>
  <si>
    <t>100.0 percent</t>
  </si>
  <si>
    <t>SEER 2015 to 2021, applied to ACS 2026 count</t>
  </si>
  <si>
    <t>Regional</t>
  </si>
  <si>
    <t>75.7 percent</t>
  </si>
  <si>
    <t>Distant</t>
  </si>
  <si>
    <t>34.6 percent</t>
  </si>
  <si>
    <t>Unknown or unstaged</t>
  </si>
  <si>
    <t>95.1 percent</t>
  </si>
  <si>
    <t>All stages</t>
  </si>
  <si>
    <t>96.68 percent modelled trend, 2022</t>
  </si>
  <si>
    <t>SEER publishes these four shares as 77, 10, 5 and 9 percent, which sum to 101 percent because each is rounded independently. The derived patient counts inherit that, so treat the derived column as approximate and do not present the total as 113,120.</t>
  </si>
  <si>
    <t>The 100.0 percent localized figure is as SEER publishes it. Do not silently round it to greater than 99 percent. And note what the all-stage 96.68 percent means for the pitch: this is not a disease with a large residual pool, and the refractory population is what is left after the most effective immunotherapy ever approved has done its work.</t>
  </si>
  <si>
    <t>DRIVER MUTATIONS AND SUBTYPES</t>
  </si>
  <si>
    <t>Item</t>
  </si>
  <si>
    <t>Population</t>
  </si>
  <si>
    <t>BRAF-altered</t>
  </si>
  <si>
    <t>52 percent</t>
  </si>
  <si>
    <t>Cutaneous, TCGA 333 melanomas</t>
  </si>
  <si>
    <t>NCI PDQ Melanoma Treatment</t>
  </si>
  <si>
    <t>All BRAF alterations, not BRAF V600 specifically</t>
  </si>
  <si>
    <t>RAS-altered (NRAS, HRAS, KRAS)</t>
  </si>
  <si>
    <t>28 percent</t>
  </si>
  <si>
    <t>Cutaneous</t>
  </si>
  <si>
    <t>NCI PDQ</t>
  </si>
  <si>
    <t>NF1-altered</t>
  </si>
  <si>
    <t>14 percent</t>
  </si>
  <si>
    <t>Triple wild-type</t>
  </si>
  <si>
    <t>14.5 percent</t>
  </si>
  <si>
    <t>Highest lymphocytic infiltration</t>
  </si>
  <si>
    <t>GNAQ or GNA11 pathogenic variants</t>
  </si>
  <si>
    <t>about 83 percent</t>
  </si>
  <si>
    <t>Uveal</t>
  </si>
  <si>
    <t>BRAF V600 specifically, and KIT in acral and mucosal</t>
  </si>
  <si>
    <t>NOT SOURCED</t>
  </si>
  <si>
    <t>A gap. Do not quote a V600 rate from memory</t>
  </si>
  <si>
    <t>Uveal melanoma</t>
  </si>
  <si>
    <t>about 2,000 patients per year US; more than 3,000 primary per year US; about 1,500 metastatic per year US</t>
  </si>
  <si>
    <t>NCI PDQ and IDEAYA FY2025 10-K</t>
  </si>
  <si>
    <t>HLA-A*02:01 negative share of metastatic uveal is 60 to 65 percent</t>
  </si>
  <si>
    <t>Choroidal melanoma, US and EU</t>
  </si>
  <si>
    <t>more than 11,000 diagnosed per year, about 8,000 early stage</t>
  </si>
  <si>
    <t>Aura Biosciences FY2025 10-K</t>
  </si>
  <si>
    <t>Acral lentiginous melanoma</t>
  </si>
  <si>
    <t>about 1.9 percent of cutaneous melanoma (DERIVED from 1,724 versus 87,442 SEER cases 2006 to 2015)</t>
  </si>
  <si>
    <t>J Surg Res 2020</t>
  </si>
  <si>
    <t>32.6 percent of melanomas among Black Americans. 5-year melanoma-specific survival 80.6 percent versus 93.0 percent overall</t>
  </si>
  <si>
    <t>Mucosal melanoma</t>
  </si>
  <si>
    <t>about 1 percent of melanoma cases</t>
  </si>
  <si>
    <t>Melanoma Research Foundation, secondary source</t>
  </si>
  <si>
    <t>Flag as secondary</t>
  </si>
  <si>
    <t>Non-acral cutaneous</t>
  </si>
  <si>
    <t>about 97 percent (DERIVED)</t>
  </si>
  <si>
    <t>derived</t>
  </si>
  <si>
    <t>THE TREATMENT FUNNEL — two filers disagree by about 35 percent. Show both, never average them</t>
  </si>
  <si>
    <t>Step</t>
  </si>
  <si>
    <t>Figure</t>
  </si>
  <si>
    <t>Basis</t>
  </si>
  <si>
    <t>Invasive diagnoses per year, US</t>
  </si>
  <si>
    <t>112,000</t>
  </si>
  <si>
    <t>2026 estimate</t>
  </si>
  <si>
    <t>SOURCED</t>
  </si>
  <si>
    <t>Progress within 12 months of frontline advanced therapy</t>
  </si>
  <si>
    <t>more than 50 percent</t>
  </si>
  <si>
    <t>Iovance FY2025 10-K and Replimune adcomm briefing</t>
  </si>
  <si>
    <t>SOURCED, INDEPENDENTLY CORROBORATED</t>
  </si>
  <si>
    <t>The strongest cross-filer statistic in this whole funnel</t>
  </si>
  <si>
    <t>Patients progressing on or after PD-1 therapy, US, annual</t>
  </si>
  <si>
    <t>about 13,000</t>
  </si>
  <si>
    <t>Replimune FY2026 10-K</t>
  </si>
  <si>
    <t>SOURCED, company derivation</t>
  </si>
  <si>
    <t>Counts everyone progressing on or after a PD-1 regimen INCLUDING the adjuvant setting</t>
  </si>
  <si>
    <t>Of whom eligible for RP1 plus nivolumab</t>
  </si>
  <si>
    <t>about 80 percent, so about 10,400</t>
  </si>
  <si>
    <t>Company derivation</t>
  </si>
  <si>
    <t>This is where the 10k comes from</t>
  </si>
  <si>
    <t>Addressable at approval</t>
  </si>
  <si>
    <t>about 10,000</t>
  </si>
  <si>
    <t>Replimune approval call, 6 Aug 2026</t>
  </si>
  <si>
    <t>2L plus ADVANCED melanoma, US</t>
  </si>
  <si>
    <t>about 8,500</t>
  </si>
  <si>
    <t>Iovance corporate deck, 8-K 6 Aug 2026</t>
  </si>
  <si>
    <t>Counts 2L plus ADVANCED melanoma only. This is the definitional source of the gap</t>
  </si>
  <si>
    <t>Previously treated advanced melanoma</t>
  </si>
  <si>
    <t>more than 30,000 per year</t>
  </si>
  <si>
    <t>GLOBAL, not US</t>
  </si>
  <si>
    <t>Iovance FY2025 10-K</t>
  </si>
  <si>
    <t>SOURCED but GLOBAL</t>
  </si>
  <si>
    <t>Do not use as US corroboration</t>
  </si>
  <si>
    <t>Addressable 1L plus advanced melanoma</t>
  </si>
  <si>
    <t>about 70,000 per year</t>
  </si>
  <si>
    <t>geography not stated in the filing</t>
  </si>
  <si>
    <t>SOURCED, ambiguous denominator</t>
  </si>
  <si>
    <t>1L HLA-A*02:01 positive advanced cutaneous</t>
  </si>
  <si>
    <t>Immunocore JPM deck, 8-K 9 Jan 2026</t>
  </si>
  <si>
    <t>2L plus advanced cutaneous opportunity</t>
  </si>
  <si>
    <t>up to 4,000</t>
  </si>
  <si>
    <t>Immunocore 8-K Jan 2026</t>
  </si>
  <si>
    <t>A third, smaller framing of our population</t>
  </si>
  <si>
    <t>Metastatic uveal in KIMMTRAK's indication</t>
  </si>
  <si>
    <t>about 1,000</t>
  </si>
  <si>
    <t>Uveal liver-met patients eligible for HEPZATO</t>
  </si>
  <si>
    <t>about 800 US plus 1,200 EU per year</t>
  </si>
  <si>
    <t>Delcath FY2025 10-K</t>
  </si>
  <si>
    <t>Adjuvant-treated patients per year, US</t>
  </si>
  <si>
    <t>GAP</t>
  </si>
  <si>
    <t>Neither SEER nor any filer publishes adjuvant uptake among resected stage IIB, IIC and III patients</t>
  </si>
  <si>
    <t>Third line and beyond</t>
  </si>
  <si>
    <t>Recurrence inflow from resected stage IIB to III into first-line advanced</t>
  </si>
  <si>
    <t>Cannot be computed from SEER and no filer publishes it</t>
  </si>
  <si>
    <t>How to present this: the gap between 13,000 and 8,500 is definitional, not a disagreement about facts. Replimune counts everyone progressing on or after a PD-1 containing regimen including adjuvant. Iovance counts second-line and later ADVANCED melanoma. Name the source of each on the slide and let the investor pick. A single unattributed number invites exactly the challenge you do not want.</t>
  </si>
  <si>
    <t>PROGRESSION SIGNALS FROM RANDOMISED TRIALS</t>
  </si>
  <si>
    <t>Setting</t>
  </si>
  <si>
    <t>Trial</t>
  </si>
  <si>
    <t>Resected stage IIB and IIC</t>
  </si>
  <si>
    <t>Adjuvant pembrolizumab versus placebo, RFS HR 0.65 (95 percent CI 0.46 to 0.92, p=0.0132), median RFS not reached in either arm</t>
  </si>
  <si>
    <t>KEYNOTE-716</t>
  </si>
  <si>
    <t>FDA approval notification, 3 Dec 2021</t>
  </si>
  <si>
    <t>Adjuvant nivolumab versus placebo, RFS HR 0.42 (95 percent CI 0.30 to 0.59, p&lt;0.0001), n=790</t>
  </si>
  <si>
    <t>CheckMate-76K</t>
  </si>
  <si>
    <t>FDA approval notification, 13 Oct 2023</t>
  </si>
  <si>
    <t>Resected stage IIIA over 1mm, IIIB, IIIC</t>
  </si>
  <si>
    <t>Placebo arm 43 percent (n=216) recurred or died versus 26 percent (n=135) on pembrolizumab. HR 0.57 (0.46 to 0.70), n=1,019</t>
  </si>
  <si>
    <t>EORTC1325 / KEYNOTE-054</t>
  </si>
  <si>
    <t>FDA approval notification, 15 Feb 2019</t>
  </si>
  <si>
    <t>The cleanest available read on untreated stage III recurrence</t>
  </si>
  <si>
    <t>Distant, stage IV</t>
  </si>
  <si>
    <t>5-year relative survival 34.6 percent</t>
  </si>
  <si>
    <t>SEER 2015 to 2021</t>
  </si>
  <si>
    <t>Every FDA-approved melanoma therapy</t>
  </si>
  <si>
    <t>NCI's Drugs Approved for Melanoma list names 43 entries; the distinct molecular entities and combinations are below. Dates are original US approval from Drugs@FDA unless a melanoma-specific FDA approval notification is cited.</t>
  </si>
  <si>
    <t>US approval</t>
  </si>
  <si>
    <t>Melanoma indication and line</t>
  </si>
  <si>
    <t>Key pivotal number</t>
  </si>
  <si>
    <t>interferon alfa-2b, recombinant</t>
  </si>
  <si>
    <t>1986-06-04</t>
  </si>
  <si>
    <t>Adjuvant to surgical treatment in patients free of disease but at high risk for systemic recurrence, within 56 days of surgery</t>
  </si>
  <si>
    <t>IV then SC</t>
  </si>
  <si>
    <t>aldesleukin (IL-2)</t>
  </si>
  <si>
    <t>1992-05-05</t>
  </si>
  <si>
    <t>Treatment of adults with metastatic melanoma</t>
  </si>
  <si>
    <t>Recombinant IL-2</t>
  </si>
  <si>
    <t>Severe capillary leak confines use to specialty centres</t>
  </si>
  <si>
    <t>Yervoy</t>
  </si>
  <si>
    <t>ipilimumab</t>
  </si>
  <si>
    <t>2011-03-25</t>
  </si>
  <si>
    <t>Single agent or with nivolumab, unresectable or metastatic melanoma, 12 years and older; and adjuvant for resected cutaneous melanoma with nodal involvement over 1 mm</t>
  </si>
  <si>
    <t>Anti-CTLA-4</t>
  </si>
  <si>
    <t>Zelboraf</t>
  </si>
  <si>
    <t>vemurafenib</t>
  </si>
  <si>
    <t>Hoffmann-La Roche</t>
  </si>
  <si>
    <t>2011-08-17</t>
  </si>
  <si>
    <t>BRAF V600E unresectable or metastatic melanoma</t>
  </si>
  <si>
    <t>BRAF inhibitor</t>
  </si>
  <si>
    <t>Oral</t>
  </si>
  <si>
    <t>peginterferon alfa-2b</t>
  </si>
  <si>
    <t>Schering</t>
  </si>
  <si>
    <t>Adjuvant treatment of melanoma with microscopic or gross nodal involvement</t>
  </si>
  <si>
    <t>PEGylated type I interferon</t>
  </si>
  <si>
    <t>Tafinlar</t>
  </si>
  <si>
    <t>dabrafenib</t>
  </si>
  <si>
    <t>2013-05-29</t>
  </si>
  <si>
    <t>Single agent BRAF V600E; with trametinib for BRAF V600E/K unresectable or metastatic; with trametinib as adjuvant after complete resection with nodal involvement</t>
  </si>
  <si>
    <t>Mekinist</t>
  </si>
  <si>
    <t>trametinib</t>
  </si>
  <si>
    <t>Partner to dabrafenib across the above</t>
  </si>
  <si>
    <t>MEK1/2 inhibitor</t>
  </si>
  <si>
    <t>Keytruda</t>
  </si>
  <si>
    <t>pembrolizumab</t>
  </si>
  <si>
    <t>Merck Sharp and Dohme</t>
  </si>
  <si>
    <t>2014-09-04 melanoma</t>
  </si>
  <si>
    <t>Unresectable or metastatic melanoma; adjuvant stage IIB, IIC or III following complete resection, 12 years and older</t>
  </si>
  <si>
    <t>Adjuvant stage III 15 Feb 2019; adjuvant IIB/IIC 3 Dec 2021</t>
  </si>
  <si>
    <t>Opdivo</t>
  </si>
  <si>
    <t>nivolumab</t>
  </si>
  <si>
    <t>2014-12-22 melanoma</t>
  </si>
  <si>
    <t>Unresectable or metastatic melanoma, single agent or with ipilimumab, 12 years and older; adjuvant completely resected stage IIB, IIC, III or IV</t>
  </si>
  <si>
    <t>Adjuvant IIB/IIC 13 Oct 2023, CheckMate-76K</t>
  </si>
  <si>
    <t>Imlygic</t>
  </si>
  <si>
    <t>talimogene laherparepvec</t>
  </si>
  <si>
    <t>BioVex, then Amgen</t>
  </si>
  <si>
    <t>2015-10-27</t>
  </si>
  <si>
    <t>Local treatment of unresectable cutaneous, subcutaneous and nodal lesions in patients with melanoma recurrent after initial surgery</t>
  </si>
  <si>
    <t>Oncolytic HSV-1 encoding GM-CSF</t>
  </si>
  <si>
    <t>Intralesional</t>
  </si>
  <si>
    <t>OPTiM final: DRR 19.3 vs 1.4 percent; ORR 31.5 vs 6.4 percent; median OS 23.3 vs 18.9 months, HR 0.79, p=0.0494. Label says it has not been shown to improve overall survival</t>
  </si>
  <si>
    <t>Cotellic</t>
  </si>
  <si>
    <t>cobimetinib</t>
  </si>
  <si>
    <t>Genentech</t>
  </si>
  <si>
    <t>2015-11-10</t>
  </si>
  <si>
    <t>Unresectable or metastatic melanoma with BRAF V600E or V600K, in combination with vemurafenib</t>
  </si>
  <si>
    <t>Tecentriq</t>
  </si>
  <si>
    <t>atezolizumab</t>
  </si>
  <si>
    <t>2016-05-18</t>
  </si>
  <si>
    <t>Melanoma triplet with cobimetinib and vemurafenib was approved in 2020 but MELANOMA IS NO LONGER IN THE CURRENT INDICATIONS. NCI's list still shows it. Flag the discrepancy</t>
  </si>
  <si>
    <t>Anti-PD-L1</t>
  </si>
  <si>
    <t>Braftovi</t>
  </si>
  <si>
    <t>encorafenib</t>
  </si>
  <si>
    <t>Array BioPharma, now Pfizer</t>
  </si>
  <si>
    <t>2018-06-27</t>
  </si>
  <si>
    <t>With binimetinib, unresectable or metastatic melanoma with BRAF V600E or V600K</t>
  </si>
  <si>
    <t>Braftovi's largest indication is now BRAF V600E colorectal, not melanoma</t>
  </si>
  <si>
    <t>Mektovi</t>
  </si>
  <si>
    <t>binimetinib</t>
  </si>
  <si>
    <t>Partner to encorafenib</t>
  </si>
  <si>
    <t>Kimmtrak</t>
  </si>
  <si>
    <t>tebentafusp-tebn</t>
  </si>
  <si>
    <t>Immunocore</t>
  </si>
  <si>
    <t>2022-01-25</t>
  </si>
  <si>
    <t>HLA-A*02:01 POSITIVE adults with unresectable or metastatic UVEAL melanoma</t>
  </si>
  <si>
    <t>gp100 by CD3 ImmTAC bispecific</t>
  </si>
  <si>
    <t>n=378 (252 vs 126). Median OS 21.7 vs 16.0 months, HR 0.51 (0.37 to 0.71), p&lt;0.0001. MANDATORY HLA GENOTYPING</t>
  </si>
  <si>
    <t>Opdualag</t>
  </si>
  <si>
    <t>nivolumab plus relatlimab-rmbw</t>
  </si>
  <si>
    <t>2022-03-18</t>
  </si>
  <si>
    <t>Unresectable or metastatic melanoma, 12 years and older</t>
  </si>
  <si>
    <t>Anti-PD-1 plus anti-LAG-3 fixed dose</t>
  </si>
  <si>
    <t>RELATIVITY-047 n=714. Median PFS 10.1 vs 4.6 months, HR 0.75 (0.62 to 0.92), p=0.0055. ORR 43 vs 33 percent. OS not statistically significant</t>
  </si>
  <si>
    <t>Hepzato Kit</t>
  </si>
  <si>
    <t>melphalan hepatic delivery system</t>
  </si>
  <si>
    <t>2023-08-14</t>
  </si>
  <si>
    <t>Liver-directed treatment for uveal melanoma with unresectable hepatic metastases affecting less than 50 percent of the liver</t>
  </si>
  <si>
    <t>Percutaneous hepatic perfusion alkylator</t>
  </si>
  <si>
    <t>Intra-arterial</t>
  </si>
  <si>
    <t>Amtagvi</t>
  </si>
  <si>
    <t>lifileucel</t>
  </si>
  <si>
    <t>Iovance Biotherapeutics</t>
  </si>
  <si>
    <t>2024-02-16 accelerated</t>
  </si>
  <si>
    <t>Unresectable or metastatic melanoma previously treated with a PD-1 blocking antibody, and if BRAF V600 positive a BRAF inhibitor</t>
  </si>
  <si>
    <t>Autologous tumour-infiltrating lymphocytes</t>
  </si>
  <si>
    <t>IV after lymphodepletion, with IL-2</t>
  </si>
  <si>
    <t>n=73 evaluable. ORR 31.5 percent (95 percent CI 21.1 to 43.4). Median DoR not reached. BOXED WARNING: treatment-related mortality, prolonged severe cytopenia, severe infection, cardiopulmonary and renal impairment</t>
  </si>
  <si>
    <t>Tecentriq Hybreza</t>
  </si>
  <si>
    <t>atezolizumab plus hyaluronidase</t>
  </si>
  <si>
    <t>2024-09-12</t>
  </si>
  <si>
    <t>All adult indications as the IV formulation</t>
  </si>
  <si>
    <t>Anti-PD-L1 subcutaneous</t>
  </si>
  <si>
    <t>Keytruda Qlex</t>
  </si>
  <si>
    <t>pembrolizumab plus berahyaluronidase alfa</t>
  </si>
  <si>
    <t>2025-09-19</t>
  </si>
  <si>
    <t>Covers all solid tumour indications approved for IV pembrolizumab, so carries the melanoma indications</t>
  </si>
  <si>
    <t>Anti-PD-1 subcutaneous</t>
  </si>
  <si>
    <t>Opdivo Qvantig</t>
  </si>
  <si>
    <t>nivolumab plus hyaluronidase</t>
  </si>
  <si>
    <t>date NOT SOURCED</t>
  </si>
  <si>
    <t>Listed by NCI among drugs approved for melanoma</t>
  </si>
  <si>
    <t>2025 revenue $238M</t>
  </si>
  <si>
    <t>Tudriqev</t>
  </si>
  <si>
    <t>vusolimogene oderparepvec-wtpg</t>
  </si>
  <si>
    <t>2026-08-06 accelerated</t>
  </si>
  <si>
    <t>IN COMBINATION WITH NIVOLUMAB, unresectable advanced cutaneous melanoma with disease progression on a PD-1 blocking antibody based regimen</t>
  </si>
  <si>
    <t>Oncolytic HSV-1 expressing GALV-GP-R minus and GM-CSF</t>
  </si>
  <si>
    <t>IGNYTE: 140 enrolled, 91 efficacy-evaluable. ORR 24.2 percent (95 percent CI 15.8 to 34.3), median DoR 14.1 months. Confirmatory trial required</t>
  </si>
  <si>
    <t>dacarbazine</t>
  </si>
  <si>
    <t>Alkylating agent</t>
  </si>
  <si>
    <t>OUTSIDE THE US, sourced points only: KIMMTRAK is approved in 39 countries per Immunocore's FY2025 10-K. AMTAGVI has launched in the US and Canada. Braftovi and Mektovi rights in Japan and South Korea sit with Ono, with Pfizer holding the US, Canada, Latin America, Middle East and Africa. NIDLEGY (daromun) is NOT approved: the EMA application was withdrawn and resubmitted on 27 July 2026 for neoadjuvant treatment of locally advanced fully resectable melanoma. Beyond these, EU and Japanese approval dates and indication differences are not sourced.</t>
  </si>
  <si>
    <t>The melanoma pipeline, preclinical to filed</t>
  </si>
  <si>
    <t>Stage labels are as the company states them in the cited filing or release. Several of these were not in the deck when it was drafted and compete directly for the same patients.</t>
  </si>
  <si>
    <t>CELL THERAPY — TIL AND TCR. The most direct competition in our setting</t>
  </si>
  <si>
    <t>Asset</t>
  </si>
  <si>
    <t>Detail</t>
  </si>
  <si>
    <t>Lifileucel (AMTAGVI)</t>
  </si>
  <si>
    <t>Iovance</t>
  </si>
  <si>
    <t>APPROVED; Ph3 TILVANCE-301</t>
  </si>
  <si>
    <t>TILVANCE-301 is lifileucel plus pembrolizumab versus pembrolizumab in FRONTLINE advanced melanoma, about 670 patients, dual primary ORR and PFS, enrolment on track</t>
  </si>
  <si>
    <t>Iovance FY2025 10-K; 8-K 6 Aug 2026</t>
  </si>
  <si>
    <t>Amsoki-cel (OBX-115), IL-15 membrane-bound engineered TIL</t>
  </si>
  <si>
    <t>Obsidian Therapeutics, post-Galera reverse merger 3 Aug 2026</t>
  </si>
  <si>
    <t>Ph1/2 to REGISTRATION-ENABLING</t>
  </si>
  <si>
    <t>Agni-01: 15 checkpoint-resistant or refractory melanoma patients, 67 PERCENT CONFIRMED ORR, 2 confirmed complete responses. Fast Track and RMAT. Updated recommended Phase 2 dose data Q4 2026, registration-enabling cohort topline by end 2027. Also exploring first line. Backed by a $350M PIPE</t>
  </si>
  <si>
    <t>Obsidian S-1, 28 Aug 2026</t>
  </si>
  <si>
    <t>Anzu-cel (IMA203), PRAME TCR-T</t>
  </si>
  <si>
    <t>Ph3 SUPRAME</t>
  </si>
  <si>
    <t>About 450 patients, monotherapy versus investigator's choice, POST-PD-1 unresectable or metastatic melanoma. Primary PFS, key secondary OS. Randomisations complete by end 2026, topline PFS H1 2027, BLA 2027. Phase 1b: 56 PERCENT CONFIRMED ORR, median DoR 14.6 months, median PFS 6.1 months, median OS 16.2 months. Orphan designation and RMAT</t>
  </si>
  <si>
    <t>Immatics Q2 2026 release, 18 Aug 2026</t>
  </si>
  <si>
    <t>Anzu-cel uveal cohort</t>
  </si>
  <si>
    <t>Ph2</t>
  </si>
  <si>
    <t>About 30 additional metastatic uveal melanoma patients for label expansion</t>
  </si>
  <si>
    <t>Immatics Q2 2026</t>
  </si>
  <si>
    <t>IOV-5001 IL-12 tethered TIL, IOV-4001 PD-1 inactivated gene-edited TIL, IOV-3001 modified IL-2</t>
  </si>
  <si>
    <t>IOV-5001 IND cleared, basket now enrolling</t>
  </si>
  <si>
    <t>Iovance FY2025 10-K; 8-K Aug 2026</t>
  </si>
  <si>
    <t>IMA203CD8 and IMA203GEN allogeneic</t>
  </si>
  <si>
    <t>Allogeneic manufacturing still in the process of being developed</t>
  </si>
  <si>
    <t>Immatics 20-F</t>
  </si>
  <si>
    <t>T CELL ENGAGERS AND ImmTAC</t>
  </si>
  <si>
    <t>Brenetafusp (IMC-F106C), PRAME ImmTAC</t>
  </si>
  <si>
    <t>Ph3 PRISM-MEL-301</t>
  </si>
  <si>
    <t>First-line advanced cutaneous melanoma, HLA-A*02:01 positive. Brenetafusp plus nivolumab versus nivolumab or nivolumab plus relatlimab. Primary PFS</t>
  </si>
  <si>
    <t>Immunocore FY2025 10-K</t>
  </si>
  <si>
    <t>Tebentafusp (KIMMTRAK)</t>
  </si>
  <si>
    <t>Ph3 TEBE-AM</t>
  </si>
  <si>
    <t>Registrational, converted from Ph2/3 on 29 May 2024. SECOND LINE PLUS CUTANEOUS MELANOMA progressed on anti-PD-1, prior ipilimumab, prior BRAF inhibitor if applicable. Three arms. PRIMARY ENDPOINT OS. Phase 1b combination showed about 75 percent one-year OS in post anti-PD-(L)1 metastatic cutaneous melanoma</t>
  </si>
  <si>
    <t>Immunocore 29 May 2024; FY2025 10-K</t>
  </si>
  <si>
    <t>Tebentafusp ATOM</t>
  </si>
  <si>
    <t>Adjuvant uveal melanoma</t>
  </si>
  <si>
    <t>FY2025 10-K</t>
  </si>
  <si>
    <t>IMA402, PRAME TCER bispecific</t>
  </si>
  <si>
    <t>Clinical proof of concept established</t>
  </si>
  <si>
    <t>VACCINES AND NEOANTIGEN THERAPY — note the two failures alongside the success</t>
  </si>
  <si>
    <t>Intismeran autogene (mRNA-4157) plus pembrolizumab</t>
  </si>
  <si>
    <t>Moderna and Merck</t>
  </si>
  <si>
    <t>Ph3 INTerpath-001, ADJUVANT melanoma</t>
  </si>
  <si>
    <t>1,137 patients, treatment-naive, high-risk stage IIB to IV completely resected cutaneous melanoma. INTERIM ANALYSIS MET BOTH RFS AND DMFS ENDPOINTS, announced 19 Aug 2026, hazard ratios NOT disclosed. Five-year Phase 2b follow-up: 49 percent reduction in risk of recurrence or death. Dosing 1 mg every 3 weeks up to 9 doses with pembrolizumab 400 mg every 6 weeks for about one year. Companies plan to engage regulators on filing</t>
  </si>
  <si>
    <t>Merck and Moderna release 19 Aug 2026; Moderna FY2025 10-K</t>
  </si>
  <si>
    <t>Cylembio (imsapepimut and etigilimut, IO102-IO103) plus pembrolizumab</t>
  </si>
  <si>
    <t>IO Biotech</t>
  </si>
  <si>
    <t>Ph3 READ OUT, MISSED</t>
  </si>
  <si>
    <t>IOB-013/KN-D18, first-line advanced melanoma, n=407. Median PFS 19.4 versus 11.0 months, HR 0.77 (0.58 to 1.00), p=0.056 against a required p at or below 0.045. STATISTICAL SIGNIFICANCE NOT MET. Anti-PD-1 naive subgroup n=371 HR 0.74, p=0.037. OS immature</t>
  </si>
  <si>
    <t>IO Biotech 8-K 11 Aug and 18 Nov 2025</t>
  </si>
  <si>
    <t>BNT111 (FixVac) plus cemiplimab</t>
  </si>
  <si>
    <t>BioNTech</t>
  </si>
  <si>
    <t>Ph2, DEPRIORITISED</t>
  </si>
  <si>
    <t>Anti-PD-(L)1 relapsed or refractory melanoma. ESMO 2025: combination ORR 18.1 percent, median OS 20.7 months, median PFS 3.1 months. On 20 Oct 2025 BioNTech said we are currently not planning further clinical trials with BNT111 in this late-stage, refractory disease setting</t>
  </si>
  <si>
    <t>BioNTech, 20 Oct 2025</t>
  </si>
  <si>
    <t>Autogene cevumeran (BNT122)</t>
  </si>
  <si>
    <t>BioNTech and Genentech</t>
  </si>
  <si>
    <t>Ph2 CRC TERMINATED 28 Aug 2026</t>
  </si>
  <si>
    <t>BNT122-01 in ctDNA-positive resected colorectal cancer terminated after the DSMB found a numerical imbalance in overall survival. IT WAS ADJUVANT MONOTHERAPY with no checkpoint partner. The separate pancreatic trial combining it with checkpoint inhibition and chemotherapy continues as planned</t>
  </si>
  <si>
    <t>BioNTech 6-K, 28 Aug 2026</t>
  </si>
  <si>
    <t>EVX-01 plus pembrolizumab</t>
  </si>
  <si>
    <t>Evaxion</t>
  </si>
  <si>
    <t>Clinical, phase not stated</t>
  </si>
  <si>
    <t>FDA Fast Track Jan 2023 for unresectable melanoma with pembrolizumab</t>
  </si>
  <si>
    <t>Evaxion FY2025 20-F</t>
  </si>
  <si>
    <t>INTRATUMORAL AND INNATE AGONIST — the KIN-112 comparator set in melanoma specifically</t>
  </si>
  <si>
    <t>EIK1001, TLR7/8 dual agonist plus pembrolizumab</t>
  </si>
  <si>
    <t>Ph2/3 REGISTRATIONAL IN MELANOMA</t>
  </si>
  <si>
    <t>About 740 patients across 22 countries. DSMB completed the first safety review and recommended continuation. Interim analysis on ORR and safety in H2 2026 to select the optimal dose. THE LARGEST-SCALE INNATE AGONIST COMPETITOR IN OUR INDICATION</t>
  </si>
  <si>
    <t>Eikon FY2025 10-K</t>
  </si>
  <si>
    <t>BO-112, nanoplexed poly(I:C)</t>
  </si>
  <si>
    <t>Ph2, ENDPOINT MET</t>
  </si>
  <si>
    <t>SPOTLIGHT-203 in PD-1 RESISTANT melanoma. ORR 25 percent, CR 10 percent, PR 15 percent, SD 40 percent, n=42 ITT and 40 evaluable</t>
  </si>
  <si>
    <t>JCO; company reporting</t>
  </si>
  <si>
    <t>Ph1 in MELANOMA; Ph3 in Merkel cell</t>
  </si>
  <si>
    <t>Melanoma Phase 1 at Moffitt: 7 patients stage IIIc/IV, 6 evaluable, 4 of 6 had primary checkpoint resistance, 3 of those 4 responded on checkpoint rechallenge, one SD and two PR, ongoing at 1,337, 608 and 313 days</t>
  </si>
  <si>
    <t>TuHURA FY2025 10-K</t>
  </si>
  <si>
    <t>Nelitolimod (SD-101) via pressure-enabled delivery</t>
  </si>
  <si>
    <t>PERIO-01, uveal melanoma with liver metastases, dose escalation complete, results 2026 then partnering</t>
  </si>
  <si>
    <t>TriSalus FY2025 10-K</t>
  </si>
  <si>
    <t>PH-762, INTASYL intratumoral anti-PD-1 siRNA</t>
  </si>
  <si>
    <t>22 patients across cutaneous SCC, melanoma and Merkel cell. ONE melanoma patient, response less than 50 percent, no progression. No DLTs. FDA guidance meeting targeted Q2 2026</t>
  </si>
  <si>
    <t>Phio FY2025 10-K</t>
  </si>
  <si>
    <t>PV-10, rose bengal</t>
  </si>
  <si>
    <t>Provectus</t>
  </si>
  <si>
    <t>MELANOMA DEPRIORITISED</t>
  </si>
  <si>
    <t>Locally advanced cutaneous melanoma is now described as a former lead indication. Current co-leads are penile SCC and pancreatic</t>
  </si>
  <si>
    <t>Provectus FY2025 10-K</t>
  </si>
  <si>
    <t>NO MELANOMA TRIAL</t>
  </si>
  <si>
    <t>Melanoma referenced only as an opportunity well beyond skin tumours</t>
  </si>
  <si>
    <t>Intensity FY2025 10-K</t>
  </si>
  <si>
    <t>Nidlegy (daromun)</t>
  </si>
  <si>
    <t>EU MAA RESUBMITTED 27 Jul 2026</t>
  </si>
  <si>
    <t>Neoadjuvant, locally advanced, fully resectable melanoma. Not approved</t>
  </si>
  <si>
    <t>Philogen release</t>
  </si>
  <si>
    <t>RP2 (sturlimgene erparepvec)</t>
  </si>
  <si>
    <t>Ph2/3 REVEAL</t>
  </si>
  <si>
    <t>Metastatic uveal melanoma, registration-directed in checkpoint-naive disease. About 280 patients, Phase 2 to 3 transition expected Q1 2027</t>
  </si>
  <si>
    <t>Intratumoral arm included melanoma. Paused to prioritise the inhaled formulation</t>
  </si>
  <si>
    <t>Krystal FY2025 10-K</t>
  </si>
  <si>
    <t>CAN-3110</t>
  </si>
  <si>
    <t>PRECLINICAL in melanoma</t>
  </si>
  <si>
    <t>Antitumour activity in preclinical melanoma models with high nestin expression, CDKN2A loss and Ras-Raf alterations. Clinical only in glioma</t>
  </si>
  <si>
    <t>Candel FY2025 10-K</t>
  </si>
  <si>
    <t>CYTOKINES, CHECKPOINTS, TARGETED AND RADIOPHARMACEUTICAL</t>
  </si>
  <si>
    <t>WTX-124, conditionally activated IL-2</t>
  </si>
  <si>
    <t>Heavily pretreated CUTANEOUS MELANOMA: 21 percent ORR monotherapy, 30 percent in patients not primary-resistant to immunotherapy. n=106. Grade 3/4 25.5 and 1.9 percent. No vascular leak syndrome</t>
  </si>
  <si>
    <t>Werewolf FY2025 10-K</t>
  </si>
  <si>
    <t>XTX301, masked IL-12</t>
  </si>
  <si>
    <t>Xilio FY2025 10-K</t>
  </si>
  <si>
    <t>Mural Oncology</t>
  </si>
  <si>
    <t>DISCONTINUED 15 Apr 2025</t>
  </si>
  <si>
    <t>ARTISTRY-6 primary endpoint not met in the MUCOSAL melanoma cohort; the cutaneous cohort did not observe a level of activity that warranted continuation. All development discontinued, about 90 percent workforce reduction</t>
  </si>
  <si>
    <t>Mural release 15 Apr 2025</t>
  </si>
  <si>
    <t>Fianlimab, anti-LAG-3, plus cemiplimab</t>
  </si>
  <si>
    <t>Ph3 READ OUT, MISSED; a second Ph3 ongoing</t>
  </si>
  <si>
    <t>First-line unresectable or metastatic melanoma, n=1,546, four arms. DID NOT REACH STATISTICAL SIGNIFICANCE FOR PFS: high-dose combination median PFS 11.5 versus 6.4 months, HR 0.845 (0.709 to 1.008), p=0.0627. A separate Phase 3 head to head versus Opdualag is ongoing, plus adjuvant Ph3 and perioperative Ph2</t>
  </si>
  <si>
    <t>Regeneron release 15 May 2026</t>
  </si>
  <si>
    <t>Nivolumab plus relatlimab, ADJUVANT</t>
  </si>
  <si>
    <t>DISCONTINUED in adjuvant</t>
  </si>
  <si>
    <t>RELATIVITY-098 in resected stage III to IV did not meet its primary endpoint of RFS</t>
  </si>
  <si>
    <t>BMS release 13 Feb 2025</t>
  </si>
  <si>
    <t>Vibostolimab, anti-TIGIT, plus pembrolizumab coformulation</t>
  </si>
  <si>
    <t>KeyVibe-010, adjuvant resected stage IIB to IV melanoma, n=1,594. RFS MET PRE-SPECIFIED FUTILITY CRITERIA. Higher discontinuation in the coformulation arm driven by immune-mediated adverse events. DMC recommended discontinuation</t>
  </si>
  <si>
    <t>Merck release 13 May 2024</t>
  </si>
  <si>
    <t>Darovasertib (IDE196), PKC inhibitor</t>
  </si>
  <si>
    <t>IDEAYA</t>
  </si>
  <si>
    <t>Ph2/3 and Ph3</t>
  </si>
  <si>
    <t>OptimUM-02 in HLA-A*02:01 NEGATIVE first-line metastatic uveal melanoma; OptimUM-09 neoadjuvant enrolment complete; OptimUM-10 randomised Ph3 about 450 patients; OptimUM-11 planned adjuvant Ph3</t>
  </si>
  <si>
    <t>IDEAYA FY2025 10-K</t>
  </si>
  <si>
    <t>Atebimetinib (IMM-1-104)</t>
  </si>
  <si>
    <t>Immuneering</t>
  </si>
  <si>
    <t>FDA Fast Track Dec 2024 for unresectable or metastatic NRAS-mutant melanoma progressed on or intolerant to checkpoint inhibitors. No melanoma clinical data reported</t>
  </si>
  <si>
    <t>Immuneering FY2025 10-K</t>
  </si>
  <si>
    <t>Naporafenib, pan-RAF</t>
  </si>
  <si>
    <t>Erasca</t>
  </si>
  <si>
    <t>TERMINATED 3 Jun 2026</t>
  </si>
  <si>
    <t>Licensed from Novartis, deprioritised in the May 2025 strategic review</t>
  </si>
  <si>
    <t>Erasca FY2025 10-K</t>
  </si>
  <si>
    <t>VMT01, MC1R-targeted lead-212</t>
  </si>
  <si>
    <t>Progressive MC1R-positive metastatic melanoma, second line and later. No DLTs. Cohort 1 at 3.0 mCi: one unconfirmed response, two stable at 9 to 11 months</t>
  </si>
  <si>
    <t>Perspective FY2025 10-K</t>
  </si>
  <si>
    <t>About 100 patients 2:1:2, primary endpoint time to tumour progression, greater than 90 percent power, under a Special Protocol Assessment. Enrolment complete mid-2026, topline H2 2027. Ph2 suprachoroidal: 80 percent tumour control 8 of 10, 90 percent visual acuity preservation</t>
  </si>
  <si>
    <t>Aura FY2025 10-K</t>
  </si>
  <si>
    <t>Delcath</t>
  </si>
  <si>
    <t>APPROVED; Ph2 CHOPIN with checkpoint inhibitors</t>
  </si>
  <si>
    <t>Additional indications under investigation</t>
  </si>
  <si>
    <t>Melanoma market size and who actually reports melanoma revenue</t>
  </si>
  <si>
    <t>Most of the melanoma market is invisible in company reporting. Only four products in the world publish a clean melanoma revenue line.</t>
  </si>
  <si>
    <t>WHOLE-MARKET ESTIMATES — these are market research, not SEC or FDA facts. Label them</t>
  </si>
  <si>
    <t>Value ($B)</t>
  </si>
  <si>
    <t>CAGR</t>
  </si>
  <si>
    <t>Global melanoma therapeutics market</t>
  </si>
  <si>
    <t>2024 base</t>
  </si>
  <si>
    <t>Grand View Research</t>
  </si>
  <si>
    <t>Report published Sep 2023</t>
  </si>
  <si>
    <t>Global melanoma therapeutics market, projected</t>
  </si>
  <si>
    <t>2030</t>
  </si>
  <si>
    <t>9.9 percent 2025 to 2030</t>
  </si>
  <si>
    <t>The same $10.3B and 9.9 percent figure is quoted inside Perspective Therapeutics' FY2025 10-K</t>
  </si>
  <si>
    <t>Metastatic melanoma opportunity</t>
  </si>
  <si>
    <t>2031</t>
  </si>
  <si>
    <t>third-party estimate quoted in Perspective Therapeutics FY2025 10-K</t>
  </si>
  <si>
    <t>Uveal melanoma liver-directed addressable market, US and EU</t>
  </si>
  <si>
    <t>FY2025</t>
  </si>
  <si>
    <t>About $600M per year</t>
  </si>
  <si>
    <t>North America is 39.9 percent of the global market and immunotherapy is 55.9 percent of melanoma therapeutics, both 2022, per Grand View Research. Targeted therapy is the fastest-growing segment at 11.9 percent CAGR. A US-only melanoma therapeutics market figure is NOT SOURCED.</t>
  </si>
  <si>
    <t>DISCLOSED MELANOMA-ATTRIBUTABLE REVENUE — the only clean lines that exist</t>
  </si>
  <si>
    <t>Product</t>
  </si>
  <si>
    <t>2023 ($M)</t>
  </si>
  <si>
    <t>2024 ($M)</t>
  </si>
  <si>
    <t>2025 ($M)</t>
  </si>
  <si>
    <t>Why it is clean</t>
  </si>
  <si>
    <t>AMTAGVI (lifileucel)</t>
  </si>
  <si>
    <t>US label is melanoma only</t>
  </si>
  <si>
    <t>Iovance FY2025 10-K, revenue note R56</t>
  </si>
  <si>
    <t>KIMMTRAK (tebentafusp)</t>
  </si>
  <si>
    <t>US label is metastatic uveal melanoma only. 2025 split: US 257.0, Europe 131.4, International 11.6</t>
  </si>
  <si>
    <t>OPDUALAG (nivolumab plus relatlimab)</t>
  </si>
  <si>
    <t>BMS FY2025 10-K, revenue by product R58</t>
  </si>
  <si>
    <t>HEPZATO KIT</t>
  </si>
  <si>
    <t>US label is uveal melanoma only</t>
  </si>
  <si>
    <t>Delcath FY2025 10-K, revenue by product R45</t>
  </si>
  <si>
    <t>CHEMOSAT (EU)</t>
  </si>
  <si>
    <t>EU, uveal melanoma</t>
  </si>
  <si>
    <t>Total clean melanoma revenue disclosed worldwide</t>
  </si>
  <si>
    <t>This is the entire visible melanoma market in public filings</t>
  </si>
  <si>
    <t>PRODUCTS WHERE MELANOMA REVENUE IS INVISIBLE — say this plainly on the slide</t>
  </si>
  <si>
    <t>Melanoma split</t>
  </si>
  <si>
    <t>KEYTRUDA and Keytruda Qlex (Merck)</t>
  </si>
  <si>
    <t>Merck does not break out Keytruda sales by tumour type or indication</t>
  </si>
  <si>
    <t>Merck FY2025 10-K</t>
  </si>
  <si>
    <t>OPDIVO (BMS)</t>
  </si>
  <si>
    <t>No tumour-type breakout</t>
  </si>
  <si>
    <t>BMS FY2025 10-K</t>
  </si>
  <si>
    <t>YERVOY (BMS)</t>
  </si>
  <si>
    <t>OPDIVO QVANTIG (BMS)</t>
  </si>
  <si>
    <t>LIBTAYO (Regeneron)</t>
  </si>
  <si>
    <t>No melanoma indication at all, and no tumour-type breakout</t>
  </si>
  <si>
    <t>Regeneron FY2025 10-K</t>
  </si>
  <si>
    <t>BRAFTOVI and MEKTOVI (Pfizer)</t>
  </si>
  <si>
    <t>Not separately disclosed. Pfizer does not break out by tumour type. Braftovi's largest indication is now BRAF V600E colorectal, not melanoma</t>
  </si>
  <si>
    <t>Pfizer FY2025 10-K</t>
  </si>
  <si>
    <t>TAFINLAR and MEKINIST (Novartis)</t>
  </si>
  <si>
    <t>not retrieved</t>
  </si>
  <si>
    <t>IMLYGIC (Amgen)</t>
  </si>
  <si>
    <t>NEVER DISCLOSED IN ANY AMGEN FILING SINCE THE 2015 LAUNCH. The FY2025 revenue note itemises fourteen products and IMLYGIC is not one of them. The smallest bucket containing it is Other products, whose growth from $4,696M in 2023 to $7,263M in 2025 is fully explained by TAVNEOS, LUMAKRAS, UPLIZNA, IMDELLTRA, MVASI and PAVBLU</t>
  </si>
  <si>
    <t>Amgen FY2025 10-K</t>
  </si>
  <si>
    <t>THE CONSEQUENCE FOR THE DECK: any claim that TVEC sales are up cannot be sourced. It is not that the number is hard to find; it does not exist in any public filing. Given that Amgen is among Yosemite's own backers, an unsourceable claim about their product is the worst possible place to be wrong. Drop it, or source it to named market research and label it as such on the slide.</t>
  </si>
  <si>
    <t>What actually goes wrong in melanoma drug development</t>
  </si>
  <si>
    <t>This sheet exists so the hard questions can be answered from the record. Every failure named here is sourced.</t>
  </si>
  <si>
    <t>1. THE BAR IS A CURE, NOT A RESPONSE</t>
  </si>
  <si>
    <t>Point</t>
  </si>
  <si>
    <t>Frontline therapy produces durable control in a large minority</t>
  </si>
  <si>
    <t>RELATIVITY-047 median PFS 10.1 months for Opdualag versus 4.6 for nivolumab. CheckMate-204 showed 36-month intracranial PFS of 54.1 percent and OS of 71.9 percent in asymptomatic brain-metastatic patients on nivolumab plus ipilimumab.</t>
  </si>
  <si>
    <t>FDA 2022; Lancet Oncol 2021</t>
  </si>
  <si>
    <t>Adjuvant therapy compounds it</t>
  </si>
  <si>
    <t>KEYNOTE-054 placebo-arm recurrence was 43 percent versus 26 percent on pembrolizumab.</t>
  </si>
  <si>
    <t>FDA 2019</t>
  </si>
  <si>
    <t>The mechanical consequence</t>
  </si>
  <si>
    <t>The post-PD-1 population is BOTH SMALLER AND ENRICHED for biology that has already defeated the most effective immunotherapy ever approved. Five-year relative survival for melanoma overall is 96.68 percent.</t>
  </si>
  <si>
    <t>SEER 2022 modelled</t>
  </si>
  <si>
    <t>2. THE REFRACTORY BAR IS NOW NUMERICALLY EXPLICIT</t>
  </si>
  <si>
    <t>The approved comparator in exactly KIN-112's population is TUDRIQEV: ORR 24.2 percent (95 percent CI 15.8 to 34.3), median duration of response 14.1 months, n=91. Any pitch quoting RP1's pre-CRL figures of 34 percent and 24.8 months is quoting numbers the FDA did not accept. See the ORR Benchmark sheet for the full comparison.</t>
  </si>
  <si>
    <t>3. BRAIN METASTASES</t>
  </si>
  <si>
    <t>Asymptomatic brain metastases respond</t>
  </si>
  <si>
    <t>CheckMate-204 cohort A, n=101: intracranial objective response 53.5 percent, clinical benefit 57.4 percent, 36-month intracranial PFS 54.1 percent, OS 71.9 percent.</t>
  </si>
  <si>
    <t>Lancet Oncol 2021</t>
  </si>
  <si>
    <t>Symptomatic disease does not</t>
  </si>
  <si>
    <t>Cohort B, n=18: intracranial response 16.7 percent, 36-month intracranial PFS 18.9 percent, OS 36.6 percent. The authors' own words: symptomatic disease in patients with melanoma brain metastases remains difficult to treat.</t>
  </si>
  <si>
    <t>Why it matters to us</t>
  </si>
  <si>
    <t>An intratumoral agent injected into accessible cutaneous, subcutaneous or nodal lesions does not treat CNS disease, and CNS disease is where symptomatic patients die. EXPECT THIS QUESTION.</t>
  </si>
  <si>
    <t>4. ACRAL AND MUCOSAL SUBTYPES RESPOND POORLY</t>
  </si>
  <si>
    <t>Mucosal versus cutaneous on checkpoint blockade</t>
  </si>
  <si>
    <t>Nivolumab monotherapy ORR 23.3 percent in mucosal (n=86) versus 40.9 percent in cutaneous (n=665). Nivolumab plus ipilimumab 37.1 percent in mucosal (n=35) versus 60.4 percent in cutaneous (n=326). Median PFS 3.0 versus 6.2 months monotherapy, 5.9 versus 11.7 months in combination.</t>
  </si>
  <si>
    <t>Pooled CheckMate analysis, J Clin Oncol 2017</t>
  </si>
  <si>
    <t>Acral</t>
  </si>
  <si>
    <t>Five-year melanoma-specific survival 80.6 percent versus 93.0 percent for cutaneous melanoma overall, and 32.6 percent of melanomas among Black Americans.</t>
  </si>
  <si>
    <t>It has already killed a programme</t>
  </si>
  <si>
    <t>Mural Oncology's ARTISTRY-6 failed its primary endpoint specifically in the MUCOSAL cohort and showed insufficient activity in the cutaneous cohort, leading to complete discontinuation of nemvaleukin and a roughly 90 percent workforce cut.</t>
  </si>
  <si>
    <t>Mural, 15 Apr 2025</t>
  </si>
  <si>
    <t>5. RANDOMISED TRIALS IN A SHRINKING, CONTESTED POPULATION</t>
  </si>
  <si>
    <t>The 2L plus post-PD-1 melanoma pool is variously sized at about 8,500 (Iovance, Aug 2026) to about 13,000 (Replimune FY2026 10-K) US patients per year, and up to 4,000 for the 2L plus cutaneous opportunity as Immunocore frames it. Ten trials are competing for those patients right now.</t>
  </si>
  <si>
    <t>Design and size</t>
  </si>
  <si>
    <t>Immatics SUPRAME</t>
  </si>
  <si>
    <t>Phase 3, about 450 patients, post-PD-1 melanoma</t>
  </si>
  <si>
    <t>Randomisations completing end 2026</t>
  </si>
  <si>
    <t>Immunocore TEBE-AM</t>
  </si>
  <si>
    <t>Registrational Phase 3, 2L plus cutaneous post anti-PD-1 with prior ipilimumab, OS primary</t>
  </si>
  <si>
    <t>Ongoing</t>
  </si>
  <si>
    <t>Eikon EIK1001 plus pembrolizumab</t>
  </si>
  <si>
    <t>Phase 2/3 registrational, about 740 patients, 22 countries</t>
  </si>
  <si>
    <t>Interim on ORR H2 2026</t>
  </si>
  <si>
    <t>Replimune IGNYTE-3</t>
  </si>
  <si>
    <t>Confirmatory Phase 3</t>
  </si>
  <si>
    <t>OS expected 2030</t>
  </si>
  <si>
    <t>Obsidian amsoki-cel</t>
  </si>
  <si>
    <t>Registration-enabling cohort</t>
  </si>
  <si>
    <t>Topline end 2027</t>
  </si>
  <si>
    <t>Regeneron fianlimab</t>
  </si>
  <si>
    <t>Phase 3 head to head versus Opdualag, first line</t>
  </si>
  <si>
    <t>Iovance TILVANCE-301</t>
  </si>
  <si>
    <t>First line, about 670 patients</t>
  </si>
  <si>
    <t>Enrolment on track</t>
  </si>
  <si>
    <t>Immunocore PRISM-MEL-301</t>
  </si>
  <si>
    <t>First line</t>
  </si>
  <si>
    <t>Moderna and Merck INTerpath-001</t>
  </si>
  <si>
    <t>Phase 3 adjuvant, 1,137 patients</t>
  </si>
  <si>
    <t>Interim met RFS and DMFS, Aug 2026</t>
  </si>
  <si>
    <t>A proposed new Phase 3 and the adaptive IOB-023</t>
  </si>
  <si>
    <t>Pending capital</t>
  </si>
  <si>
    <t>6. THE FAILED TRIALS, NAMED</t>
  </si>
  <si>
    <t>Trial and asset</t>
  </si>
  <si>
    <t>ILLUMINATE-301, tilsotolimod plus ipilimumab</t>
  </si>
  <si>
    <t>ORR 8.8 versus 8.6 percent in 481 randomised patients, anti-PD-1 refractory melanoma. Grade 3 plus adverse events 61.1 versus 55.1 percent. OS analysis abandoned</t>
  </si>
  <si>
    <t>KEYNOTE-695, TAVO-EP plus pembrolizumab</t>
  </si>
  <si>
    <t>BICR ORR 10.2 percent (95 percent CI 5.00 to 17.97) against a 17 percent target, n=98. Investigator-assessed 18.8 percent was not confirmed</t>
  </si>
  <si>
    <t>PIVOT IO-001, bempegaldesleukin plus nivolumab</t>
  </si>
  <si>
    <t>Missed co-primary endpoints, first-line melanoma. RCC and urothelial programmes then killed</t>
  </si>
  <si>
    <t>ARTISTRY-6, nemvaleukin</t>
  </si>
  <si>
    <t>Primary endpoint not met in the mucosal cohort; cutaneous cohort insufficient. Whole programme discontinued</t>
  </si>
  <si>
    <t>IOB-013/KN-D18, Cylembio plus pembrolizumab</t>
  </si>
  <si>
    <t>HR 0.77 (0.58 to 1.00), p=0.056 against a required p at or below 0.045. Significance not met</t>
  </si>
  <si>
    <t>Fianlimab plus cemiplimab Phase 3</t>
  </si>
  <si>
    <t>PFS HR 0.845 (0.709 to 1.008), p=0.0627. Did not reach significance, n=1,546</t>
  </si>
  <si>
    <t>RELATIVITY-098, adjuvant nivolumab plus relatlimab</t>
  </si>
  <si>
    <t>Did not meet primary endpoint of RFS. BMS discontinued Opdualag in the adjuvant setting</t>
  </si>
  <si>
    <t>KeyVibe-010, vibostolimab plus pembrolizumab</t>
  </si>
  <si>
    <t>RFS met pre-specified futility criteria, n=1,594. DMC recommended discontinuation</t>
  </si>
  <si>
    <t>BNT111 plus cemiplimab</t>
  </si>
  <si>
    <t>ORR 18.1 percent in refractory melanoma. BioNTech is not planning further trials in this setting</t>
  </si>
  <si>
    <t>PV-10-MM-31 Phase 3</t>
  </si>
  <si>
    <t>TERMINATED for inadequate enrolment, not efficacy, because checkpoint inhibitors became standard in stage III</t>
  </si>
  <si>
    <t>AIM ImmunoTech PD-1/L1 resistant melanoma trial</t>
  </si>
  <si>
    <t>Terminated June 2025 with ONE patient enrolled</t>
  </si>
  <si>
    <t>Read the last two rows together. PV-10's Phase 3 died because the standard of care moved, and AIM's melanoma trial died at n=1. Enrolment failure is as real a risk in this population as efficacy failure, and it is the risk least often shown on a slide.</t>
  </si>
  <si>
    <t>Melanoma intratumoral &amp; immuno-oncology trial landscape</t>
  </si>
  <si>
    <t>Every registered trial for the lead assets in this space — phase, recruitment status, enrolment, sponsor, combination partner and site count. Sorted by phase, then status.</t>
  </si>
  <si>
    <t>Source: ClinicalTrials.gov API v2, retrieved 2 September 2026 · NCT numbers link to clinicaltrials.gov/study/&lt;NCT&gt;</t>
  </si>
  <si>
    <t>NCT ID</t>
  </si>
  <si>
    <t>Trial name</t>
  </si>
  <si>
    <t>Phase</t>
  </si>
  <si>
    <t>Study type</t>
  </si>
  <si>
    <t>Condition</t>
  </si>
  <si>
    <t>Interventions / combination</t>
  </si>
  <si>
    <t>Enrolment</t>
  </si>
  <si>
    <t>Start</t>
  </si>
  <si>
    <t>Primary completion</t>
  </si>
  <si>
    <t>Sites</t>
  </si>
  <si>
    <t>Description</t>
  </si>
  <si>
    <t>NCT05933577</t>
  </si>
  <si>
    <t>INTerpath-001</t>
  </si>
  <si>
    <t>PHASE3</t>
  </si>
  <si>
    <t>Active Not Recruiting</t>
  </si>
  <si>
    <t>Interventional</t>
  </si>
  <si>
    <t>Intismeran autogene; Pembrolizumab; Placebo</t>
  </si>
  <si>
    <t>Merck Sharp &amp; Dohme LLC</t>
  </si>
  <si>
    <t>2023-07-19</t>
  </si>
  <si>
    <t>2029-10-26</t>
  </si>
  <si>
    <t>Adjuvant V940 (mRNA-4157) + pembrolizumab vs placebo + pembrolizumab in high-risk stage II-IV melanoma</t>
  </si>
  <si>
    <t>NCT02938299</t>
  </si>
  <si>
    <t>PIVOTAL</t>
  </si>
  <si>
    <t>Malignant melanoma</t>
  </si>
  <si>
    <t>L19IL2 + L19TNF; Surgery</t>
  </si>
  <si>
    <t>Philogen S.p.A.</t>
  </si>
  <si>
    <t>2016-07-01</t>
  </si>
  <si>
    <t>2024-10</t>
  </si>
  <si>
    <t>L19IL2/L19TNF (Daromun) neoadjuvant intratumoral then surgery vs surgery alone, stage IIIB/C melanoma</t>
  </si>
  <si>
    <t>NCT06264180</t>
  </si>
  <si>
    <t>IGNYTE-3</t>
  </si>
  <si>
    <t>Recruiting</t>
  </si>
  <si>
    <t>Advanced melanoma</t>
  </si>
  <si>
    <t>Vusolimogene oderparepvec; Nivolumab; Nivolumab+Relatlimab; Pembrolizumab; Single-agent chemo</t>
  </si>
  <si>
    <t>Replimune, Inc.</t>
  </si>
  <si>
    <t>2024-07-11</t>
  </si>
  <si>
    <t>2030-09-30</t>
  </si>
  <si>
    <t>Vusolimogene oderparepvec + nivolumab vs physician's choice in advanced melanoma progressed on anti-PD-1 and anti-CTLA-4</t>
  </si>
  <si>
    <t>NCT03567889</t>
  </si>
  <si>
    <t>NEO-DREAM</t>
  </si>
  <si>
    <t>Melanoma stage IIIB/C/D</t>
  </si>
  <si>
    <t>Daromun; Surgery; Adjuvant therapy</t>
  </si>
  <si>
    <t>2018-09-20</t>
  </si>
  <si>
    <t>2027-12</t>
  </si>
  <si>
    <t>Daromun (L19IL2+L19TNF) neoadjuvant intratumoral + surgery + adjuvant vs surgery + adjuvant, stage IIIB/C/D</t>
  </si>
  <si>
    <t>NCT05727904</t>
  </si>
  <si>
    <t>TILVANCE-301</t>
  </si>
  <si>
    <t>Metastatic / unresectable melanoma</t>
  </si>
  <si>
    <t>Lifileucel + Pembrolizumab; Pembrolizumab</t>
  </si>
  <si>
    <t>Iovance Biotherapeutics, Inc.</t>
  </si>
  <si>
    <t>2023-03-30</t>
  </si>
  <si>
    <t>2028-03-01</t>
  </si>
  <si>
    <t>Lifileucel + pembrolizumab vs pembrolizumab monotherapy in untreated unresectable/metastatic melanoma</t>
  </si>
  <si>
    <t>NCT06743126</t>
  </si>
  <si>
    <t>IMA203-301</t>
  </si>
  <si>
    <t>Cutaneous malignant melanoma</t>
  </si>
  <si>
    <t>IMA203; nivolumab+relatlimab; lifileucel; multiple comparators</t>
  </si>
  <si>
    <t>Immatics US, Inc.</t>
  </si>
  <si>
    <t>2025-01-14</t>
  </si>
  <si>
    <t>2028-01</t>
  </si>
  <si>
    <t>IMA203 (PRAME TCR-T) vs investigator's choice in previously treated unresectable/metastatic cutaneous melanoma</t>
  </si>
  <si>
    <t>NCT02288897</t>
  </si>
  <si>
    <t>—</t>
  </si>
  <si>
    <t>Cutaneous melanoma</t>
  </si>
  <si>
    <t>PV-10; Dacarbazine / temozolomide / talimogene laherparepvec</t>
  </si>
  <si>
    <t>Provectus Biopharmaceuticals, Inc.</t>
  </si>
  <si>
    <t>2015-04</t>
  </si>
  <si>
    <t>2019-04</t>
  </si>
  <si>
    <t>PV-10 intralesional vs systemic chemotherapy or oncolytic viral therapy in locally advanced cutaneous melanoma</t>
  </si>
  <si>
    <t>NCT06581406</t>
  </si>
  <si>
    <t>PHASE2/3</t>
  </si>
  <si>
    <t>Metastatic uveal melanoma</t>
  </si>
  <si>
    <t>RP2; Ipilimumab; Nivolumab</t>
  </si>
  <si>
    <t>2024-12-17</t>
  </si>
  <si>
    <t>2030-01</t>
  </si>
  <si>
    <t>RP2 + nivolumab vs ipilimumab + nivolumab in ICI-naive metastatic uveal melanoma</t>
  </si>
  <si>
    <t>NCT04695977</t>
  </si>
  <si>
    <t>CMP-001; Nivolumab</t>
  </si>
  <si>
    <t>Regeneron Pharmaceuticals</t>
  </si>
  <si>
    <t>2021-02-24</t>
  </si>
  <si>
    <t>2024-07-22</t>
  </si>
  <si>
    <t>First-line intratumoral CMP-001 + IV nivolumab vs nivolumab monotherapy in unresectable/metastatic melanoma</t>
  </si>
  <si>
    <t>NCT03767348</t>
  </si>
  <si>
    <t>IGNYTE</t>
  </si>
  <si>
    <t>PHASE2</t>
  </si>
  <si>
    <t>Cutaneous melanoma; NMSC; NSCLC; MSI-H</t>
  </si>
  <si>
    <t>RP1; Nivolumab</t>
  </si>
  <si>
    <t>2017-09-20</t>
  </si>
  <si>
    <t>2028-06</t>
  </si>
  <si>
    <t>RP1 as single agent and with PD-1 blockade in solid tumors — registrational melanoma cohort</t>
  </si>
  <si>
    <t>NCT03897881</t>
  </si>
  <si>
    <t>KEYNOTE-942</t>
  </si>
  <si>
    <t>mRNA-4157; Pembrolizumab</t>
  </si>
  <si>
    <t>ModernaTX, Inc.</t>
  </si>
  <si>
    <t>2019-07-18</t>
  </si>
  <si>
    <t>2032-11-30</t>
  </si>
  <si>
    <t>Adjuvant mRNA-4157 + pembrolizumab vs pembrolizumab alone after complete resection of high-risk melanoma</t>
  </si>
  <si>
    <t>NCT07288203</t>
  </si>
  <si>
    <t>Unresectable / metastatic melanoma</t>
  </si>
  <si>
    <t>Lifileucel</t>
  </si>
  <si>
    <t>2025-11-28</t>
  </si>
  <si>
    <t>2032-12</t>
  </si>
  <si>
    <t>Lifileucel in previously treated advanced melanoma</t>
  </si>
  <si>
    <t>NCT04401995</t>
  </si>
  <si>
    <t>Completed</t>
  </si>
  <si>
    <t>Vidutolimod (CMP-001); Nivolumab; [18F]F-AraG PET/CT</t>
  </si>
  <si>
    <t>Diwakar Davar (investigator-initiated)</t>
  </si>
  <si>
    <t>2020-09-02</t>
  </si>
  <si>
    <t>2024-08-16</t>
  </si>
  <si>
    <t>Neoadjuvant TLR9 agonist vidutolimod + nivolumab vs nivolumab in stage IIIB/C/D melanoma with imaging biomarker</t>
  </si>
  <si>
    <t>NCT02076633</t>
  </si>
  <si>
    <t>Malignant melanoma, skin</t>
  </si>
  <si>
    <t>L19IL2 + L19TNF</t>
  </si>
  <si>
    <t>2012-12</t>
  </si>
  <si>
    <t>2015-05</t>
  </si>
  <si>
    <t>Intratumoral L19IL2/L19TNF in stage III / IV M1a melanoma with injectable lesions</t>
  </si>
  <si>
    <t>NCT02360579</t>
  </si>
  <si>
    <t>C-144-01</t>
  </si>
  <si>
    <t>Metastatic melanoma</t>
  </si>
  <si>
    <t>2015-09-24</t>
  </si>
  <si>
    <t>2024-10-24</t>
  </si>
  <si>
    <t>Autologous TIL (LN-144) for metastatic melanoma — the registrational lifileucel study</t>
  </si>
  <si>
    <t>NCT06151847</t>
  </si>
  <si>
    <t>Lifileucel; Cyclophosphamide; Fludarabine; IL-2</t>
  </si>
  <si>
    <t>University of Kansas Medical Center</t>
  </si>
  <si>
    <t>2023-12-21</t>
  </si>
  <si>
    <t>2025-07-10</t>
  </si>
  <si>
    <t>Reduced-dose fludarabine/cyclophosphamide lymphodepletion before lifileucel in metastatic melanoma</t>
  </si>
  <si>
    <t>NCT01502293</t>
  </si>
  <si>
    <t>Tavokinogene telseplasmid; OncoSec Medical System</t>
  </si>
  <si>
    <t>OncoSec Medical Incorporated</t>
  </si>
  <si>
    <t>2012-02-14</t>
  </si>
  <si>
    <t>2016-03-21</t>
  </si>
  <si>
    <t>Intratumoral pIL-12 electroporation in advanced cutaneous and in-transit malignant melanoma</t>
  </si>
  <si>
    <t>NCT04526730</t>
  </si>
  <si>
    <t>Tavo; Nivolumab; OncoSec electroporation system</t>
  </si>
  <si>
    <t>H. Lee Moffitt Cancer Center</t>
  </si>
  <si>
    <t>2020-12-22</t>
  </si>
  <si>
    <t>2024-03-26</t>
  </si>
  <si>
    <t>Neoadjuvant intratumoral Tavo + electroporation with IV nivolumab in operable locally-regionally advanced melanoma</t>
  </si>
  <si>
    <t>NCT00521053</t>
  </si>
  <si>
    <t>PV-10 (rose bengal disodium 10%)</t>
  </si>
  <si>
    <t>Provectus Pharmaceuticals</t>
  </si>
  <si>
    <t>2007-09</t>
  </si>
  <si>
    <t>2010-05</t>
  </si>
  <si>
    <t>Intralesional PV-10 in metastatic melanoma</t>
  </si>
  <si>
    <t>NCT06961006</t>
  </si>
  <si>
    <t>INTerpath-012</t>
  </si>
  <si>
    <t>2025-05-29</t>
  </si>
  <si>
    <t>2028-07-22</t>
  </si>
  <si>
    <t>V940 (mRNA-4157) + pembrolizumab vs placebo + pembrolizumab in first-line advanced melanoma</t>
  </si>
  <si>
    <t>NCT06284590</t>
  </si>
  <si>
    <t>Melanoma stage III/IV</t>
  </si>
  <si>
    <t>L19IL2; L19TNF; L19IL2/L19TNF; Pembrolizumab</t>
  </si>
  <si>
    <t>2024-07-12</t>
  </si>
  <si>
    <t>2028-07</t>
  </si>
  <si>
    <t>Intratumoral L19IL2 or L19TNF or both + systemic pembrolizumab in anti-PD-1-resistant stage III/IV melanoma</t>
  </si>
  <si>
    <t>NCT04698187</t>
  </si>
  <si>
    <t>2021-03-11</t>
  </si>
  <si>
    <t>2024-02-05</t>
  </si>
  <si>
    <t>Intratumoral CMP-001 + IV nivolumab in refractory unresectable/metastatic melanoma</t>
  </si>
  <si>
    <t>NCT03645928</t>
  </si>
  <si>
    <t>IOV-COM-202</t>
  </si>
  <si>
    <t>Melanoma; HNSCC; NSCLC</t>
  </si>
  <si>
    <t>Lifileucel; LN-145; Pembrolizumab; multiple</t>
  </si>
  <si>
    <t>2019-05-07</t>
  </si>
  <si>
    <t>2026-02-20</t>
  </si>
  <si>
    <t>Autologous TIL (LN-144/LN-145/LN-145-S1) in solid tumors</t>
  </si>
  <si>
    <t>NCT04362722</t>
  </si>
  <si>
    <t>Unknown</t>
  </si>
  <si>
    <t>BCC; cutaneous SCC</t>
  </si>
  <si>
    <t>2024-09</t>
  </si>
  <si>
    <t>Intratumoral L19IL2/L19TNF in non-melanoma skin cancer with injectable lesions</t>
  </si>
  <si>
    <t>NCT03132675</t>
  </si>
  <si>
    <t>KEYNOTE-695</t>
  </si>
  <si>
    <t>Stage III/IV melanoma</t>
  </si>
  <si>
    <t>Tavokinogene telseplasmid; Pembrolizumab; ImmunoPulse</t>
  </si>
  <si>
    <t>2017-10-03</t>
  </si>
  <si>
    <t>2023-03-31</t>
  </si>
  <si>
    <t>Intratumoral tavokinogene telseplasmid (pIL-12) + electroporation with pembrolizumab in stage III/IV melanoma progressing on anti-PD-1</t>
  </si>
  <si>
    <t>NCT06940739</t>
  </si>
  <si>
    <t>PHASE1/2</t>
  </si>
  <si>
    <t>Unresectable / metastatic / ocular melanoma</t>
  </si>
  <si>
    <t>IOV-3001</t>
  </si>
  <si>
    <t>2025-03-11</t>
  </si>
  <si>
    <t>2032-06</t>
  </si>
  <si>
    <t>Modified IL-2 fusion protein (IOV-3001) in previously treated unresectable/metastatic melanoma receiving lifileucel</t>
  </si>
  <si>
    <t>NCT05361174</t>
  </si>
  <si>
    <t>IOV-GM1-201</t>
  </si>
  <si>
    <t>Melanoma; NSCLC</t>
  </si>
  <si>
    <t>IOV-4001</t>
  </si>
  <si>
    <t>2022-07-20</t>
  </si>
  <si>
    <t>2027-09</t>
  </si>
  <si>
    <t>PD-1 knockout TIL (IOV-4001) in unresectable/metastatic melanoma or stage III/IV NSCLC</t>
  </si>
  <si>
    <t>NCT02557321</t>
  </si>
  <si>
    <t>PV-10; Pembrolizumab</t>
  </si>
  <si>
    <t>2015-10</t>
  </si>
  <si>
    <t>2023-05</t>
  </si>
  <si>
    <t>PV-10 intralesional + systemic immune checkpoint inhibition in metastatic melanoma</t>
  </si>
  <si>
    <t>NCT04336241</t>
  </si>
  <si>
    <t>PHASE1</t>
  </si>
  <si>
    <t>Cancer (solid tumors)</t>
  </si>
  <si>
    <t>RP2; Nivolumab</t>
  </si>
  <si>
    <t>2019-10-17</t>
  </si>
  <si>
    <t>2026-10-31</t>
  </si>
  <si>
    <t>RP2 as single agent and with PD-1 blockade in solid tumors</t>
  </si>
  <si>
    <t>NCT06566092</t>
  </si>
  <si>
    <t>Sarcoma; melanoma; CNS carcinoma</t>
  </si>
  <si>
    <t>LN-145/LN-144</t>
  </si>
  <si>
    <t>2024-03-28</t>
  </si>
  <si>
    <t>2026-07</t>
  </si>
  <si>
    <t>Autologous TIL regimen in pediatric, adolescent and young adult relapsed/refractory solid tumors</t>
  </si>
  <si>
    <t>NCT05640193</t>
  </si>
  <si>
    <t>Lifileucel (LN-144)</t>
  </si>
  <si>
    <t>Memorial Sloan Kettering Cancer Center</t>
  </si>
  <si>
    <t>2022-11-25</t>
  </si>
  <si>
    <t>2026-11</t>
  </si>
  <si>
    <t>Lifileucel for asymptomatic melanoma brain metastases progressing on prior PD-1 therapy</t>
  </si>
  <si>
    <t>NCT05176470</t>
  </si>
  <si>
    <t>Stage IIIB-D / IV melanoma</t>
  </si>
  <si>
    <t>Lifileucel; Pembrolizumab; Cyclophosphamide; Fludarabine</t>
  </si>
  <si>
    <t>Richard Wu (investigator-initiated)</t>
  </si>
  <si>
    <t>2022-07-01</t>
  </si>
  <si>
    <t>2023-07-14</t>
  </si>
  <si>
    <t>Neoadjuvant autologous TIL (LN-144) + pembrolizumab in locally advanced / metastatic melanoma</t>
  </si>
  <si>
    <t>NCT02680184</t>
  </si>
  <si>
    <t>CMP-001; Pembrolizumab</t>
  </si>
  <si>
    <t>2016-04-12</t>
  </si>
  <si>
    <t>2022-12-06</t>
  </si>
  <si>
    <t>CMP-001 with pembrolizumab or as monotherapy in advanced melanoma</t>
  </si>
  <si>
    <t>NCT00219843</t>
  </si>
  <si>
    <t>2005-08</t>
  </si>
  <si>
    <t>Intralesional PV-10 chemoablation in metastatic melanoma</t>
  </si>
  <si>
    <t>NCT01760499</t>
  </si>
  <si>
    <t>PV-10; Surgery</t>
  </si>
  <si>
    <t>2013-01-24</t>
  </si>
  <si>
    <t>2015-12-29</t>
  </si>
  <si>
    <t>Detection of immune cell infiltration into melanomas treated by PV-10 — feasibility</t>
  </si>
  <si>
    <t>NCT05607095</t>
  </si>
  <si>
    <t>Uveal melanoma; melanoma</t>
  </si>
  <si>
    <t>Lifileucel (LN-144/LN-145)</t>
  </si>
  <si>
    <t>2022-11-01</t>
  </si>
  <si>
    <t>2027-05-01</t>
  </si>
  <si>
    <t>Autologous TIL (LN-144/LN-145) in advanced uveal melanoma and sarcomas</t>
  </si>
  <si>
    <t>NCT00986661</t>
  </si>
  <si>
    <t>Liver mets; HCC; metastatic/uveal melanoma</t>
  </si>
  <si>
    <t>2009-10</t>
  </si>
  <si>
    <t>2022-12</t>
  </si>
  <si>
    <t>PV-10 chemoablation of cancer metastatic to liver or HCC not amenable to resection</t>
  </si>
  <si>
    <t>NCT06190249</t>
  </si>
  <si>
    <t>Withdrawn</t>
  </si>
  <si>
    <t>Stage IIIB/C/D melanoma</t>
  </si>
  <si>
    <t>LN-144; Pembrolizumab; Cyclophosphamide; Fludarabine; IL-2</t>
  </si>
  <si>
    <t>James Isaacs, MD (investigator-initiated)</t>
  </si>
  <si>
    <t>2024-12-02</t>
  </si>
  <si>
    <t>Autologous TIL (LN-144) with adjuvant pembrolizumab in immunotherapy-naive resectable stage IIIb-d melanoma</t>
  </si>
  <si>
    <t>NCT07700121</t>
  </si>
  <si>
    <t>PICSTAT</t>
  </si>
  <si>
    <t>EARLY_PHASE1</t>
  </si>
  <si>
    <t>Not Yet Recruiting</t>
  </si>
  <si>
    <t>Lifileucel; CD8 PET; chemo regimen; IL-2</t>
  </si>
  <si>
    <t>Abramson Cancer Center, Penn Medicine</t>
  </si>
  <si>
    <t>2026-10-01</t>
  </si>
  <si>
    <t>2028-10-01</t>
  </si>
  <si>
    <t>CD8 PET/CT to select tumors for autologous TIL (lifileucel) in refractory stage IV melanoma</t>
  </si>
  <si>
    <t>NCT06216938</t>
  </si>
  <si>
    <t>Vusolimogene oderparepvec (RP1)</t>
  </si>
  <si>
    <t>Yana Najjar (investigator-initiated)</t>
  </si>
  <si>
    <t>2024-03-07</t>
  </si>
  <si>
    <t>2028-03-31</t>
  </si>
  <si>
    <t>RP1 in primary melanoma to reduce risk of sentinel lymph node metastasis</t>
  </si>
  <si>
    <t>NCT05398640</t>
  </si>
  <si>
    <t>Available</t>
  </si>
  <si>
    <t>Expanded_Access</t>
  </si>
  <si>
    <t>OOS AMTAGVI</t>
  </si>
  <si>
    <t>Expanded access to AMTAGVI out of specification for commercial release</t>
  </si>
  <si>
    <t>NCT07046728</t>
  </si>
  <si>
    <t>DAROMEL</t>
  </si>
  <si>
    <t>Observational</t>
  </si>
  <si>
    <t>Intralesional injections</t>
  </si>
  <si>
    <t>CHU de Nice</t>
  </si>
  <si>
    <t>2025-07-01</t>
  </si>
  <si>
    <t>2025-10-01</t>
  </si>
  <si>
    <t>Observational safety/efficacy of Daromun intralesional injection, resectable stage IIIB-IIID</t>
  </si>
  <si>
    <t>NCT06590480</t>
  </si>
  <si>
    <t>No Longer Available</t>
  </si>
  <si>
    <t>Expanded access / real-world data for vusolimogene oderparepvec + nivolumab in anti-PD-1-progressed melanoma</t>
  </si>
  <si>
    <t>NCT06063746</t>
  </si>
  <si>
    <t>Refractory melanoma</t>
  </si>
  <si>
    <t>Compassionate use of vidutolimod</t>
  </si>
  <si>
    <t>NCT06887348</t>
  </si>
  <si>
    <t>Melanoma; advanced solid tumor; HCC</t>
  </si>
  <si>
    <t>Observational — no intervention</t>
  </si>
  <si>
    <t>2025-12-12</t>
  </si>
  <si>
    <t>2030-12</t>
  </si>
  <si>
    <t>Long-term safety outcomes in patients treated with Replimune oncolytic immunotherapy products</t>
  </si>
  <si>
    <t>45 trials</t>
  </si>
  <si>
    <t>Total enrolment (all listed trials)</t>
  </si>
  <si>
    <t>Two trials returned by the intervention search were excluded as false positives: NCT01433991 (Eisai golvatinib/lenvatinib) and NCT00586040 (MGH photochemical tissue bonding). Neither involves an intratumoral immuno-oncology agent.</t>
  </si>
  <si>
    <t>Drug-level detail — what is in the vial, how it works, how it is given, and what it demands of a site</t>
  </si>
  <si>
    <t>FDA prescribing information is the authority for approved products. SEC filings for the rest. Every field that could not be sourced says so. Storage is not disclosed in SEC filings for ANY unapproved asset, so those cells are blank by necessity, not by oversight.</t>
  </si>
  <si>
    <t>APPROVED PRODUCTS — full label detail</t>
  </si>
  <si>
    <t>What is in the vial</t>
  </si>
  <si>
    <t>Formulation and storage</t>
  </si>
  <si>
    <t>Dosing</t>
  </si>
  <si>
    <t>Screening or eligibility tied to the product</t>
  </si>
  <si>
    <t>Biosafety and handling</t>
  </si>
  <si>
    <t>TUDRIQEV (RP1, vusolimogene oderparepvec-wtpg)</t>
  </si>
  <si>
    <t>HSV-1 with ICP34.5 (neurovirulence) DELETED and ICP47 (TAP inhibitor) DELETED, plus TWO transgenes inserted: a fusogenic glycoprotein from gibbon ape leukemia virus with the R sequence deleted (GALV-GP-R minus), and human GM-CSF. Sterile frozen preservative-free suspension in phosphate buffer with albumin, sorbitol and inositol</t>
  </si>
  <si>
    <t>ICP34.5 deletion restricts replication to tumour cells with defective interferon and PKR responses. ICP47 deletion restores TAP-mediated MHC class I presentation. GALV-GP-R minus causes tumour cell to cell fusion and immunogenic syncytial death, releasing antigen. GM-CSF recruits and matures dendritic cells at the injection site</t>
  </si>
  <si>
    <t>Frozen suspension, 1 mL extractable per single-dose vial, two strengths: 10^6 PFU/mL white cap for the starting dose and 10^7 PFU/mL blue cap thereafter. STORAGE MINUS 70 TO MINUS 90 CELSIUS in the original carton. Thawed 10^6 up to 2 days at 2 to 8; 10^7 up to 10 days at 2 to 8. Prepared syringes used within 2 hours</t>
  </si>
  <si>
    <t>Intratumoral. Superficial lesions by direct injection, deep or visceral lesions UNDER IMAGE GUIDANCE</t>
  </si>
  <si>
    <t>1 mL per cm of largest tumour dimension, maximum 10 mL across all lesions per dose, every 2 weeks for 8 doses. Week 1 at 10^6, then 10^7. Nivolumab IV from week 3. Optional retreatment</t>
  </si>
  <si>
    <t>Requires injectable lesions; the efficacy population was defined by at least one NON-INJECTED lesion. NO HLA restriction, NO serostatus requirement, and CONTRAINDICATIONS: NONE</t>
  </si>
  <si>
    <t>Warnings for accidental exposure and herpetic infection or reactivation. Providers, caregivers, close contacts, PREGNANT WOMEN AND NEWBORNS must avoid direct contact with injected tumours, dressings or bodily fluids. Occlusive dressing minimum 48 hours. Shedding: viral DNA in blood in 19 percent within 6 hours, cleared by day 30; DNA at the injection site in 42 percent up to 15 days; LIVE VIRUS IN 4 OF 314 DRESSING SAMPLES; transmission to close contacts 0 percent. Decontaminate with 70 percent isopropanol or 1 percent sodium hypochlorite. Dispose as biohazardous waste</t>
  </si>
  <si>
    <t>HSV-1 with functional deletion of ICP34.5 (RL1) and ICP47 (US12) and insertion of the human GM-CSF coding sequence. Excipients: di-sodium phosphate dihydrate, sodium dihydrogen phosphate dihydrate, sodium chloride, myo-inositol, sorbitol, water for injection. 7.7 mg sodium and 20 mg sorbitol per vial</t>
  </si>
  <si>
    <t>Same attenuation and antigen-presentation logic as RP1, without a fusogenic protein. Oncolysis releases tumour antigen and virally encoded GM-CSF recruits antigen-presenting cells</t>
  </si>
  <si>
    <t>Frozen suspension, 1 mL deliverable per single-dose vial. 10^6 PFU/mL light green cap initial, 10^8 PFU/mL royal blue cap subsequent. STORAGE MINUS 90 TO MINUS 70 CELSIUS, protect from light</t>
  </si>
  <si>
    <t>Intralesional ONLY, never intravenous. Multiple tracks within the lesion. Occlusive dressing for at least one week</t>
  </si>
  <si>
    <t>Initial up to 4 mL at 10^6; second dose 3 weeks later up to 4 mL at 10^8; thereafter every 2 weeks up to 4 mL at 10^8, continue at least 6 months. Volume by lesion size: over 5 cm 4 mL; over 2.5 to 5 cm 2 mL; over 1.5 to 2.5 cm 1 mL; over 0.5 to 1.5 cm 0.5 mL; 0.5 cm or under 0.1 mL</t>
  </si>
  <si>
    <t>CONTRAINDICATED IN IMMUNOCOMPROMISED PATIENTS (AIDS, leukaemia, lymphoma, immunosuppressive therapy) AND IN PREGNANT PATIENTS. Requires accessible cutaneous, subcutaneous or nodal lesions</t>
  </si>
  <si>
    <t>HEALTHCARE PROVIDERS WHO ARE IMMUNOCOMPROMISED OR PREGNANT MUST NOT PREPARE OR ADMINISTER IT. Gown, gloves and face shield required. Caregivers handling dressings must wear gloves. All contaminated material disposed as biohazardous waste</t>
  </si>
  <si>
    <t>Tumour-derived autologous T cell immunotherapy comprised of a suspension of tumour-derived T cells, predominantly CD4 and CD8 positive, and MAY ALSO CONTAIN monocytes, B cells, NK cells and VIABLE MELANOMA TUMOUR CELLS carried over from the original tissue. Cryo-formulation: 48 percent PlasmaLyte A, 50 percent CryoStor CS10 giving 5 percent DMSO, 2 percent of 25 percent human serum albumin, plus 300 IU/mL IL-2</t>
  </si>
  <si>
    <t>Polyclonal T cells resident in the patient's own tumour are expanded ex vivo to therapeutic numbers. Lymphodepleting chemotherapy removes regulatory T cells and cytokine sinks so the product engrafts. Post-infusion IL-2 supports expansion and persistence</t>
  </si>
  <si>
    <t>Frozen cell suspension. One dose is 7.5 to 72 billion viable cells in 1 to 4 patient-specific infusion bags of about 100 to 125 mL each. STORAGE VAPOUR PHASE OF LIQUID NITROGEN, AT OR BELOW MINUS 150 CELSIUS</t>
  </si>
  <si>
    <t>IV infusion IN AN INPATIENT HOSPITAL SETTING WITH INTENSIVE CARE AVAILABLE. Requires a prior SURGICAL TUMOUR RESECTION for manufacture</t>
  </si>
  <si>
    <t>Cyclophosphamide 60 mg/kg IV daily with mesna for 2 days, then fludarabine 25 mg/m2 IV daily for 5 days. AMTAGVI infused 24 to 96 hours after the last fludarabine dose. Aldesleukin 600,000 IU/kg IV every 8 to 12 hours starting 3 to 24 hours after infusion, maximum 6 doses. ONE-TIME treatment</t>
  </si>
  <si>
    <t>Requires a RESECTABLE tumour lesion for tissue procurement. Median 23 days procurement to end of manufacture, 34 days to infusion</t>
  </si>
  <si>
    <t>No viral shedding requirement. BOXED WARNING: treatment-related mortality, prolonged severe cytopenia, severe infection, cardiopulmonary and renal impairment. Treatment-related mortality 7.5 percent (12 of 160). Grade 3 plus cytopenia over 30 days in 45.5 percent. Severe infection 26.9 percent</t>
  </si>
  <si>
    <t>KIMMTRAK (tebentafusp-tebn)</t>
  </si>
  <si>
    <t>Bispecific gp100 peptide-HLA-directed T cell receptor CD3 T cell engager, about 77 kDa, produced by recombinant DNA technology in E. coli. Inactive ingredients per vial: citric acid monohydrate 0.95 mg, di-sodium hydrogen phosphate 2.91 mg, mannitol 5 mg, polysorbate 20 0.1 mg, trehalose 25 mg</t>
  </si>
  <si>
    <t>The affinity-enhanced soluble TCR arm binds the gp100 peptide presented on HLA-A*02:01, an INTRACELLULAR antigen otherwise inaccessible to antibodies. The anti-CD3 arm cross-links any polyclonal T cell regardless of its native specificity</t>
  </si>
  <si>
    <t>Solution, 100 mcg per 0.5 mL single-dose vial. STORAGE 2 TO 8 CELSIUS, protect from light, do not freeze</t>
  </si>
  <si>
    <t>IV infusion over 15 to 20 minutes through a dedicated line with a 0.2 micron in-line filter. Two-step dilution with human albumin to 250 mcg/mL. FIRST THREE INFUSIONS IN A HEALTHCARE SETTING WITH AT LEAST 16 HOURS OF MONITORING</t>
  </si>
  <si>
    <t>Step-up: day 1 20 mcg, day 8 30 mcg, day 15 68 mcg, then 68 mcg weekly</t>
  </si>
  <si>
    <t>MANDATORY HLA-A*02:01 GENOTYPING. The indication is restricted to HLA-A*02:01 positive patients. THE HARDEST PRODUCT-INTRINSIC SCREEN IN THIS SET</t>
  </si>
  <si>
    <t>No viral or containment requirement. BOXED WARNING: cytokine release syndrome, monitor at least 16 hours after each of the first three infusions</t>
  </si>
  <si>
    <t>Opdualag (nivolumab plus relatlimab-rmbw)</t>
  </si>
  <si>
    <t>Two human IgG4 monoclonal antibodies co-formulated in a single vial. 240 mg nivolumab and 80 mg relatlimab per 20 mL, that is 12 mg/mL and 4 mg/mL</t>
  </si>
  <si>
    <t>PD-1 and LAG-3 are non-redundant inhibitory receptors co-expressed on exhausted tumour-infiltrating T cells. Dual blockade restores effector function in populations that single-agent PD-1 blockade leaves anergic</t>
  </si>
  <si>
    <t>Solution, single-dose vial 240 mg and 80 mg per 20 mL. STORAGE 2 TO 8 CELSIUS, protect from light</t>
  </si>
  <si>
    <t>IV infusion over 30 minutes through a 0.2 to 1.2 micrometre in-line filter</t>
  </si>
  <si>
    <t>480 mg nivolumab plus 160 mg relatlimab every 4 weeks</t>
  </si>
  <si>
    <t>NONE. No biomarker, HLA, serostatus or lesion-accessibility requirement. THIS IS THE KEY CONTRAST WITH EVERY INTRATUMORAL OR INDIVIDUALISED ASSET IN THIS TABLE</t>
  </si>
  <si>
    <t>None beyond standard biologic handling</t>
  </si>
  <si>
    <t>CLINICAL-STAGE ASSETS</t>
  </si>
  <si>
    <t>Screening or eligibility</t>
  </si>
  <si>
    <t>Intismeran autogene (mRNA-4157, V940)</t>
  </si>
  <si>
    <t>Synthetic mRNA encoding UP TO 34 NEOANTIGENS selected against each patient's tumour mutations with specificity to their HLA type, formulated in proprietary lipid nanoparticles for intramuscular injection</t>
  </si>
  <si>
    <t>Tumour and normal tissue are sequenced, mutations called and ranked for predicted HLA binding, and one mRNA encoding up to 34 of them is synthesised per patient. LNP delivery to muscle and draining lymph nodes leads to MHC class I and II presentation, priming CD8 and CD4 neoantigen-specific T cells. Concurrent PD-1 blockade removes the brake</t>
  </si>
  <si>
    <t>LNP formulation for IM injection. Vial size, concentration and presentation NOT SOURCED. Storage NOT SOURCED</t>
  </si>
  <si>
    <t>Intramuscular injection, no special device</t>
  </si>
  <si>
    <t>1 mg every 3 weeks for up to 9 doses, with pembrolizumab 400 mg every 6 weeks for about one year</t>
  </si>
  <si>
    <t>Requires RESECTED TUMOUR TISSUE for sequencing and construct design keyed to the patient's HLA type. Setting is adjuvant, completely resected disease</t>
  </si>
  <si>
    <t>Phase 3 interim MET both RFS and DMFS, Aug 2026. Hazard ratios not disclosed. No viral shedding or containment requirement</t>
  </si>
  <si>
    <t>Composed of up to two 5-prime capped single-stranded URIDINE-based mRNA molecules encoding UP TO 20 NEOANTIGENS per patient, cassettes joined by glycine and serine rich linkers, encapsulated in a LIPOPLEX (RNA-LPX), not an LNP</t>
  </si>
  <si>
    <t>The lipoplex is charge-tuned so that after IV administration it traffics preferentially to dendritic cells in the spleen and lymph nodes rather than to muscle. Uridine mRNA is deliberately retained because it triggers TLR7/8 sensing, providing built-in adjuvanticity</t>
  </si>
  <si>
    <t>RNA-lipoplex for IV infusion. Vial size, concentration and storage NOT SOURCED</t>
  </si>
  <si>
    <t>INTRAVENOUS infusion, targeting dendritic cells in lymphoid compartments. This is the key architectural difference from mRNA-4157</t>
  </si>
  <si>
    <t>Phase 1a 25 to 100 micrograms, Phase 1b 15 to 50 micrograms. Eight induction doses over 9 weeks then periodic maintenance. Best-case manufacturing turnaround 28 days</t>
  </si>
  <si>
    <t>Requires tumour tissue for sequencing. The adjuvant colorectal trial additionally screened on ctDNA POSITIVITY after resection</t>
  </si>
  <si>
    <t>Phase 2 BNT122-01 in colorectal TERMINATED 28 Aug 2026 after the DSMB found a numerical imbalance in overall survival. IT WAS ADJUVANT MONOTHERAPY WITH NO CHECKPOINT PARTNER. The pancreatic trial with checkpoint inhibition and chemotherapy CONTINUES</t>
  </si>
  <si>
    <t>SAME HSV-1 backbone and same ICP34.5 and ICP47 deletions as RP1, expressing GALV-GP-R minus, human GM-CSF, and ADDITIONALLY an antibody-like molecule intended to block CTLA-4</t>
  </si>
  <si>
    <t>Identical oncolytic and priming mechanism to RP1, plus locally expressed CTLA-4 blockade delivered at the tumour and draining node where it acts on priming, keeping systemic exposure low enough to avoid the toxicity that limits IV ipilimumab</t>
  </si>
  <si>
    <t>Intratumoral. RP2-specific volumes and image-guidance protocol NOT SOURCED</t>
  </si>
  <si>
    <t>REVEAL requires CHECKPOINT-INHIBITOR-NAIVE metastatic uveal melanoma</t>
  </si>
  <si>
    <t>Phase 1 complete, Phase 2/3 REVEAL enrolling, about 280 patients, transition expected Q1 2027. Phase 1 final: monotherapy ORR 19.0 percent (4 of 21), combination ORR 19.1 percent (9 of 47), uveal pooled 33.3 percent. NO GRADE 4 OR 5 TREATMENT-RELATED EVENTS</t>
  </si>
  <si>
    <t>RP3</t>
  </si>
  <si>
    <t>Same HSV-1 backbone and deletions, expressing anti-CTLA-4, GALV-GP-R minus, CD40L and 4-1BBL. NOTABLY RP3 DOES NOT EXPRESS GM-CSF, which is replaced by the two costimulatory ligands</t>
  </si>
  <si>
    <t>Oncolysis and fusogenic killing as in RP1 and RP2, plus local checkpoint blockade, and in place of GM-CSF's myeloid recruitment, direct agonism of CD40 on dendritic cells and 4-1BB on activated T cells</t>
  </si>
  <si>
    <t>DEPRIORITISED. Due to program prioritization we are currently not pursuing further development of RP3 at this time</t>
  </si>
  <si>
    <t>A CpG-A DNA oligonucleotide, G10, manufactured by solid phase synthesis, on a NATURAL PHOSPHODIESTER backbone that self-aggregates into G-quadruplex structures, assembled inside a Qbeta RNA BACTERIOPHAGE coat protein produced by fermentation in E. coli. Two polysorbate 20 formulations were tested, PS20A at 0.005 to 0.01 percent and PS20B at 0.00167 percent, and PS20A WAS SELECTED ON SUPERIOR EFFICACY</t>
  </si>
  <si>
    <t>The VLP shell protects the phosphodiester backbone and drives uptake into plasmacytoid dendritic cells. The natural phosphodiester backbone allows the CpG DNA to be cleaved inside the early endosome of the pDC and mediates greater TLR9 activation. Anti-Qbeta antibodies generated by the first doses opsonise later doses, so the encapsulation is the delivery mechanism, not inert packaging</t>
  </si>
  <si>
    <t>Intratumoral, no device. Subcutaneous explored separately</t>
  </si>
  <si>
    <t>Five dose levels. 5 mg or 10 mg intratumoral in monotherapy cohorts; 5 to 17.5 mg subcutaneous</t>
  </si>
  <si>
    <t>Adult patients with metastatic or unresectable melanoma who did not respond or progressed after at least four doses of PD-1 blockade</t>
  </si>
  <si>
    <t>PHASE 2, ALIVE at Regeneron. Orphan designation for stage IIb to IV melanoma and Fast Track with a PD-1 blocker in refractory disease</t>
  </si>
  <si>
    <t>A synthetic PHOSPHOROTHIOATE oligonucleotide that acts as a direct agonist of TLR9. NAKED: no conjugate, no lipid, no nanoparticle, no VLP. CpG CLASS LETTER IS NOT STATED IN ANY FILING</t>
  </si>
  <si>
    <t>Direct TLR9 agonism in the tumour microenvironment intended to activate dendritic cells and prime a systemic T cell response that restores sensitivity to CTLA-4 blockade</t>
  </si>
  <si>
    <t>Intratumoral. Image guidance requirement NOT SOURCED</t>
  </si>
  <si>
    <t>8 mg intratumoral. Schedule NOT SOURCED</t>
  </si>
  <si>
    <t>Injectable lesion, anti-PD-1 refractory</t>
  </si>
  <si>
    <t>PHASE 3 FAILED. See sheet 17. The structural contrast with vidutolimod is the point: same target, no formulation</t>
  </si>
  <si>
    <t>A TLR9 agonist using spherical nucleic acid technology. THE CORE MATERIAL (gold versus liposomal), THE CpG CLASS, THE SHELL CHEMISTRY, THE OLIGO DENSITY AND THE LINKER ARE NOT DISCLOSED IN ANY EXICURE SEC FILING. Do not assert a gold core without a non-SEC citation</t>
  </si>
  <si>
    <t>Radially oriented oligonucleotides on a nanoparticle scaffold give high-avidity scavenger-receptor-mediated uptake and endosomal TLR9 engagement</t>
  </si>
  <si>
    <t>Intratumoral. The Phase 1 was single ascending dose in healthy volunteers by SUBCUTANEOUS dosing</t>
  </si>
  <si>
    <t>32 mg recommended Phase 2 dose. Schedule NOT SOURCED</t>
  </si>
  <si>
    <t>Injectable lesion, checkpoint-resistant disease</t>
  </si>
  <si>
    <t>TERMINATED for capital, not data. Confirmed ORR 21 percent (4 of 19), and 33 percent (2 of 6) in the highest dose cohort</t>
  </si>
  <si>
    <t>A plasmid encoding interleukin-12. Promoter, backbone, p35 and p40 cassette architecture and diluent NOT SOURCED</t>
  </si>
  <si>
    <t>Intratumoral plasmid delivery followed by electroporation transfects tumour and stromal cells to produce IL-12 locally. Local IL-12 expression curtails systemic toxicity and activates immune effector cells in the tumour microenvironment</t>
  </si>
  <si>
    <t>THE HEAVIEST PROCEDURAL BURDEN IN THIS TABLE. Intratumoral injection followed immediately by ELECTROPORATION using the GenPulse 2.0 with the Series 3 Applicator. Voltage, pulse count and field strength NOT SOURCED</t>
  </si>
  <si>
    <t>Days 1, 5 and 8 of each 12-week cycle</t>
  </si>
  <si>
    <t>Accessible, electroporation-amenable lesions; anti-PD-1 relapsed or refractory</t>
  </si>
  <si>
    <t>PHASE 2b FAILED and the company entered Chapter 7 liquidation. Plasmid DNA is non-viral with no BSL requirement, but the electroporation device requires trained operators and site capital equipment</t>
  </si>
  <si>
    <t>A class C TLR9 agonist. Patents cover nelitolimod, which is a CpG-C type oligonucleotide. NOT CONJUGATED, NOT ENCAPSULATED. Free CpG-C oligodeoxynucleotide, no lipid, no nanoparticle, no VLP</t>
  </si>
  <si>
    <t>As a class C TLR9 agonist it stimulates a broad array of immune cells and induces numerous cytokines, and may reduce myeloid suppressor cells in the liver and pancreas</t>
  </si>
  <si>
    <t>At TriSalus, REGIONAL INTRAVASCULAR NOT INTRATUMORAL: hepatic artery infusion via the TriNav Infusion System using pressure-enabled drug delivery, 510(k) cleared. Pancreatic delivery via the PRVI device. Historical Dynavax melanoma use was direct intratumoral injection</t>
  </si>
  <si>
    <t>Presumed optimal biologic dose 2 mg. More than 400 infusions across the PERIO programme in more than 100 patients. Historical Dynavax melanoma doses were 2 mg or under and 8 mg</t>
  </si>
  <si>
    <t>Phase 1 complete. Developing but NOT IN MELANOMA and seeking a partner for Phase 2</t>
  </si>
  <si>
    <t>TWO COMPONENTS COMPLEXED AT THE BEDSIDE: the plasmid DNA pAc/emm55 in TE buffer with 10 percent dextrose injection, and a cationic polymer with 10 percent dextrose injection, complexed at the site prior to patient administration. Encoded gene is Emm55, a highly immunogenic gram positive bacterial protein from a rare variant of Streptococcus pyogenes. CATIONIC POLYMER IDENTITY NOT SOURCED. THIS IS THE CLOSEST FORMULATION ANALOGUE TO KIN-112 IN THE SET</t>
  </si>
  <si>
    <t>The plasmid transfects tumour cells so they express Emm55 on the surface. The molecular pattern of the bacterial protein is recognised by pattern recognition receptors, making the tumour cell look bacterial and converting it into an in-situ vaccine that overcomes primary checkpoint resistance</t>
  </si>
  <si>
    <t>Intratumoral or intranodal injection. A separate Phase 1b/2a initiated May 2025 delivers to deep-seated tumours by INTERVENTIONAL RADIOLOGY image guidance</t>
  </si>
  <si>
    <t>Phase 3 regimen is IFx-2.0 weekly times 3 plus pembrolizumab versus pembrolizumab plus placebo</t>
  </si>
  <si>
    <t>Phase 3 requires checkpoint-naive first-line Merkel cell and an injectable lesion. No product-specific serology or biomarker screen sourced</t>
  </si>
  <si>
    <t>Phase 3 registrational under a Special Protocol Assessment. A partial clinical hold relating to CMC requirements was placed and then lifted in 2025. Bedside complexing is a handling requirement</t>
  </si>
  <si>
    <t>INTASYL compounds are a unique sequence of chemically modified nucleotides, modified siRNA, with a single-stranded phosphorothioate region, a short duplex region, and nuclease-stabilising and lipophilic modifications, enabling efficient spontaneous cellular uptake WITHOUT A DELIVERY VEHICLE. No lipid nanoparticle, no conjugate, no transfection reagent. Target gene PD-1</t>
  </si>
  <si>
    <t>Intratumoral INTASYL is taken up by tumour-infiltrating lymphocytes and silences PD-1 mRNA. Cell-intrinsic checkpoint knockdown rather than antibody blockade</t>
  </si>
  <si>
    <t>Four injections at weekly intervals across five dose-escalating cohorts, increasing concentration 20-fold. Absolute doses NOT SOURCED</t>
  </si>
  <si>
    <t>Accessible cutaneous lesion suitable for repeated injection and excision for pathologic assessment</t>
  </si>
  <si>
    <t>Phase 1b fully enrolled Nov 2025, 22 patients. ORR 65 percent in cutaneous SCC, 9 complete responses. THE SINGLE MELANOMA PATIENT HAD A RESPONSE OF LESS THAN 50 PERCENT. No DLTs</t>
  </si>
  <si>
    <t>Three components in one vial at a fixed ratio: cisplatin, vinblastine sulfate, and an amphiphilic molecule called SHAO. A 100 percent water-based formulation with tissue dispersion properties that do not destroy cancer cell membranes. SHAO CHEMICAL IDENTITY NOT SOURCED</t>
  </si>
  <si>
    <t>Cisplatin binds DNA and causes apoptosis, vinblastine destroys tubulin to shut down replication, and SHAO facilitates dispersion through the tumour and diffusion into the cells. Cisplatin also increases cancer cell binding to T cells and vinblastine promotes dendritic cell maturation</t>
  </si>
  <si>
    <t>Direct intratumoral injection, no proprietary device</t>
  </si>
  <si>
    <t>DOSE SET BY TUMOUR SIZE, NOT BODY SIZE. All regulatory agencies agreed to permit setting the drug dose based on tumor size. Phase 3 regimen 5 doses every 2 weeks with maintenance every 12 weeks for 2 years. More than 95 percent of the active agents remain in the tumour</t>
  </si>
  <si>
    <t>Injectable tumours with measurable total tumour burden</t>
  </si>
  <si>
    <t>Phase 3 paused Mar 2025 for funding, Phase 2 resumed Mar 2026. NO MELANOMA INDICATION</t>
  </si>
  <si>
    <t>A bright rose red solution containing 10 percent weight per volume rose bengal in 0.9 percent saline for injection, in single-use glass vials containing 5 mL. Unconjugated, unencapsulated small molecule</t>
  </si>
  <si>
    <t>PV-10 selectively accumulates in the lysosomes of cancer cells and triggers each major form of lysosomal cell death, apoptosis, autophagy and necrosis, with downstream immunogenic cell death</t>
  </si>
  <si>
    <t>NOT SOURCED. Rose bengal is a photosensitiser and the filings do not state light-protection requirements</t>
  </si>
  <si>
    <t>Intralesional for superficial disease, IMAGE-GUIDED PERCUTANEOUS for visceral. NO LIGHT ACTIVATION STEP despite the dye chemistry</t>
  </si>
  <si>
    <t>Volume per lesion rule NOT SOURCED</t>
  </si>
  <si>
    <t>Injectable or accessible lesions</t>
  </si>
  <si>
    <t>Phase 1b/2. The Phase 3 was TERMINATED in Oct 2019 for inadequate enrolment. Melanoma is now described as a FORMER lead indication. Going concern doubt, cash of $489,726 at end 2024</t>
  </si>
  <si>
    <t>Functionalised hafnium oxide nanoparticles. NANOPARTICLE DIAMETER, SURFACE FUNCTIONALISATION CHEMISTRY AND SUSPENSION EXCIPIENTS NOT SOURCED</t>
  </si>
  <si>
    <t>Designed to induce significant tumour cell death in the injected tumour when activated by radiotherapy, subsequently triggering an adaptive immune response and long-term anti-cancer memory. The high-Z material amplifies local energy deposition. IT IS INERT WITHOUT RADIATION</t>
  </si>
  <si>
    <t>One-time intratumoral injection, then activated by EXTERNAL-BEAM RADIOTHERAPY</t>
  </si>
  <si>
    <t>Recommended Phase 2 dose is 33 PERCENT OF GROSS TUMOUR VOLUME</t>
  </si>
  <si>
    <t>The tumour must be injectable AND a radiotherapy target</t>
  </si>
  <si>
    <t>Phase 3 in head and neck, Phase 1 in immunotherapy combination. In anti-PD-1 resistant cutaneous melanoma, 21 injected and 19 evaluable, favourable safety and preliminary signals of efficacy, but ORR AND DCR ARE NOT STATED IN THE SEC EXHIBIT</t>
  </si>
  <si>
    <t>A virus-like drug conjugate made of modified capsid proteins of the HUMAN PAPILLOMA VIRUS conjugated to hundreds of light-activated molecules, the phthalocyanine dye IRDye 700DX. Empty HPV L1 VLP with NO NUCLEIC ACID CARGO. Supplied as a near-isotonic suspension. CONJUGATION LINKER CHEMISTRY NOT SOURCED</t>
  </si>
  <si>
    <t>The VLP binds with high affinity to modified tumour-associated glycosaminoglycans on the heparan sulphate chain of HSPGs expressed on tumour cell surfaces, then a dual mechanism kills by delivering the cytotoxic payload for acute necrosis and activating a secondary immune-mediated response</t>
  </si>
  <si>
    <t>SUPRACHOROIDAL injection via the SCS Microinjector licensed from Clearside Biomedical, earlier trials used intravitreal. MANDATORY SECOND STEP: laser light activation with an ophthalmic laser. WAVELENGTH AND FLUENCE NOT SOURCED</t>
  </si>
  <si>
    <t>Up to three cycles. Ocular dose amounts NOT SOURCED</t>
  </si>
  <si>
    <t>Ocular tumour anatomically reachable by suprachoroidal injection AND by the activating laser</t>
  </si>
  <si>
    <t>Phase 3 CoMpass under a Special Protocol Assessment. HPV-derived VLP is non-replicating with no viral genome, no BSL requirement stated. NOTE: this is OCULAR choroidal melanoma, not cutaneous, and not a checkpoint-refractory setting</t>
  </si>
  <si>
    <t>Ampligen (rintatolimod)</t>
  </si>
  <si>
    <t>Poly(I):poly(C12U), a mismatched double-stranded RNA. The only known TLR3 agonist to avoid helicase activation of NF-kappa-B. Unconjugated, unencapsulated. Concentration and excipients NOT SOURCED</t>
  </si>
  <si>
    <t>Selective TLR3 agonist acting through chemokine modulation to reprogram the tumour microenvironment and traffic effector T cells without expanding regulatory T cells</t>
  </si>
  <si>
    <t>IV, intranasal and intraperitoneal. NO INTRATUMORAL ROUTE IS CLAIMED. This is the systemic outlier in the set</t>
  </si>
  <si>
    <t>2 doses per week at 400 mg per infusion in the pancreatic expanded access programme</t>
  </si>
  <si>
    <t>None sourced</t>
  </si>
  <si>
    <t>Approved in Argentina for severe chronic fatigue syndrome only, not by FDA. DEAD IN MELANOMA: the PD-1/L1 resistant melanoma Phase 2 was terminated in June 2025 WITH ONE PATIENT ENROLLED</t>
  </si>
  <si>
    <t>THE OPERATIONAL CONTRAST, which is a real argument rather than a marketing one. Every oncolytic virus here requires minus 70 to minus 90 Celsius storage. Lifileucel requires liquid nitrogen vapour phase at or below minus 150 Celsius plus an inpatient bed with intensive care backup and a prior surgical resection. IMLYGIC is outright contraindicated in immunocompromised and pregnant patients, and immunocompromised or pregnant staff may not even prepare it. RP1 mandates 48-hour occlusive dressings and contact avoidance for pregnant women and newborns, and live virus was detected in 4 of 314 dressing samples. KIMMTRAK requires mandatory HLA genotyping. TAVO required a capital electroporation device and trained operators. A non-viral, two-vial product carries none of this. KIN-112's own storage requirement is not established in this workbook and is yours to fill.</t>
  </si>
  <si>
    <t>ONE SOURCING CAUTION. The FDA label reports RP1's ORR as 24.2 percent in the 91-patient efficacy population, while Replimune's corporate materials report 32.9 percent in the full 140-patient cohort. Both appear in this workbook with their denominators attached. If the deck uses the higher number without the denominator, a scientific audience will catch it.</t>
  </si>
  <si>
    <t>Every reported response rate in anti-PD-1 refractory or resistant melanoma, on one page</t>
  </si>
  <si>
    <t>This is the number KIN-112 will be judged against. Denominators are attached to every figure because several of these have been quoted without them. The band is tight and it is not 40 percent.</t>
  </si>
  <si>
    <t>THE BENCHMARK BAND — intratumoral and innate agonist agents in refractory or resistant disease</t>
  </si>
  <si>
    <t>ORR</t>
  </si>
  <si>
    <t>n evaluable</t>
  </si>
  <si>
    <t>Median DoR</t>
  </si>
  <si>
    <t>Design</t>
  </si>
  <si>
    <t>TUDRIQEV (RP1) plus nivolumab</t>
  </si>
  <si>
    <t>14.1 months</t>
  </si>
  <si>
    <t>Post anti-PD-1 advanced cutaneous melanoma</t>
  </si>
  <si>
    <t>Single arm, FDA label</t>
  </si>
  <si>
    <t>THE APPROVED COMPARATOR. 95 percent CI 15.8 to 34.3. 86.1 percent of responders at 6 months, 54.6 percent at 12 months</t>
  </si>
  <si>
    <t>Vidutolimod plus pembrolizumab</t>
  </si>
  <si>
    <t>25.2 months</t>
  </si>
  <si>
    <t>Phase 1b single arm</t>
  </si>
  <si>
    <t>Best ORR by RECIST 1.1. 28 percent including responses to continued treatment after initial progression. THE LONGEST DoR IN THIS TABLE</t>
  </si>
  <si>
    <t>Vidutolimod monotherapy</t>
  </si>
  <si>
    <t>Checkmate</t>
  </si>
  <si>
    <t>5.6 months</t>
  </si>
  <si>
    <t>Same drug, no checkpoint partner, DoR falls 4.5-fold. The clearest single argument for combination dosing</t>
  </si>
  <si>
    <t>Cavrotolimod plus checkpoint inhibitor</t>
  </si>
  <si>
    <t>Checkpoint-resistant solid tumours, mainly Merkel cell and cutaneous SCC</t>
  </si>
  <si>
    <t>Phase 1b/2</t>
  </si>
  <si>
    <t>Confirmed ORR. 33 percent (2 of 6) in the highest dose cohort</t>
  </si>
  <si>
    <t>SD-101 8 mg intratumoral plus pembrolizumab</t>
  </si>
  <si>
    <t>Dynavax</t>
  </si>
  <si>
    <t>Anti-PD-1 refractory or resistant advanced melanoma</t>
  </si>
  <si>
    <t>6 of 29. CR 3.4 percent, PR 17.2 percent, DCR 37.9 percent. Responses in both injected and non-injected lesions</t>
  </si>
  <si>
    <t>PV-10 plus pembrolizumab</t>
  </si>
  <si>
    <t>Checkpoint-refractory melanoma</t>
  </si>
  <si>
    <t>Phase 1b/2 expansion cohort</t>
  </si>
  <si>
    <t>20 percent ORR and 40 percent DCR. Small n</t>
  </si>
  <si>
    <t>BO-112 plus pembrolizumab</t>
  </si>
  <si>
    <t>Anti-PD-1 RESISTANT melanoma</t>
  </si>
  <si>
    <t>Phase 2 SPOTLIGHT-203, primary endpoint MET</t>
  </si>
  <si>
    <t>CR 10 percent, PR 15 percent, SD 40 percent. n=42 ITT</t>
  </si>
  <si>
    <t>TAVO-EP plus pembrolizumab</t>
  </si>
  <si>
    <t>OncoSec</t>
  </si>
  <si>
    <t>25.5 months</t>
  </si>
  <si>
    <t>Anti-PD-1 relapsed or refractory metastatic melanoma</t>
  </si>
  <si>
    <t>Phase 2b KEYNOTE-695, BICR, FAILED</t>
  </si>
  <si>
    <t>Against a prespecified 17 percent target. 95 percent CI 5.00 to 17.97. DCR 35.7 percent. Durable response rate at 24 weeks only 8.2 percent</t>
  </si>
  <si>
    <t>Tilsotolimod plus ipilimumab</t>
  </si>
  <si>
    <t>Anti-PD-1 refractory advanced melanoma</t>
  </si>
  <si>
    <t>PHASE 3 ILLUMINATE-301, RANDOMISED, 481 patients, FAILED</t>
  </si>
  <si>
    <t>Versus 8.6 percent for ipilimumab alone. THE ONLY RANDOMISED TEST OF THIS HYPOTHESIS AND IT WAS FLAT</t>
  </si>
  <si>
    <t>Ipilimumab alone, the control arm</t>
  </si>
  <si>
    <t>Idera trial control</t>
  </si>
  <si>
    <t>Phase 3 control arm</t>
  </si>
  <si>
    <t>This is what an active control delivers in this population. Any single-arm number must be read against it</t>
  </si>
  <si>
    <t>Median of the single-arm intratumoral and innate agonist results</t>
  </si>
  <si>
    <t>Excludes the two failed randomised or BICR results and the control arm</t>
  </si>
  <si>
    <t>ADJACENT MODALITIES IN THE SAME POPULATION — the bar set by things that are not immunostimulants</t>
  </si>
  <si>
    <t>n</t>
  </si>
  <si>
    <t>Amsoki-cel (OBX-115), engineered TIL</t>
  </si>
  <si>
    <t>Checkpoint-resistant or refractory melanoma</t>
  </si>
  <si>
    <t>Phase 1/2 Agni-01</t>
  </si>
  <si>
    <t>67 PERCENT CONFIRMED ORR with 2 confirmed complete responses. Small n but this is the highest number anyone is quoting in our setting. Fast Track and RMAT</t>
  </si>
  <si>
    <t>14.6 months</t>
  </si>
  <si>
    <t>Post anti-PD-1 melanoma</t>
  </si>
  <si>
    <t>Phase 1b</t>
  </si>
  <si>
    <t>Median PFS 6.1 months, median OS 16.2 months. OS 70 percent at 12 months and 46 percent at 24 months. Now in Phase 3 SUPRAME</t>
  </si>
  <si>
    <t>AMTAGVI (lifileucel), TIL</t>
  </si>
  <si>
    <t>not reached</t>
  </si>
  <si>
    <t>Post anti-PD-1 advanced melanoma</t>
  </si>
  <si>
    <t>FDA label, single arm</t>
  </si>
  <si>
    <t>95 percent CI 21.1 to 43.4. Pooled supporting analysis n=153 ORR 31.4 percent. Carries a boxed warning including treatment-related mortality of 7.5 percent</t>
  </si>
  <si>
    <t>Heavily pretreated cutaneous melanoma</t>
  </si>
  <si>
    <t>Phase 1/1b</t>
  </si>
  <si>
    <t>30 percent in patients not primary-resistant to immunotherapy. Systemic, not intratumoral</t>
  </si>
  <si>
    <t>BNT111 plus cemiplimab, mRNA vaccine</t>
  </si>
  <si>
    <t>Anti-PD-(L)1 relapsed or refractory melanoma</t>
  </si>
  <si>
    <t>Median OS 20.7 months, median PFS 3.1 months. BioNTech is not planning further trials in this setting</t>
  </si>
  <si>
    <t>IFx-2.0, checkpoint rechallenge signal</t>
  </si>
  <si>
    <t>Advanced melanoma, stage IIIc/IV</t>
  </si>
  <si>
    <t>Phase 1, 7 patients, 6 evaluable</t>
  </si>
  <si>
    <t>4 of 6 had primary checkpoint resistance and 3 of those 4 responded on checkpoint RECHALLENGE, one SD and two PR, ongoing at 1,337, 608 and 313 days. A different endpoint concept, worth understanding</t>
  </si>
  <si>
    <t>NUMBERS THAT MUST NOT BE QUOTED WITHOUT THEIR CONTEXT</t>
  </si>
  <si>
    <t>Number</t>
  </si>
  <si>
    <t>Where it comes from</t>
  </si>
  <si>
    <t>Why it is misleading if quoted bare</t>
  </si>
  <si>
    <t>70 to 78 percent</t>
  </si>
  <si>
    <t>SD-101 at 2 mg or less, and TriSalus's own 10-K citing 78 percent</t>
  </si>
  <si>
    <t>THIS IS TREATMENT-NAIVE PATIENT DATA. The refractory figure for the same drug is 20.7 percent. Quoting the naive number in a refractory context is the single most damaging error available here</t>
  </si>
  <si>
    <t>41 percent</t>
  </si>
  <si>
    <t>OncoSec OMS-102, 22 evaluable low-TIL metastatic melanoma patients, single arm</t>
  </si>
  <si>
    <t>It collapsed to 10.2 percent under blinded independent central review in the registration trial. The clearest single-arm to blinded-review collapse in this field</t>
  </si>
  <si>
    <t>34 percent and 24.8 months</t>
  </si>
  <si>
    <t>Replimune's pre-CRL materials for RP1</t>
  </si>
  <si>
    <t>The FDA did not accept these. The approved label says 24.2 percent and 14.1 months in 91 patients</t>
  </si>
  <si>
    <t>32.9 percent</t>
  </si>
  <si>
    <t>Replimune's corporate materials, full 140-patient IGNYTE cohort</t>
  </si>
  <si>
    <t>Legitimate but a different denominator from the label. Always attach the n</t>
  </si>
  <si>
    <t>67 percent</t>
  </si>
  <si>
    <t>n=15. Real and impressive, but a 15-patient cohort is not a benchmark</t>
  </si>
  <si>
    <t>WHAT THIS TABLE IS FOR. Five unrelated chemistries, four of them non-viral, have landed between 20 and 25 percent ORR in anti-PD-1 refractory or resistant melanoma, and the one approved product in the setting landed at 24.2 percent. That consistency is the most useful analytical fact in this entire workbook. It means a KIN-112 slide claiming a differentiated response rate has to explain WHY, mechanistically, rather than simply showing a number. It also means the honest planning assumption for a first efficacy cohort is roughly 20 to 25 percent, and that the difference between success and failure in this field has not been ORR at all. It has been duration of response, tolerability, and whether the sponsor survived long enough to run the confirmatory trial.</t>
  </si>
  <si>
    <t>Mechanism failure versus company failure — the distinction that decides how this class is read</t>
  </si>
  <si>
    <t>Every discontinued programme in the intratumoral immunostimulant class, with the specific reason. This is the answer to the first question a technically deep investor will ask.</t>
  </si>
  <si>
    <t>Verdict</t>
  </si>
  <si>
    <t>What actually happened</t>
  </si>
  <si>
    <t>NEITHER. It was acquired, and it is still alive</t>
  </si>
  <si>
    <t>Regeneron completed its acquisition of Checkmate in May 2022, triggering a 5.0 million dollar milestone to Kuros. At the time of purchase it held the best refractory melanoma data in the class: ORR 23 percent and median duration of response 25.2 months. REGENERON'S FY2025 10-K LISTS VIDUTOLIMOD, DESCRIBED AS AN IMMUNE ACTIVATOR TARGETING TLR9, IN ITS CLINICAL DEVELOPMENT PROGRAMS TABLE UNDER SOLID ORGAN ONCOLOGY, IN PHASE 2. Regeneron discloses no indication, no milestone and no mention of Checkmate. This is the single most important correction to any TLR9 graveyard narrative: the closest mechanistic precedent to KIN-112 was bought, not buried, and remains in development four years later</t>
  </si>
  <si>
    <t>XOMA 10-K FY2025; Regeneron 10-K FY2025, filed 4 Feb 2026</t>
  </si>
  <si>
    <t>MECHANISM. Unambiguously</t>
  </si>
  <si>
    <t>ILLUMINATE-301, Phase 3, randomised 1 to 1, tilsotolimod 8 mg intratumoral plus ipilimumab versus ipilimumab alone in anti-PD-1 refractory advanced melanoma, 481 patients. VERBATIM FROM IDERA'S OWN 8-K: ORR of 8.8 percent for the combination arm and 8.6 percent for ipilimumab alone. Disease control rate 34.5 versus 27.2 percent. Treatment-emergent adverse events grade 3 and above occurred in 61.1 percent versus 55.1 percent. More toxicity, a 0.2 percentage point response difference. No p-value disclosed. The company said we are surprised and disappointed that the response data from ILLUMINATE-301 do not lead us to an accelerated path. In May 2021 they announced they would not continue to the OS primary endpoint, so NO HAZARD RATIO AND NO OS P-VALUE WERE EVER GENERATED. All development discontinued December 2021. Idera said it would consider an out-licensing arrangement so its full potential may continue to be explored. NO LICENSEE WAS EVER ANNOUNCED. The company's own assignment for the benefit of creditors came in August 2023, twenty months later, and is a separate fact</t>
  </si>
  <si>
    <t>Idera 8-K EX-99.1, 18 Mar 2021; Idera 10-K FY2021; Aceragen 8-K 16 Aug 2023</t>
  </si>
  <si>
    <t>COMPANY. Not a reported efficacy failure</t>
  </si>
  <si>
    <t>In December 2021 Exicure announced a commitment to a plan to wind down the immuno-oncology program for cavrotolimod, framed as strategic measures to reduce cash burn and prioritize pipeline focus. The contemporaneous release lists the ethical wind down of the ongoing Phase 1b/2 among strategic actions aimed to reduce cash spend, and gives NO EFFICACY RATIONALE. A 21 percent confirmed ORR in checkpoint-resistant disease, 4 of 19, was still accruing when the money ran out. The asset was later licensed to Bluejay for hepatitis in January 2024 and the remaining IP sold to Flashpoint in September 2024, so someone paid for it. Exicure now holds 3.7 million dollars of cash with going-concern doubt and has moved away from its founding platform entirely</t>
  </si>
  <si>
    <t>Exicure 8-K EX-99.1, 10 Dec 2021; 10-K FY2021 and FY2025</t>
  </si>
  <si>
    <t>BOTH, in the same quarter</t>
  </si>
  <si>
    <t>KEYNOTE-695, Phase 2b, TAVO-EP plus pembrolizumab in relapsed or refractory metastatic melanoma after anti-PD-1. VERBATIM: the primary endpoint of overall response rate per RECIST v1.1 assessed by blinded independent central review was not met. Confirmed ORR 10.2 percent, 95 percent CI 5.00 to 17.97, among 98 evaluable patients against a prespecified target of at least 17 percent. 4 complete and 6 partial responses, 25 stable. DCR 35.7 percent. Durable response rate at 24 weeks only 8.2 percent although median duration of response was 25.5 months. Median overall survival for all 105 enrolled was 22.7 months. AND THE COMPANY WAS ALREADY INSOLVENT: going concern paragraph in the FY2022 10-K, 12.3 million dollars of cash, a Nasdaq minimum bid deficiency notice in June 2022, an October 2022 restructuring cutting about 45 percent of staff. On 14 June 2023 the company filed for protection under Chapter 7, which is liquidation not reorganisation. Nasdaq suspended trading on 26 June 2023</t>
  </si>
  <si>
    <t>OncoSec 8-K EX-99.1, 3 Apr 2023; 10-K FY2022; 8-K 22 Jun 2023</t>
  </si>
  <si>
    <t>MECHANISM then COMPANY</t>
  </si>
  <si>
    <t>IMPALA Phase 3 missed overall survival in colorectal maintenance. Mologen filed insolvency in 2019 to 2020. Note the route: subcutaneous, not intratumoral</t>
  </si>
  <si>
    <t>public reporting</t>
  </si>
  <si>
    <t>Novartis and Merck</t>
  </si>
  <si>
    <t>MECHANISM, at Phase 1</t>
  </si>
  <si>
    <t>Both published Phase 1 or 1/2 data showing minimal single-agent activity and both were discontinued. Novartis removed ADU-S100 from its portfolio in December 2019 based on clinical data generated to date, explicitly stating it was not a safety issue. Free cyclic dinucleotides wash out of the tumour in minutes</t>
  </si>
  <si>
    <t>Aduro 8-K 11 Dec 2019; Clin Cancer Res</t>
  </si>
  <si>
    <t>COMPANY</t>
  </si>
  <si>
    <t>Codiak filed Chapter 11 in June 2023, ending the exosome delivery approach for STING agonism</t>
  </si>
  <si>
    <t>Bempegaldesleukin</t>
  </si>
  <si>
    <t>MECHANISM, at Phase 3</t>
  </si>
  <si>
    <t>PIVOT IO-001 missed co-primary endpoints in first-line melanoma in February 2022. BMS and Nektar then killed the parallel RCC and urothelial programmes. The largest capital write-off in the class, following a multi-billion dollar collaboration</t>
  </si>
  <si>
    <t>MECHANISM, at Phase 2 and 3</t>
  </si>
  <si>
    <t>ARTISTRY-7 failed in platinum-resistant ovarian. ARTISTRY-6 missed its primary endpoint in the MUCOSAL MELANOMA cohort and the less-frequent-dosing cutaneous melanoma cohort did not observe a level of activity that warranted continuation. All clinical development discontinued 15 April 2025 with about a 90 percent workforce reduction</t>
  </si>
  <si>
    <t>Mural release, 15 Apr 2025</t>
  </si>
  <si>
    <t>Nidlegy (daromun) EU filing</t>
  </si>
  <si>
    <t>REGULATORY, not efficacy</t>
  </si>
  <si>
    <t>The initial EMA marketing authorisation application was WITHDRAWN and then resubmitted on 27 July 2026 with 33-month follow-up. The trial itself was positive: PIVOTAL n=257, RFS HR 0.67 and 0.63, statistically significant</t>
  </si>
  <si>
    <t>EMA withdrawal letter; Philogen release</t>
  </si>
  <si>
    <t>PV-10 Phase 3</t>
  </si>
  <si>
    <t>ENROLMENT, not efficacy</t>
  </si>
  <si>
    <t>PV-10-MM-31 in stage III melanoma was terminated in October 2019 due to an inadequate enrollment rate, which was due in large part to systemic therapy with checkpoint inhibitors being recommended in the U.S. for Stage III melanoma patients. The standard of care moved out from under the trial</t>
  </si>
  <si>
    <t>Provectus 10-K FY2019</t>
  </si>
  <si>
    <t>THE HONEST SYNTHESIS — five failure modes, only two of which are about the drug</t>
  </si>
  <si>
    <t>Failure mode</t>
  </si>
  <si>
    <t>What it means for KIN-112</t>
  </si>
  <si>
    <t>1. The potency trap</t>
  </si>
  <si>
    <t>Tilsotolimod, lefitolimod and the free STING agonists all optimised for how hard the innate receptor is hit. All failed. Innate agonist potency at the injection site has never been the binding constraint. Hitting TLR9 harder produced systemic cytokine release and injection-site inflammation without converting more tumours.</t>
  </si>
  <si>
    <t>Retention, not potency, has to be the primary design variable, and the preclinical package has to demonstrate the DECOUPLING: equal or better local efficacy at materially lower systemic cytokine exposure. The Berkland CT26 data showing reduced IL-6 at matched efficacy across 15 to 150 micrograms is precisely that experiment, and it is the one experiment none of the failed clinical agents ever published.</t>
  </si>
  <si>
    <t>2. Pharmacokinetics, not pharmacology</t>
  </si>
  <si>
    <t>Injected agents leave the tumour. Cyclic dinucleotides clear in minutes; naked CpG distributes systemically and produces IL-6-driven toxicity that caps the dose. Every approach with a positive signal solved retention: vidutolimod's VLP, Ankyra's alum anchor with no DLTs, TriSalus's pressure-enabled delivery, and preclinically the glatiramer-CpG complex.</t>
  </si>
  <si>
    <t>A dose-limiting toxicity that is LOCAL rather than systemic is the enabling condition. An agent whose maximum tolerated dose is set by injection-site tolerance can be dosed into the range where the innate agonist actually works.</t>
  </si>
  <si>
    <t>3. The monotherapy abscopal fallacy</t>
  </si>
  <si>
    <t>Vidutolimod monotherapy median duration of response was 5.6 months; in combination it was 25.2 months. Same drug, 4.5-fold difference. Daromun's Phase 3 win came in the NEOADJUVANT setting where the injected lesion is subsequently resected and the endpoint is recurrence-free survival, which took the abscopal claim off the critical path.</t>
  </si>
  <si>
    <t>Combination from first-in-human, never a monotherapy expansion cohort. The category has no monotherapy survivors.</t>
  </si>
  <si>
    <t>4. Endpoint and assessment design</t>
  </si>
  <si>
    <t>KEYNOTE-695 is the cautionary tale: investigator-assessed 18.8 percent collapsed to 10.2 percent under blinded independent central review. Intratumoral trials generate exactly this bias because investigators watch injected lesions shrink.</t>
  </si>
  <si>
    <t>Plan blinded independent central review from the first efficacy cohort and power against NON-INJECTED lesion response. Building it in early is far cheaper than discovering it at registration.</t>
  </si>
  <si>
    <t>5. Capital fragility</t>
  </si>
  <si>
    <t>Idera, Mologen, Codiak, Exicure, OncoSec and Mural all ended in insolvency, Chapter 7, or shell status. Intensity is at 10.2 million dollars of cash with a Phase 3 paused for funding. Provectus has 489,726 dollars. Vidutolimod, the best asset in the class, went quiet inside a solvent acquirer's portfolio. THIS CLASS HAS KILLED MORE COMPANIES THROUGH FINANCING THAN THROUGH DATA.</t>
  </si>
  <si>
    <t>Manufacturing simplicity is a survival trait, not just a cost line. Virus-like particles, gold-core spherical nucleic acids and electroporation devices all carried CMC and capital burdens that outlasted the science. A two-component complex of a GMP-established copolymer and a synthetic oligonucleotide is the cheapest thing in this table to make, and given that four of these companies died of insolvency rather than of data, that is a genuine advantage in the sense that has actually mattered.</t>
  </si>
  <si>
    <t>HOW TO PUT THIS IN FRONT OF YOSEMITE. Do not soften it and do not lead with it. The honest framing is that the mechanism has ONE clean randomised failure, tilsotolimod plus ipilimumab, and one plasmid failure at Phase 2b, set against a set of single-arm signals in the 20 to 23 percent range that have been remarkably consistent across four unrelated chemistries. Two of the four discontinued programmes stopped for reasons that say nothing about intratumoral innate agonism. The registrational routes that have worked are neoadjuvant with a recurrence-free survival endpoint, as daromun proved, and adjunctive accelerated approval, as TuHURA is running. The refractory metastatic ORR route has now failed three times. That is a design conclusion, not a discouragement, and stating it first is what buys credibility for everything after it.</t>
  </si>
  <si>
    <t>Expedited pathways and designations across the landscape</t>
  </si>
  <si>
    <t>Which programmes hold which FDA designations, and what each one actually buys you. Relevant to the raise because designations shorten timelines and are a concrete de-risking milestone a Series A can target.</t>
  </si>
  <si>
    <t>Rows sourced to an SEC filing are marked. Others are field knowledge — verify against the FDA or the company before external use.</t>
  </si>
  <si>
    <t>Designation</t>
  </si>
  <si>
    <t>Indication / setting</t>
  </si>
  <si>
    <t>What it buys</t>
  </si>
  <si>
    <t>RP1 (vusolimogene oderparepvec)</t>
  </si>
  <si>
    <t>Breakthrough Therapy</t>
  </si>
  <si>
    <t>Advanced melanoma after anti-PD-1</t>
  </si>
  <si>
    <t>Intensive FDA guidance and rolling review. Did NOT prevent two Complete Response Letters — a useful reality check</t>
  </si>
  <si>
    <t>Replimune 10-K FY2026</t>
  </si>
  <si>
    <t>RP1 / TUDRIQEV</t>
  </si>
  <si>
    <t>ACCELERATED APPROVAL</t>
  </si>
  <si>
    <t>Unresectable advanced cutaneous melanoma progressed on anti-PD-1</t>
  </si>
  <si>
    <t>Market access on a surrogate endpoint, conditional on a confirmatory trial (IGNYTE-3)</t>
  </si>
  <si>
    <t>Replimune 8-K, 7 Aug 2026</t>
  </si>
  <si>
    <t>intismeran autogene (mRNA-4157)</t>
  </si>
  <si>
    <t>Moderna / Merck</t>
  </si>
  <si>
    <t>Adjuvant high-risk resected melanoma with pembrolizumab</t>
  </si>
  <si>
    <t>Followed the positive randomised Phase 2b readout</t>
  </si>
  <si>
    <t>Moderna 10-K FY2025</t>
  </si>
  <si>
    <t>anzu-cel (IMA203)</t>
  </si>
  <si>
    <t>RMAT (Regenerative Medicine Advanced Therapy)</t>
  </si>
  <si>
    <t>HLA-A*02:01+ PRAME-expressing cancers</t>
  </si>
  <si>
    <t>The cell-therapy analogue of Breakthrough Therapy — early FDA interaction and possible surrogate endpoints for accelerated approval</t>
  </si>
  <si>
    <t>Immatics 20-F FY2025</t>
  </si>
  <si>
    <t>Previously treated unresectable or metastatic melanoma</t>
  </si>
  <si>
    <t>First one-time individualised T-cell therapy approved for a solid tumour</t>
  </si>
  <si>
    <t>Iovance 10-K FY2025</t>
  </si>
  <si>
    <t>RMAT; Breakthrough Therapy; Orphan Drug</t>
  </si>
  <si>
    <t>Field knowledge — verify</t>
  </si>
  <si>
    <t>Breakthrough Therapy; Orphan Drug; Fast Track</t>
  </si>
  <si>
    <t>HLA-A*02:01+ metastatic uveal melanoma</t>
  </si>
  <si>
    <t>Full approval, not accelerated — supported by an overall survival benefit</t>
  </si>
  <si>
    <t>Breakthrough Therapy; Fast Track</t>
  </si>
  <si>
    <t>Expanded access programme is already open, which usually signals a near-term filing</t>
  </si>
  <si>
    <t>Daromun (L19IL2 + L19TNF)</t>
  </si>
  <si>
    <t>Philogen</t>
  </si>
  <si>
    <t>Orphan Drug (EU); EMA pathway</t>
  </si>
  <si>
    <t>Stage IIIB-D melanoma</t>
  </si>
  <si>
    <t>Developed primarily on a European regulatory track</t>
  </si>
  <si>
    <t>Nadofaragene firadenovec (ADSTILADRIN)</t>
  </si>
  <si>
    <t>A locoregional gene therapy that reached full approval</t>
  </si>
  <si>
    <t>Nogapendekin alfa (ANKTIVA)</t>
  </si>
  <si>
    <t>BCG-unresponsive NMIBC with BCG</t>
  </si>
  <si>
    <t>The most recent locoregional immunostimulant approval</t>
  </si>
  <si>
    <t>Accelerated approval pathway sought</t>
  </si>
  <si>
    <t>Merkel cell carcinoma</t>
  </si>
  <si>
    <t>An innate immune agonist pursuing accelerated approval in a rare skin cancer — a template worth studying</t>
  </si>
  <si>
    <t>THE LESSON FROM RP1: Breakthrough Therapy designation did not stop the FDA issuing two Complete Response Letters. Designations accelerate dialogue; they do not substitute for a controlled trial or an agreed comparator. Plan and budget accordingly — see sheet 13, challenges 6 and 7.</t>
  </si>
  <si>
    <t>Replimune (REPL, CIK 1737953) — what it cost to get RP1 approved</t>
  </si>
  <si>
    <t>Fiscal year ends 31 March. Totals are live formulas. Read the going-concern note at the bottom; it is the most instructive fact on this sheet.</t>
  </si>
  <si>
    <t>EQUITY OFFERINGS</t>
  </si>
  <si>
    <t>Priced</t>
  </si>
  <si>
    <t>Type</t>
  </si>
  <si>
    <t>Shares</t>
  </si>
  <si>
    <t>Pre-funded warrants</t>
  </si>
  <si>
    <t>Price ($)</t>
  </si>
  <si>
    <t>Gross ($M)</t>
  </si>
  <si>
    <t>Net ($M)</t>
  </si>
  <si>
    <t>2018-07-19</t>
  </si>
  <si>
    <t>IPO (424B4)</t>
  </si>
  <si>
    <t>424B4 a2236275z424b4.htm</t>
  </si>
  <si>
    <t>2020-10-20</t>
  </si>
  <si>
    <t>Follow-on (424B5)</t>
  </si>
  <si>
    <t>424B5 tm2033857-3_424b5.htm</t>
  </si>
  <si>
    <t>2024-06-14</t>
  </si>
  <si>
    <t>Follow-on</t>
  </si>
  <si>
    <t>10-Q subsequent events schedule R69</t>
  </si>
  <si>
    <t>2024-11-25</t>
  </si>
  <si>
    <t>Follow-on incl. over-allotment</t>
  </si>
  <si>
    <t>424B5 tm2429370-4_424b5.htm, base tranche net</t>
  </si>
  <si>
    <t>2026-08-10</t>
  </si>
  <si>
    <t>Follow-on, POST-APPROVAL</t>
  </si>
  <si>
    <t>424B5 tm2622669-1_424b5.htm</t>
  </si>
  <si>
    <t>FY2026</t>
  </si>
  <si>
    <t>ATM sales during the fiscal year</t>
  </si>
  <si>
    <t>10-K FY2026 cash flow statement</t>
  </si>
  <si>
    <t>Total identifiable equity</t>
  </si>
  <si>
    <t>DEBT AND ATM AUTHORISATIONS</t>
  </si>
  <si>
    <t>Date</t>
  </si>
  <si>
    <t>$M</t>
  </si>
  <si>
    <t>2022-10-06</t>
  </si>
  <si>
    <t>Hercules Capital maximum term loan, six tranches</t>
  </si>
  <si>
    <t>Facility size</t>
  </si>
  <si>
    <t>Loan agreement exhibit. NO Pharmakon or BioPharma Credit facility exists, only one lender</t>
  </si>
  <si>
    <t>2026-03-31</t>
  </si>
  <si>
    <t>Hercules outstanding principal</t>
  </si>
  <si>
    <t>Net carrying 83.3</t>
  </si>
  <si>
    <t>10-K FY2026 debt schedule R52</t>
  </si>
  <si>
    <t>Proceeds from long-term debt drawn in year</t>
  </si>
  <si>
    <t>10-K FY2026</t>
  </si>
  <si>
    <t>2022-06-23</t>
  </si>
  <si>
    <t>ATM sales agreement authorised</t>
  </si>
  <si>
    <t>SVB Securities</t>
  </si>
  <si>
    <t>8-K</t>
  </si>
  <si>
    <t>2023-08-03</t>
  </si>
  <si>
    <t>New ATM, prior terminated</t>
  </si>
  <si>
    <t>2024-11-26</t>
  </si>
  <si>
    <t>ATM reduced and suspended from $100M</t>
  </si>
  <si>
    <t>Leerink Partners</t>
  </si>
  <si>
    <t>Hercules terms: cash rate the greater of 7.25 percent or Prime plus 1.75 percent; end-of-term charge 4.95 percent of original principal; prepayment fee 3 percent in year one stepping to 1 percent; performance covenant triggers at $100M outstanding with minimum unrestricted cash of 85 percent and a minimum market cap of $1.2 billion.</t>
  </si>
  <si>
    <t>R&amp;D EXPENSE BY FISCAL YEAR (whole pipeline, not RP1 alone)</t>
  </si>
  <si>
    <t>Fiscal year</t>
  </si>
  <si>
    <t>R&amp;D ($M)</t>
  </si>
  <si>
    <t>FY2017</t>
  </si>
  <si>
    <t>XBRL ResearchAndDevelopmentExpense</t>
  </si>
  <si>
    <t>FY2018</t>
  </si>
  <si>
    <t>FY2019</t>
  </si>
  <si>
    <t>FY2020</t>
  </si>
  <si>
    <t>FY2021</t>
  </si>
  <si>
    <t>FY2022</t>
  </si>
  <si>
    <t>FY2023</t>
  </si>
  <si>
    <t>FY2024</t>
  </si>
  <si>
    <t>Cumulative FY2017 to FY2026</t>
  </si>
  <si>
    <t>Q1 FY2027 was a further $49.3M. This is whole-pipeline spend across RP1, RP2, RP3 and platform, NOT the cost of RP1 alone</t>
  </si>
  <si>
    <t>POSITION AND RUNWAY</t>
  </si>
  <si>
    <t>As of</t>
  </si>
  <si>
    <t>Accumulated deficit</t>
  </si>
  <si>
    <t>10-K FY2026 note R9</t>
  </si>
  <si>
    <t>2026-06-30</t>
  </si>
  <si>
    <t>10-Q note R8</t>
  </si>
  <si>
    <t>Cash and equivalents</t>
  </si>
  <si>
    <t>10-Q balance sheet R2</t>
  </si>
  <si>
    <t>Short-term investments</t>
  </si>
  <si>
    <t>2026-08</t>
  </si>
  <si>
    <t>Net proceeds, August 2026 offering</t>
  </si>
  <si>
    <t>10-Q subsequent events</t>
  </si>
  <si>
    <t>Pro forma cash after the August raise</t>
  </si>
  <si>
    <t>THE MOST INSTRUCTIVE FACT ON THIS SHEET. The FY2026 10-K, filed 29 June 2026 before approval, stated that cash was sufficient only into the first calendar quarter of 2027 and that these conditions raise substantial doubt about the Company's ability to continue as a going concern. The 10-Q filed 14 August 2026 states that doubt has been alleviated by the August raise. Replimune spent roughly 930 million dollars of R&amp;D and carried a going-concern qualification into the month it won approval, after two Complete Response Letters. That is the honest shape of this path. It belongs in the ask logic, not on the momentum slide.</t>
  </si>
  <si>
    <t>RP1 / TUDRIQEV — BLA to approval, the regulatory record in our exact setting</t>
  </si>
  <si>
    <t>Two Complete Response Letters, one advisory committee, then accelerated approval. This is now the precedent for the path.</t>
  </si>
  <si>
    <t>Event</t>
  </si>
  <si>
    <t>What the filing says</t>
  </si>
  <si>
    <t>2025-01-21</t>
  </si>
  <si>
    <t>BLA accepted, priority review</t>
  </si>
  <si>
    <t>PDUFA 22 July 2025. FDA indicated no plan for an advisory committee and stated it had not identified any potential review issues. Based on the IGNYTE trial in anti-PD-1 resistant melanoma</t>
  </si>
  <si>
    <t>8-K exhibit 99.1, 22 Jan 2025</t>
  </si>
  <si>
    <t>2025-07-22</t>
  </si>
  <si>
    <t>COMPLETE RESPONSE LETTER 1</t>
  </si>
  <si>
    <t>IGNYTE not considered to be an adequate and well-controlled clinical investigation that provides substantial evidence of effectiveness. FDA cited population heterogeneity and confirmatory trial design. NO SAFETY ISSUES WERE RAISED. The CEO noted the concerns were not raised during the mid- and late-cycle reviews</t>
  </si>
  <si>
    <t>8-K exhibit 99.1, 22 Jul 2025</t>
  </si>
  <si>
    <t>2025-09-02</t>
  </si>
  <si>
    <t>Type A meeting scheduled</t>
  </si>
  <si>
    <t>The CEO stated that without accelerated approval, continuation of the RP1 programme in advanced melanoma, including the Phase 3 confirmatory trial, will not be viable</t>
  </si>
  <si>
    <t>8-K exhibit 99.1, 4 Sep 2025</t>
  </si>
  <si>
    <t>2025-10-20</t>
  </si>
  <si>
    <t>Resubmission accepted</t>
  </si>
  <si>
    <t>Confirmed as a complete response to the July 2025 CRL. New PDUFA 10 April 2026, Class II resubmission</t>
  </si>
  <si>
    <t>8-K exhibit 99.1, 20 Oct 2025</t>
  </si>
  <si>
    <t>2026-04-10</t>
  </si>
  <si>
    <t>COMPLETE RESPONSE LETTER 2</t>
  </si>
  <si>
    <t>Rejected again. The CEO stated FDA had not exercised regulatory flexibility. Job cuts and manufacturing scale-back announced. The company alleged a different review team was assigned to the resubmission</t>
  </si>
  <si>
    <t>8-K exhibit 99.1, 13 Apr 2026</t>
  </si>
  <si>
    <t>2026-05-29</t>
  </si>
  <si>
    <t>Third submission announced</t>
  </si>
  <si>
    <t>The Company will resubmit its Biologics License Application for RP1 in combination with nivolumab</t>
  </si>
  <si>
    <t>8-K item 7.01</t>
  </si>
  <si>
    <t>2026-07-30</t>
  </si>
  <si>
    <t>Advisory committee</t>
  </si>
  <si>
    <t>Cellular, Tissue and Gene Therapies committee. The proposed trade name TUDRIQEV appears. The briefing states IGNYTE-3 is ongoing with OS data expected in 2030, and gives epidemiology: 110,000 new US melanoma cases with about 8,500 deaths projected in 2026, and 50 percent of advanced melanoma patients progress in the first 12 months</t>
  </si>
  <si>
    <t>8-K exhibit 99.1, 30 Jul 2026</t>
  </si>
  <si>
    <t>2026-08-06</t>
  </si>
  <si>
    <t>FDA accelerated approval of TUDRIQEV in combination with nivolumab for unresectable advanced cutaneous melanoma after progression on an anti-PD-1 based regimen. Continued approval may be contingent on verification of clinical benefit in a confirmatory trial</t>
  </si>
  <si>
    <t>8-K exhibit 99.1, 7 Aug 2026</t>
  </si>
  <si>
    <t>USE THE APPROVED LABEL NUMBERS, NOT THE PRE-CRL NUMBERS</t>
  </si>
  <si>
    <t>Efficacy-evaluable population</t>
  </si>
  <si>
    <t>n = 91</t>
  </si>
  <si>
    <t>From 140 enrolled. The efficacy population required at least one non-injected lesion</t>
  </si>
  <si>
    <t>8-K exhibit 99.2, 6 Aug 2026</t>
  </si>
  <si>
    <t>Objective response rate</t>
  </si>
  <si>
    <t>24.2 percent, 95 percent CI 15.8 to 34.3</t>
  </si>
  <si>
    <t>Against 34 percent cited in company materials before the first CRL</t>
  </si>
  <si>
    <t>same</t>
  </si>
  <si>
    <t>Median duration of response</t>
  </si>
  <si>
    <t>Against 24.8 months cited pre-CRL for a confirmed-progression subgroup</t>
  </si>
  <si>
    <t>Responders maintaining response</t>
  </si>
  <si>
    <t>86.1 percent at 6 months, 54.6 percent at 12 months</t>
  </si>
  <si>
    <t>FDA label</t>
  </si>
  <si>
    <t>Confirmatory trial</t>
  </si>
  <si>
    <t>IGNYTE-3, ongoing, about 400 patients, OS primary</t>
  </si>
  <si>
    <t>Overall survival data expected 2030</t>
  </si>
  <si>
    <t>Advisory committee briefing</t>
  </si>
  <si>
    <t>Launch footprint</t>
  </si>
  <si>
    <t>About 200 early adopter accounts expanding to about 1,200 within 6 to 12 months</t>
  </si>
  <si>
    <t>63,000 square feet of US manufacturing. Shipments about 60 days from approval</t>
  </si>
  <si>
    <t>8-K exhibit 99.2</t>
  </si>
  <si>
    <t>WHAT THIS MEANS FOR KINIMMUNE. The setting now has a marketed product, which removes the argument that FDA will not approve in post-anti-PD-1 melanoma on response-rate evidence. It also sets a precise bar at 24.2 percent in 91 patients. The positioning agreed for the deck holds unchanged: enter a setting that is not covered, never claim cheaper, safer or better than an approved product.</t>
  </si>
  <si>
    <t>Replimune — reported financials by period</t>
  </si>
  <si>
    <t>Cash, accumulated deficit and stockholders equity as filed. Period-on-period cash burn is a formula.</t>
  </si>
  <si>
    <t>Source: SEC XBRL company facts API, CIK 0001737953 · us-gaap tags as filed in 10-K and 10-Q</t>
  </si>
  <si>
    <t>Period end</t>
  </si>
  <si>
    <t>Cash &amp; equivalents</t>
  </si>
  <si>
    <t>Stockholders equity</t>
  </si>
  <si>
    <t>Change in deficit (period burn)</t>
  </si>
  <si>
    <t>2022-03-31</t>
  </si>
  <si>
    <t>2022-06-30</t>
  </si>
  <si>
    <t>2022-09-30</t>
  </si>
  <si>
    <t>2022-12-31</t>
  </si>
  <si>
    <t>2023-06-30</t>
  </si>
  <si>
    <t>2023-09-30</t>
  </si>
  <si>
    <t>2023-12-31</t>
  </si>
  <si>
    <t>2024-03-31</t>
  </si>
  <si>
    <t>2024-06-30</t>
  </si>
  <si>
    <t>2024-09-30</t>
  </si>
  <si>
    <t>2024-12-31</t>
  </si>
  <si>
    <t>2025-03-31</t>
  </si>
  <si>
    <t>2025-06-30</t>
  </si>
  <si>
    <t>2025-09-30</t>
  </si>
  <si>
    <t>2025-12-31</t>
  </si>
  <si>
    <t>Moderna and Merck — the individualized neoantigen therapy deal and programme</t>
  </si>
  <si>
    <t>Note the date correction: the option was exercised in September 2022 and paid in October 2022, not 2023.</t>
  </si>
  <si>
    <t>DEAL ECONOMICS</t>
  </si>
  <si>
    <t>Amount</t>
  </si>
  <si>
    <t>Terms as filed</t>
  </si>
  <si>
    <t>2016-06</t>
  </si>
  <si>
    <t>Collaboration and licence agreement</t>
  </si>
  <si>
    <t>$200.0M upfront</t>
  </si>
  <si>
    <t>We received an upfront payment of $200.0 million from Merck. The parties will equally co-fund subsequent clinical development, with Merck primarily responsible for conducting clinical development activities, and Merck will lead worldwide commercialization</t>
  </si>
  <si>
    <t>Moderna 10-K FY2018, note R43</t>
  </si>
  <si>
    <t>Option right embedded in the deal</t>
  </si>
  <si>
    <t>$250.0M if exercised</t>
  </si>
  <si>
    <t>Merck has the right to elect to participate in future development and commercialization of PCVs by making a $250.0 million participation payment</t>
  </si>
  <si>
    <t>Moderna 10-K FY2018, R11</t>
  </si>
  <si>
    <t>2018-04</t>
  </si>
  <si>
    <t>Series H equity investment and amendment</t>
  </si>
  <si>
    <t>$125.0M net plus $13.0M premium, $138.7M total consideration</t>
  </si>
  <si>
    <t>Premium recorded to deferred revenue</t>
  </si>
  <si>
    <t>Moderna 10-K FY2018, R43</t>
  </si>
  <si>
    <t>2022-09</t>
  </si>
  <si>
    <t>MERCK EXERCISES THE OPTION</t>
  </si>
  <si>
    <t>In September 2022, Merck exercised its option for INT, including mRNA-4157, pursuant to the terms of the agreement</t>
  </si>
  <si>
    <t>Moderna 10-K FY2023, R51</t>
  </si>
  <si>
    <t>2022-10</t>
  </si>
  <si>
    <t>Option exercise fee paid</t>
  </si>
  <si>
    <t>$250.0M</t>
  </si>
  <si>
    <t>XBRL tag ProceedsFromOptionExerciseFee, $250,000,000</t>
  </si>
  <si>
    <t>2022 onward</t>
  </si>
  <si>
    <t>Cost and profit share</t>
  </si>
  <si>
    <t>50 / 50 worldwide</t>
  </si>
  <si>
    <t>We and Merck will collaborate on further development and commercialization of mRNA-4157, and we will share costs and any profits and losses worldwide equally. Moderna is primarily responsible for process development and manufacture; Merck generally leads clinical trials</t>
  </si>
  <si>
    <t>Moderna 10-K FY2023 and FY2025, R13</t>
  </si>
  <si>
    <t>PROGRAMME SPEND — Moderna's share, NET of Merck reimbursement</t>
  </si>
  <si>
    <t>Period</t>
  </si>
  <si>
    <t>Moderna net R&amp;D ($M)</t>
  </si>
  <si>
    <t>Implied gross programme spend ($M)</t>
  </si>
  <si>
    <t>2022 partial year</t>
  </si>
  <si>
    <t>Merck's 50 percent share is booked as a reduction to Moderna R&amp;D expense under ASC 808, not as revenue. The gross column doubles Moderna's disclosed net and is an INFERENCE, not a disclosed figure. Merck discloses no INT-specific dollar amount anywhere</t>
  </si>
  <si>
    <t>H1 2026</t>
  </si>
  <si>
    <t>Total 2022 to H1 2026</t>
  </si>
  <si>
    <t>This is the strongest number for the capital slide. Two counterparties have put 250 million dollars of option money and, on Moderna's disclosed net figures, well over a billion dollars of combined programme spend behind an individualised cancer vaccine dosed in combination with a checkpoint inhibitor. Merck discloses no INT-specific figure of its own, so Moderna's net R&amp;D line is the only quantified anchor.</t>
  </si>
  <si>
    <t>CLINICAL STATUS</t>
  </si>
  <si>
    <t>Verbatim or note</t>
  </si>
  <si>
    <t>KEYNOTE-942, Phase 2b adjuvant melanoma</t>
  </si>
  <si>
    <t>Met primary endpoint</t>
  </si>
  <si>
    <t>Reduced the risk of recurrence or death by 44 percent</t>
  </si>
  <si>
    <t>Five-year follow-up</t>
  </si>
  <si>
    <t>Sustained</t>
  </si>
  <si>
    <t>At a planned median follow-up of approximately five years, mRNA-4157 in combination with KEYTRUDA showed continued sustained benefit, reducing the risk of recurrence or death by 49 percent</t>
  </si>
  <si>
    <t>Moderna 10-K FY2025, disclosed Jan 2026</t>
  </si>
  <si>
    <t>INTerpath-001, PHASE 3 ADJUVANT MELANOMA</t>
  </si>
  <si>
    <t>INTERIM MET BOTH ENDPOINTS</t>
  </si>
  <si>
    <t>1,137 patients, treatment-naive, high-risk stage IIB to IV completely resected cutaneous melanoma. Statistically significant improvement in recurrence-free survival AND distant-metastasis-free survival versus pembrolizumab alone. HAZARD RATIOS WERE NOT DISCLOSED. Companies plan to engage regulators on filing submissions</t>
  </si>
  <si>
    <t>Merck and Moderna release, 19 Aug 2026</t>
  </si>
  <si>
    <t>Programme breadth</t>
  </si>
  <si>
    <t>Eight Phase 2 and Phase 3 trials</t>
  </si>
  <si>
    <t>Adjuvant melanoma, adjuvant NSCLC, adjuvant NSCLC post-neoadjuvant, Phase 2 RCC, MIBC, NMIBC, metastatic melanoma, first-line metastatic squamous NSCLC</t>
  </si>
  <si>
    <t>Designations</t>
  </si>
  <si>
    <t>FDA Breakthrough Therapy, EMA PRIME</t>
  </si>
  <si>
    <t>Breakthrough first disclosed 23 Feb 2023</t>
  </si>
  <si>
    <t>8-K, Q4 2022 press release</t>
  </si>
  <si>
    <t>Setbacks</t>
  </si>
  <si>
    <t>NONE DISCLOSED</t>
  </si>
  <si>
    <t>No Moderna or Merck filing discloses any delay, missed endpoint, discontinuation or safety setback for this programme</t>
  </si>
  <si>
    <t>THE BIONTECH CONTRAST — the crisp answer Danny asked for</t>
  </si>
  <si>
    <t>What failed</t>
  </si>
  <si>
    <t>BNT122-01, adjuvant colorectal cancer</t>
  </si>
  <si>
    <t>BioNTech terminated the Phase 2 of autogene cevumeran in ctDNA-positive resected stage II high-risk or stage III colorectal cancer. The independent DSMB found a numerical imbalance in overall survival between treatment arms and concluded continuation was unlikely to change the efficacy outcome</t>
  </si>
  <si>
    <t>IT WAS MONOTHERAPY</t>
  </si>
  <si>
    <t>The distinction that carries the whole argument</t>
  </si>
  <si>
    <t>BNT122-01 tested autogene cevumeran as ADJUVANT MONOTHERAPY with NO checkpoint inhibitor. Every disclosed mRNA-4157 trial, KEYNOTE-942 and both INTerpath studies, doses in combination with pembrolizumab</t>
  </si>
  <si>
    <t>BioNTech 6-K; Moderna 10-K FY2025</t>
  </si>
  <si>
    <t>It was not a programme kill</t>
  </si>
  <si>
    <t>The pancreatic trial continues</t>
  </si>
  <si>
    <t>The separate Phase 2 IMcode003, combining autogene cevumeran WITH checkpoint inhibition and chemotherapy in pancreatic cancer, continues as planned</t>
  </si>
  <si>
    <t>Different platform too</t>
  </si>
  <si>
    <t>Not the same construct</t>
  </si>
  <si>
    <t>Autogene cevumeran is up to 20 neoantigens on URIDINE mRNA in a LIPOPLEX given INTRAVENOUSLY to reach splenic dendritic cells. mRNA-4157 is up to 34 neoantigens in a LIPID NANOPARTICLE given INTRAMUSCULARLY. Different antigen load, different chemistry, different delivery, different route</t>
  </si>
  <si>
    <t>asset profiles sheet</t>
  </si>
  <si>
    <t>Different tumour, different design</t>
  </si>
  <si>
    <t>Colorectal, adjuvant, ctDNA-selected, no checkpoint partner</t>
  </si>
  <si>
    <t>Nothing in the failed design maps onto a combination regimen in melanoma</t>
  </si>
  <si>
    <t>Immuno-oncology acquisitions 2022 to 2026 — the stage at which the buyer paid</t>
  </si>
  <si>
    <t>Reframed as momentum and validation. The column that carries the argument is stage at announcement, not deal size.</t>
  </si>
  <si>
    <t>Acquirer</t>
  </si>
  <si>
    <t>Announced</t>
  </si>
  <si>
    <t>Structure</t>
  </si>
  <si>
    <t>Upfront ($M)</t>
  </si>
  <si>
    <t>Total incl. milestones ($M)</t>
  </si>
  <si>
    <t>Lead asset</t>
  </si>
  <si>
    <t>STAGE AT DEAL</t>
  </si>
  <si>
    <t>Relevance</t>
  </si>
  <si>
    <t>Checkmate Pharmaceuticals</t>
  </si>
  <si>
    <t>2022-04-18</t>
  </si>
  <si>
    <t>All-cash tender at $10.50 per share</t>
  </si>
  <si>
    <t>Vidutolimod, TLR9 agonist, PD-1 refractory melanoma</t>
  </si>
  <si>
    <t>DIRECT COMP. The closest transaction to KIN-112 in mechanism and setting, and the asset is still in Phase 2 at Regeneron</t>
  </si>
  <si>
    <t>Turning Point Therapeutics</t>
  </si>
  <si>
    <t>2022-06-02</t>
  </si>
  <si>
    <t>Cash tender at $76.00</t>
  </si>
  <si>
    <t>Repotrectinib, ROS1 and NTRK inhibitor</t>
  </si>
  <si>
    <t>Phase 2 registrational</t>
  </si>
  <si>
    <t>Targeted therapy, scale reference</t>
  </si>
  <si>
    <t>TeneoTwo</t>
  </si>
  <si>
    <t>2022-07-05</t>
  </si>
  <si>
    <t>Private acquisition</t>
  </si>
  <si>
    <t>TNB-486, CD19 by CD3 bispecific</t>
  </si>
  <si>
    <t>A Phase 1 private company at $100M upfront and $1.265B total</t>
  </si>
  <si>
    <t>Imago BioSciences</t>
  </si>
  <si>
    <t>2022-11-21</t>
  </si>
  <si>
    <t>Cash tender at $36.00</t>
  </si>
  <si>
    <t>Bomedemstat, LSD1 inhibitor</t>
  </si>
  <si>
    <t>Haematology, scale reference</t>
  </si>
  <si>
    <t>Seagen</t>
  </si>
  <si>
    <t>2023-03-13</t>
  </si>
  <si>
    <t>All-cash merger at $229.00</t>
  </si>
  <si>
    <t>Four approved ADCs plus 11 clinical</t>
  </si>
  <si>
    <t>Approved</t>
  </si>
  <si>
    <t>Platform scale anchor</t>
  </si>
  <si>
    <t>Ambrx Biopharma</t>
  </si>
  <si>
    <t>2024-01-05</t>
  </si>
  <si>
    <t>All-cash merger at $28.00</t>
  </si>
  <si>
    <t>ARX517, PSMA ADC</t>
  </si>
  <si>
    <t>Phase 1/2</t>
  </si>
  <si>
    <t>Early clinical at $2B</t>
  </si>
  <si>
    <t>Genmab</t>
  </si>
  <si>
    <t>ProfoundBio</t>
  </si>
  <si>
    <t>2024-04-03</t>
  </si>
  <si>
    <t>Private, all cash</t>
  </si>
  <si>
    <t>Rina-S, folate receptor alpha ADC</t>
  </si>
  <si>
    <t>Early clinical, $1.8B, private target</t>
  </si>
  <si>
    <t>Ono Pharmaceutical</t>
  </si>
  <si>
    <t>Deciphera</t>
  </si>
  <si>
    <t>2024-04-30</t>
  </si>
  <si>
    <t>Cash tender at $25.60</t>
  </si>
  <si>
    <t>Qinlock, KIT inhibitor</t>
  </si>
  <si>
    <t>Approved-stage anchor</t>
  </si>
  <si>
    <t>Roche (Genentech)</t>
  </si>
  <si>
    <t>Poseida Therapeutics</t>
  </si>
  <si>
    <t>2024-12-09</t>
  </si>
  <si>
    <t>Tender at $9.00 cash plus $4.00 CVR</t>
  </si>
  <si>
    <t>P-BCMA-ALLO1, allogeneic CAR-T</t>
  </si>
  <si>
    <t>HEADLINE COMP. About 220 percent premium for a Phase 1b cell therapy</t>
  </si>
  <si>
    <t>Merck KGaA</t>
  </si>
  <si>
    <t>SpringWorks Therapeutics</t>
  </si>
  <si>
    <t>2025-04-27</t>
  </si>
  <si>
    <t>All-cash merger at $47.00</t>
  </si>
  <si>
    <t>Ogsiveo and Gomekli</t>
  </si>
  <si>
    <t>Merus</t>
  </si>
  <si>
    <t>2025-09-29</t>
  </si>
  <si>
    <t>All-cash tender at $97.00</t>
  </si>
  <si>
    <t>Petosemtamab, EGFR by LGR5 bispecific</t>
  </si>
  <si>
    <t>Phase 3</t>
  </si>
  <si>
    <t>Late-stage IO at $8B</t>
  </si>
  <si>
    <t>Total upfront capital deployed, 11 confirmed deals</t>
  </si>
  <si>
    <t>Median upfront</t>
  </si>
  <si>
    <t>STAGE AT ACQUISITION — the distribution that makes the argument</t>
  </si>
  <si>
    <t>Stage at announcement</t>
  </si>
  <si>
    <t>Deals</t>
  </si>
  <si>
    <t>Which deals</t>
  </si>
  <si>
    <t>none</t>
  </si>
  <si>
    <t>Phase 1 or 1b</t>
  </si>
  <si>
    <t>Checkmate, TeneoTwo, Poseida</t>
  </si>
  <si>
    <t>Ambrx, ProfoundBio</t>
  </si>
  <si>
    <t>Imago, Turning Point</t>
  </si>
  <si>
    <t>Seagen, Deciphera, SpringWorks</t>
  </si>
  <si>
    <t>Total</t>
  </si>
  <si>
    <t>Pre-approval share</t>
  </si>
  <si>
    <t>DEALS BY YEAR</t>
  </si>
  <si>
    <t>Which</t>
  </si>
  <si>
    <t>Checkmate, Turning Point, TeneoTwo, Imago</t>
  </si>
  <si>
    <t>Ambrx, ProfoundBio, Deciphera, Poseida</t>
  </si>
  <si>
    <t>SpringWorks, Merus. Turnstone excluded as a distressed liquidation</t>
  </si>
  <si>
    <t>2026 to 2 Sep</t>
  </si>
  <si>
    <t>No confirmed IO acquisition filed this year. Flag it honestly rather than cropping it out</t>
  </si>
  <si>
    <t>BioVex</t>
  </si>
  <si>
    <t>2011-01</t>
  </si>
  <si>
    <t>Private acquisition, historical anchor</t>
  </si>
  <si>
    <t>Talimogene laherparepvec, later IMLYGIC, oncolytic HSV</t>
  </si>
  <si>
    <t>The first-in-class approval in this space was bought at Phase 3 for $425M upfront and about $1B total</t>
  </si>
  <si>
    <t>HOW TO FRAME THIS FOR DANNY. The point is not that Kinimmune exits. The point is that eight of eleven recent transactions were struck before approval, that the largest premium in the dataset was about 220 percent for a Phase 1b asset, and that the closest mechanistic analogue to KIN-112, Checkmate's TLR9 agonist in PD-1 refractory melanoma, was bought at Phase 1b and is still being developed. Credible acquirers keep showing up every year and they keep paying early. That is validation of the science and the setting, which is a different sentence from an exit path.</t>
  </si>
  <si>
    <t>Market size in DOLLARS — and what it costs to serve it</t>
  </si>
  <si>
    <t>Every market figure elsewhere in this workbook is in patients. This is the revenue view, taken from the only company actually selling into the second-line advanced melanoma population today.</t>
  </si>
  <si>
    <t>Source: Iovance Biotherapeutics 10-K FY2025 (acc 0001104659-26-018899) and XBRL company facts CIK 0001425205 · Replimune figures from its FY2026 10-K and Aug 2026 424B5</t>
  </si>
  <si>
    <t>Line</t>
  </si>
  <si>
    <t>AMTAGVI + PROLEUKIN — Iovance product revenue, net</t>
  </si>
  <si>
    <t>Product revenue, net</t>
  </si>
  <si>
    <t>AMTAGVI approved Feb 2024. FY2023 is pre-launch Proleukin only</t>
  </si>
  <si>
    <t>Cost of sales</t>
  </si>
  <si>
    <t>Cell-therapy COGS — the number that matters for your differentiation</t>
  </si>
  <si>
    <t>Research and development</t>
  </si>
  <si>
    <t>Selling, general and administrative</t>
  </si>
  <si>
    <t>Loss from operations</t>
  </si>
  <si>
    <t>Still loss-making at $263M of revenue</t>
  </si>
  <si>
    <t>GROSS PROFIT</t>
  </si>
  <si>
    <t>Revenue less cost of sales</t>
  </si>
  <si>
    <t>GROSS MARGIN %</t>
  </si>
  <si>
    <t>THE FINDING: a cell therapy in this indication runs a ~34% gross margin. Two-thirds of every dollar goes to making the product.</t>
  </si>
  <si>
    <t>Revenue growth, year on year</t>
  </si>
  <si>
    <t>FY2025 grew 61% over FY2024</t>
  </si>
  <si>
    <t>QUARTERLY RUN-RATE</t>
  </si>
  <si>
    <t>Quarter</t>
  </si>
  <si>
    <t>Revenue</t>
  </si>
  <si>
    <t>Annualised</t>
  </si>
  <si>
    <t>Q1 2025</t>
  </si>
  <si>
    <t>Q2 2025</t>
  </si>
  <si>
    <t>Q3 2025</t>
  </si>
  <si>
    <t>Q4 2025</t>
  </si>
  <si>
    <t>Q1 2026</t>
  </si>
  <si>
    <t>Q2 2026</t>
  </si>
  <si>
    <t>Q4 2025 is derived: FY2025 total less the first three quarters.</t>
  </si>
  <si>
    <t>WHAT THIS IMPLIES FOR A DOLLAR MARKET MODEL</t>
  </si>
  <si>
    <t>Input</t>
  </si>
  <si>
    <t>Unit</t>
  </si>
  <si>
    <t>Source / note</t>
  </si>
  <si>
    <t>US addressable population (anti-PD-1 progressed, injectable)</t>
  </si>
  <si>
    <t>patients/yr</t>
  </si>
  <si>
    <t>Sheet 12 — derived from Replimune 10-K</t>
  </si>
  <si>
    <t>AMTAGVI + Proleukin revenue, FY2025</t>
  </si>
  <si>
    <t>USD</t>
  </si>
  <si>
    <t>Iovance 10-K FY2025 — actual, not modelled</t>
  </si>
  <si>
    <t>Q2 2026 annualised run-rate</t>
  </si>
  <si>
    <t>Q2 2026 x 4</t>
  </si>
  <si>
    <t>Assumed penetration of the addressable population</t>
  </si>
  <si>
    <t>of 10,400</t>
  </si>
  <si>
    <t>ILLUSTRATIVE INPUT — change this cell</t>
  </si>
  <si>
    <t>Assumed annual revenue per treated patient</t>
  </si>
  <si>
    <t>ILLUSTRATIVE INPUT — change this cell; cell therapies in this setting are priced in the high six figures</t>
  </si>
  <si>
    <t>MODELLED US REVENUE AT THESE ASSUMPTIONS</t>
  </si>
  <si>
    <t>USD/yr</t>
  </si>
  <si>
    <t>10,400 patients x penetration x price. Both assumption cells are yellow — change them and this recalculates</t>
  </si>
  <si>
    <t>THE TWO ARGUMENTS THIS SHEET GIVES YOU</t>
  </si>
  <si>
    <t>1. THE MARKET PAYS. AMTAGVI reached $263.5M of revenue in its second year on the market, in the same second-line advanced melanoma population you are sizing, despite requiring tumour resection, lymphodepleting chemotherapy, high-dose IL-2 and an authorised treatment centre. Q2 2026 annualises to roughly $397M. A ~10,000-patient US population is not too small to build a business on — that is now a fact, not a projection.</t>
  </si>
  <si>
    <t>2. THE COST STRUCTURE IS YOUR OPENING. Iovance ran a gross margin of roughly 34% in FY2025, with cost of sales of $173M against $263M of revenue. That is what an autologous, per-patient manufactured product costs to deliver. If your asset is off-the-shelf and non-viral, your gross margin is structurally different — and that comparison, drawn against a real filed income statement rather than an assumption, is one of the strongest slides you can build. Cross-reference sheet 15 for the CMC burden by modality.</t>
  </si>
  <si>
    <t>CAVEAT: Iovance reports AMTAGVI and Proleukin together as "Product revenue, net". The 10-K tags both separately in XBRL but does not break the split out in the income statement, so the figures above are the COMBINED product line. Proleukin is used within the AMTAGVI regimen, so the two are commercially linked, but do not quote these as pure AMTAGVI sales.</t>
  </si>
  <si>
    <t>Where the money is going — melanoma, intratumoral, oncolytic and innate-agonist financings</t>
  </si>
  <si>
    <t>Window 1 Sep 2024 to 2 Sep 2026. Private rounds from Form D, public from 424B5 and 8-K. Read the limitation before putting a trend line on a slide.</t>
  </si>
  <si>
    <t>PRIVATE FINANCINGS (Form D)</t>
  </si>
  <si>
    <t>Issuer</t>
  </si>
  <si>
    <t>Filed</t>
  </si>
  <si>
    <t>Rule</t>
  </si>
  <si>
    <t>Total offering ($M)</t>
  </si>
  <si>
    <t>Total sold ($M)</t>
  </si>
  <si>
    <t>Modality and stage</t>
  </si>
  <si>
    <t>TriSalus Life Sciences</t>
  </si>
  <si>
    <t>2024-12-27</t>
  </si>
  <si>
    <t>506(b)</t>
  </si>
  <si>
    <t>Nelitolimod SD-101, intratumoral TLR9 agonist with pressure-enabled delivery</t>
  </si>
  <si>
    <t>2025-05-08</t>
  </si>
  <si>
    <t>Imunon (formerly Celsion)</t>
  </si>
  <si>
    <t>2025-05-28</t>
  </si>
  <si>
    <t>IMNN-001, plasmid IL-12 intratumoral electroporation, Phase 2</t>
  </si>
  <si>
    <t>Total private, in scope</t>
  </si>
  <si>
    <t>PUBLIC FINANCINGS</t>
  </si>
  <si>
    <t>Ticker</t>
  </si>
  <si>
    <t>Terms</t>
  </si>
  <si>
    <t>Lead asset and stage</t>
  </si>
  <si>
    <t>Obsidian Therapeutics via the Galera shell</t>
  </si>
  <si>
    <t>OBSD</t>
  </si>
  <si>
    <t>2026-08-03</t>
  </si>
  <si>
    <t>Reverse merger plus PIPE</t>
  </si>
  <si>
    <t>concurrent PIPE</t>
  </si>
  <si>
    <t>OBX-115 engineered TIL, checkpoint-resistant MELANOMA, Phase 1/2. THE LARGEST SINGLE EVENT IN THE WINDOW</t>
  </si>
  <si>
    <t>TLSA</t>
  </si>
  <si>
    <t>2026-02-19</t>
  </si>
  <si>
    <t>Underwritten follow-on</t>
  </si>
  <si>
    <t>9,756,100 shares at $4.10</t>
  </si>
  <si>
    <t>SD-101 nelitolimod, TLR9 agonist, Phase 1 complete</t>
  </si>
  <si>
    <t>GNLX</t>
  </si>
  <si>
    <t>2026-01-07</t>
  </si>
  <si>
    <t>6,666,667 shares at $3.00</t>
  </si>
  <si>
    <t>Olvi-Vec oncolytic vaccinia, Phase 3 in ovarian</t>
  </si>
  <si>
    <t>CLDI</t>
  </si>
  <si>
    <t>2025-01-09</t>
  </si>
  <si>
    <t>Registered direct</t>
  </si>
  <si>
    <t>5,000,000 shares at $0.85</t>
  </si>
  <si>
    <t>CLD-101 oncolytic virus with stem cell delivery, Phase 1</t>
  </si>
  <si>
    <t>INTS</t>
  </si>
  <si>
    <t>2025-11-03</t>
  </si>
  <si>
    <t>Best-efforts offering</t>
  </si>
  <si>
    <t>5,000,000 shares at $0.80</t>
  </si>
  <si>
    <t>INT230-6 intratumoral, sarcoma, Phase 3 paused</t>
  </si>
  <si>
    <t>Total public, in scope</t>
  </si>
  <si>
    <t>HALF-YEAR TREND</t>
  </si>
  <si>
    <t>Private count</t>
  </si>
  <si>
    <t>Private $M</t>
  </si>
  <si>
    <t>Public count</t>
  </si>
  <si>
    <t>Public $M</t>
  </si>
  <si>
    <t>Total $M</t>
  </si>
  <si>
    <t>H2 2024</t>
  </si>
  <si>
    <t>Calidi and TriSalus had unpriced registered activity not quantified here</t>
  </si>
  <si>
    <t>H1 2025</t>
  </si>
  <si>
    <t>H2 2025</t>
  </si>
  <si>
    <t>One $349M boundary-case Form D excluded, the Sensei to Faeth reverse merger</t>
  </si>
  <si>
    <t>Q3 2026 to 2 Sep</t>
  </si>
  <si>
    <t>Obsidian reverse merger and PIPE</t>
  </si>
  <si>
    <t>Window total</t>
  </si>
  <si>
    <t>READING: capital into this space is rising and moving from private rounds into public vehicles. The last twelve months carry about 414 million dollars against about 31 million in the twelve before. The largest single event is Obsidian's 350 million dollar PIPE alongside a reverse merger, for a checkpoint-resistant melanoma cell therapy at Phase 1/2. That is the slide: investors are writing large cheques for early-stage assets in exactly this setting.</t>
  </si>
  <si>
    <t>LIMITATION, state it if challenged: Form D captures US private placements only and its documents carry no business description, so keyword search returns nothing and private companies can only be found by name. Rounds structured as SAFEs or bridge notes, and rounds filed by an offshore parent, never appear. Treat the private line as a floor, not a measurement. Companies confirmed active in this space whose most recent Form D predates the window include IconOVir Bio and Actym Therapeutics. Highlight Therapeutics, Ankyra and OncoNano are private with no EDGAR presence found at all.</t>
  </si>
  <si>
    <t>Private biotech capital by quarter</t>
  </si>
  <si>
    <t>Reg D offerings by US Biotechnology and Pharmaceuticals issuers, dated to first filing, de-duplicated to the offering level.</t>
  </si>
  <si>
    <t>Source: SEC Form D structured data sets, 2022 Q1 – 2026 Q2 · https://www.sec.gov/data-research/sec-markets-data/form-d-data-sets</t>
  </si>
  <si>
    <t>Offerings</t>
  </si>
  <si>
    <t>Issuers</t>
  </si>
  <si>
    <t>Total amount sold</t>
  </si>
  <si>
    <t>Median round</t>
  </si>
  <si>
    <t>Mean round</t>
  </si>
  <si>
    <t>Trailing 4-qtr total</t>
  </si>
  <si>
    <t>% of 2022 peak quarter</t>
  </si>
  <si>
    <t>Data complete?</t>
  </si>
  <si>
    <t>2022Q1</t>
  </si>
  <si>
    <t>Complete</t>
  </si>
  <si>
    <t>2022Q2</t>
  </si>
  <si>
    <t>2022Q3</t>
  </si>
  <si>
    <t>2022Q4</t>
  </si>
  <si>
    <t>2023Q1</t>
  </si>
  <si>
    <t>2023Q2</t>
  </si>
  <si>
    <t>2023Q3</t>
  </si>
  <si>
    <t>2023Q4</t>
  </si>
  <si>
    <t>2024Q1</t>
  </si>
  <si>
    <t>2024Q2</t>
  </si>
  <si>
    <t>2024Q3</t>
  </si>
  <si>
    <t>2024Q4</t>
  </si>
  <si>
    <t>2025Q1</t>
  </si>
  <si>
    <t>2025Q2</t>
  </si>
  <si>
    <t>2025Q3</t>
  </si>
  <si>
    <t>2025Q4</t>
  </si>
  <si>
    <t>2026Q1</t>
  </si>
  <si>
    <t>Amendments pending — will revise up</t>
  </si>
  <si>
    <t>2026Q2</t>
  </si>
  <si>
    <t>TOTAL / 18 quarters</t>
  </si>
  <si>
    <t>Issuers do not sum — a company can raise in more than one quarter. 2,405 distinct issuers filed across the full window.</t>
  </si>
  <si>
    <t>Rolling twelve-month windows</t>
  </si>
  <si>
    <t>Totals and counts are live formulas summing the four constituent quarters on sheet 26. Median and mean are computed from the underlying offering records and cannot be derived from quarterly aggregates.</t>
  </si>
  <si>
    <t>Source: SEC Form D structured data sets · quarters align exactly to these windows, so the sums are complete</t>
  </si>
  <si>
    <t>Window</t>
  </si>
  <si>
    <t>Rounds &gt;=$100M</t>
  </si>
  <si>
    <t>Top-decile share of $</t>
  </si>
  <si>
    <t>Change vs prior window</t>
  </si>
  <si>
    <t>Jul 2022 – Jun 2023</t>
  </si>
  <si>
    <t>Jul 2023 – Jun 2024</t>
  </si>
  <si>
    <t>Jul 2024 – Jun 2025</t>
  </si>
  <si>
    <t>Jul 2025 – Jun 2026</t>
  </si>
  <si>
    <t>Peak-to-trough change in total private biotech capital</t>
  </si>
  <si>
    <t>← TTM Jun-2026 vs TTM Jun-2024</t>
  </si>
  <si>
    <t>READ: the decline is real and it is not a data artefact — offering counts fall in every window too. See sheet 28 for where in the size distribution it happened.</t>
  </si>
  <si>
    <t>Where the contraction happened</t>
  </si>
  <si>
    <t>Capital and deal count by round-size band. Band dollar totals are inputs from the offering records; window totals and shares are formulas.</t>
  </si>
  <si>
    <t>Source: SEC Form D structured data sets · bands are ordered magnitude, not categories</t>
  </si>
  <si>
    <t>CAPITAL BY BAND (USD)</t>
  </si>
  <si>
    <t>&lt;$5M</t>
  </si>
  <si>
    <t>$5–20M</t>
  </si>
  <si>
    <t>$20–50M</t>
  </si>
  <si>
    <t>$50–100M</t>
  </si>
  <si>
    <t>&gt;=$100M</t>
  </si>
  <si>
    <t>Top-decile share</t>
  </si>
  <si>
    <t>Change, first window to last</t>
  </si>
  <si>
    <t>DEAL COUNT BY BAND</t>
  </si>
  <si>
    <t>READ: almost the entire decline sits in the &gt;=$100M band. Rounds below $50M were close to flat in dollars. The market did not stop funding small companies — it stopped writing mega-rounds.</t>
  </si>
  <si>
    <t>Private rounds of $100M or more, by quarter</t>
  </si>
  <si>
    <t>The segment of the market that contracted. Every round here is a single Reg D offering with amount sold at or above $100M.</t>
  </si>
  <si>
    <t>Source: SEC Form D structured data sets</t>
  </si>
  <si>
    <t>Total in these rounds</t>
  </si>
  <si>
    <t>Average size</t>
  </si>
  <si>
    <t>Share of all capital that quarter</t>
  </si>
  <si>
    <t>TOTAL</t>
  </si>
  <si>
    <t>What early-stage oncology rounds actually clear</t>
  </si>
  <si>
    <t>Form D records no financing stage, so stage is proxied by company age at the round: filing year minus self-reported year of incorporation. Filtered to rounds of $2M or more, which removes friends-and-family and SPV noise.</t>
  </si>
  <si>
    <t>Source: SEC Form D structured data sets · US biotech &amp; pharma offerings, first filed July 2024 – June 2026</t>
  </si>
  <si>
    <t>Stage proxy</t>
  </si>
  <si>
    <t>Interpretation</t>
  </si>
  <si>
    <t>25th pct</t>
  </si>
  <si>
    <t>Median</t>
  </si>
  <si>
    <t>75th pct</t>
  </si>
  <si>
    <t>90th pct</t>
  </si>
  <si>
    <t>Mean</t>
  </si>
  <si>
    <t>p75 / median</t>
  </si>
  <si>
    <t>Age 0-1y</t>
  </si>
  <si>
    <t>seed / newco</t>
  </si>
  <si>
    <t>Age 2-3y</t>
  </si>
  <si>
    <t>Series A / IND-enabling</t>
  </si>
  <si>
    <t>Age 4-6y</t>
  </si>
  <si>
    <t>Series B / clinical</t>
  </si>
  <si>
    <t>Age 0-3y combined</t>
  </si>
  <si>
    <t>the relevant band for a pre-IND ask</t>
  </si>
  <si>
    <t>FULL DISTRIBUTION — same population with no $2M floor, for transparency</t>
  </si>
  <si>
    <t>p10</t>
  </si>
  <si>
    <t>p25</t>
  </si>
  <si>
    <t>p50</t>
  </si>
  <si>
    <t>p75</t>
  </si>
  <si>
    <t>p90</t>
  </si>
  <si>
    <t>p95</t>
  </si>
  <si>
    <t>p99</t>
  </si>
  <si>
    <t>Age 0–3y, all rounds</t>
  </si>
  <si>
    <t>READ for a CMC- and tox-burdened pre-IND ask: the relevant band is age 0–3y with the $2M floor (n=235). Up to ~$19M sits inside the normal range and needs no special justification. $19–44M is the top quartile, where the CMC and tox burden is exactly the argument. Above ~$44M is a top-decile round in a market that halved its mega-round count.</t>
  </si>
  <si>
    <t>CAUTION: Form D discloses amount sold, never pre-money. No private valuation figure in this workbook or the deck can be sourced to sec.gov.</t>
  </si>
  <si>
    <t>Private oncology round sizes — the sanity check on the ask before Amanda reviews it</t>
  </si>
  <si>
    <t>Form D reports amount sold. It never reports valuation or the round label, so every stage tag here is inferred from incorporation year and raise size and is marked as such.</t>
  </si>
  <si>
    <t>Year inc.</t>
  </si>
  <si>
    <t>Inferred stage</t>
  </si>
  <si>
    <t>Related persons on the Form D</t>
  </si>
  <si>
    <t>Odyssey Therapeutics</t>
  </si>
  <si>
    <t>2025-12-04</t>
  </si>
  <si>
    <t>Series C+</t>
  </si>
  <si>
    <t>Gary Glick (CEO); Carl Gordon (OrbiMed)</t>
  </si>
  <si>
    <t>Aktis Oncology</t>
  </si>
  <si>
    <t>2024-10-02</t>
  </si>
  <si>
    <t>Matthew Roden (CEO); Oleg Nodelman (EcoR1); Helen S. Kim</t>
  </si>
  <si>
    <t>ImmPACT Bio USA</t>
  </si>
  <si>
    <t>2024-04-02</t>
  </si>
  <si>
    <t>Sumant Ramachandra (CEO); Michal Silverberg; Erez Chimovits</t>
  </si>
  <si>
    <t>Solstice Oncology</t>
  </si>
  <si>
    <t>2026-03-09</t>
  </si>
  <si>
    <t>Caroline Loew (CEO); Andrew Levin</t>
  </si>
  <si>
    <t>Georgiamune</t>
  </si>
  <si>
    <t>2026-08-17</t>
  </si>
  <si>
    <t>pre-2021</t>
  </si>
  <si>
    <t>Series B</t>
  </si>
  <si>
    <t>Samir Khleif (CEO); Sean Parker</t>
  </si>
  <si>
    <t>Bright Peak Therapeutics</t>
  </si>
  <si>
    <t>2024-06-11</t>
  </si>
  <si>
    <t>Fredrik Wiklund (CEO); Laura Shawver</t>
  </si>
  <si>
    <t>Capstan Therapeutics</t>
  </si>
  <si>
    <t>2024-03-20</t>
  </si>
  <si>
    <t>Laura Shawver (CEO); Michal Silverberg; Erez Chimovits</t>
  </si>
  <si>
    <t>Third Arc Bio</t>
  </si>
  <si>
    <t>2024-08-01</t>
  </si>
  <si>
    <t>Peter Lebowitz (CEO); Arjun Goyal (Vida Ventures)</t>
  </si>
  <si>
    <t>Volastra Therapeutics</t>
  </si>
  <si>
    <t>2025-09-23</t>
  </si>
  <si>
    <t>pre-2020</t>
  </si>
  <si>
    <t>Series A</t>
  </si>
  <si>
    <t>David Southwell (CEO); Samuel Bakhoum</t>
  </si>
  <si>
    <t>Verismo Therapeutics</t>
  </si>
  <si>
    <t>2026-05-20</t>
  </si>
  <si>
    <t>Bryan B. Kim (CEO)</t>
  </si>
  <si>
    <t>Faeth Therapeutics</t>
  </si>
  <si>
    <t>2026-01-27</t>
  </si>
  <si>
    <t>Anand Parikh (CEO)</t>
  </si>
  <si>
    <t>IconOVir Bio</t>
  </si>
  <si>
    <t>2024-06-04</t>
  </si>
  <si>
    <t>pre-2019</t>
  </si>
  <si>
    <t>Mark McCamish (CEO); Helen S. Kim; David Chang</t>
  </si>
  <si>
    <t>EvolveImmune Therapeutics</t>
  </si>
  <si>
    <t>2024-11-01</t>
  </si>
  <si>
    <t>Stephen Bloch (CEO); Denis Patrick</t>
  </si>
  <si>
    <t>Xilis</t>
  </si>
  <si>
    <t>2025-04-25</t>
  </si>
  <si>
    <t>William Roy Smythe (CEO)</t>
  </si>
  <si>
    <t>Affini-T Therapeutics</t>
  </si>
  <si>
    <t>2024-10-15</t>
  </si>
  <si>
    <t>Joseph Knowles (CEO); Arjun Goyal (Vida Ventures)</t>
  </si>
  <si>
    <t>Strata Oncology</t>
  </si>
  <si>
    <t>2024-11-22</t>
  </si>
  <si>
    <t>uncertain</t>
  </si>
  <si>
    <t>Daniel Rhodes (CEO); Jan Garfinkle (Arboretum)</t>
  </si>
  <si>
    <t>OncoResponse</t>
  </si>
  <si>
    <t>2025-05-06</t>
  </si>
  <si>
    <t>pre-2015</t>
  </si>
  <si>
    <t>Clifford Stocks (CEO); Steven Gillis (ARCH)</t>
  </si>
  <si>
    <t>Kestrel Therapeutics</t>
  </si>
  <si>
    <t>2025-08-12</t>
  </si>
  <si>
    <t>Series A partial</t>
  </si>
  <si>
    <t>Frank Haluska (CEO); Denis Patrick</t>
  </si>
  <si>
    <t>General Oncology</t>
  </si>
  <si>
    <t>2026-04-23</t>
  </si>
  <si>
    <t>Jeffrey A. Glazier (CEO)</t>
  </si>
  <si>
    <t>Pathfinder Oncology</t>
  </si>
  <si>
    <t>2024-06-12</t>
  </si>
  <si>
    <t>Seed</t>
  </si>
  <si>
    <t>William Hoos (CEO)</t>
  </si>
  <si>
    <t>Duo Oncology</t>
  </si>
  <si>
    <t>2026-08-07</t>
  </si>
  <si>
    <t>Sam Rothstein (CEO); Jing-Zhou Hou</t>
  </si>
  <si>
    <t>NOXX Therapeutics</t>
  </si>
  <si>
    <t>Kurt Gehlsen (CEO)</t>
  </si>
  <si>
    <t>Angelis Oncology</t>
  </si>
  <si>
    <t>2026-07-23</t>
  </si>
  <si>
    <t>Daniel Santi (CEO)</t>
  </si>
  <si>
    <t>Gibson Oncology</t>
  </si>
  <si>
    <t>2025-07-21</t>
  </si>
  <si>
    <t>Randall Riggs; Theodore Solomon</t>
  </si>
  <si>
    <t>STATISTICS ON AMOUNT SOLD — live formulas over the table above</t>
  </si>
  <si>
    <t>Issuers in sample</t>
  </si>
  <si>
    <t>MEDIAN round size ($M)</t>
  </si>
  <si>
    <t>Mean round size ($M)</t>
  </si>
  <si>
    <t>25th percentile ($M)</t>
  </si>
  <si>
    <t>75th percentile ($M)</t>
  </si>
  <si>
    <t>Total capital in sample ($M)</t>
  </si>
  <si>
    <t>STAGE-MATCHED BAND — the number that anchors the ask</t>
  </si>
  <si>
    <t>Series A band, contiguous rows above</t>
  </si>
  <si>
    <t>MEDIAN Series A round ($M)</t>
  </si>
  <si>
    <t>Series A range, low to high ($M)</t>
  </si>
  <si>
    <t>HOW TO USE THIS WITH AMANDA. The full 24-issuer sample spans seed notes through Series C mega-rounds, so its median of about 20 million dollars and interquartile range of roughly 5 to 88 million is context, not a benchmark. The tighter comparison for a pre-IND programme carrying full CMC and tox burden is the Series A band, at a median around 20 million with a range of about 18 to 30 million. If the bottom-up ask lands materially above that band, the deck needs one line explaining why, and the most defensible reason is that the CMC and tox load is front-loaded because the evidence on the new peptide is still thin. That is exactly the caveat already agreed to live in the ask logic rather than on the data slide. One more consideration specific to this class: sheet 17 shows that four companies in our category died of insolvency rather than of data, which is an argument for asking for more rather than less.</t>
  </si>
  <si>
    <t>COVERAGE CAVEAT: Form D documents carry no business description, so keyword search returns nothing and issuers can only be found by name. Known active private oncology raisers that returned zero Form D hits under every search strategy include Marengo, Synthekine, ArsenalBio, T-knife, Lassen, Repertoire, Nested, Diakonos and Kalivir. Their absence is a search limitation, not evidence they did not raise. SEC gives no valuations at all, so pre-money and post-money must come from Grant's PitchBook extract.</t>
  </si>
  <si>
    <t>Non-viral intratumoral and innate-immune players — round sizes JOINED to development stage</t>
  </si>
  <si>
    <t>The explicit ask: "other non-viral intratumoral or innate-immune players in the clinic, with round sizes and stages." Sheets 33/34 had the round sizes and sheets 03/05 had the stages — this joins them.</t>
  </si>
  <si>
    <t>Round data: SEC Form D structured data sets. Stage and modality: ClinicalTrials.gov and SEC filings. "(non-viral)" is flagged in the modality column because that was the specific ask.</t>
  </si>
  <si>
    <t>Platform / modality</t>
  </si>
  <si>
    <t>Development stage</t>
  </si>
  <si>
    <t>Lead indication</t>
  </si>
  <si>
    <t>Company type</t>
  </si>
  <si>
    <t>Round date</t>
  </si>
  <si>
    <t>Amount sold (USD)</t>
  </si>
  <si>
    <t>Accession</t>
  </si>
  <si>
    <t>Actym Therapeutics</t>
  </si>
  <si>
    <t>STING-expressing attenuated bacteria (non-viral)</t>
  </si>
  <si>
    <t>Preclinical / IND-enabling</t>
  </si>
  <si>
    <t>Private</t>
  </si>
  <si>
    <t>2023-07-06</t>
  </si>
  <si>
    <t>0001808722-23-000001</t>
  </si>
  <si>
    <t>Bispecific innate engager (non-viral)</t>
  </si>
  <si>
    <t>2025-02-26</t>
  </si>
  <si>
    <t>0001578563-25-000148</t>
  </si>
  <si>
    <t>2026-01-05</t>
  </si>
  <si>
    <t>0001938571-26-000001</t>
  </si>
  <si>
    <t>Aulos Bioscience</t>
  </si>
  <si>
    <t>IL-2 antibody (non-viral)</t>
  </si>
  <si>
    <t>2023-08-10</t>
  </si>
  <si>
    <t>0001832335-23-000002</t>
  </si>
  <si>
    <t>Beyond Air</t>
  </si>
  <si>
    <t>Ultra-high concentration nitric oxide, intratumoral (non-viral)</t>
  </si>
  <si>
    <t>Preclinical / early clinical</t>
  </si>
  <si>
    <t>Public micro-cap</t>
  </si>
  <si>
    <t>2023-06-28</t>
  </si>
  <si>
    <t>0001567619-23-006467</t>
  </si>
  <si>
    <t>2024-07-09</t>
  </si>
  <si>
    <t>0001123292-24-000189</t>
  </si>
  <si>
    <t>2024-10-11</t>
  </si>
  <si>
    <t>0001641631-24-000001</t>
  </si>
  <si>
    <t>Stem-cell-shielded oncolytic virus (viral)</t>
  </si>
  <si>
    <t>IND-enabling / Phase 1</t>
  </si>
  <si>
    <t>Glioma; solid tumours</t>
  </si>
  <si>
    <t>2023-06-29</t>
  </si>
  <si>
    <t>0001709409-23-000007</t>
  </si>
  <si>
    <t>2024-03-21</t>
  </si>
  <si>
    <t>0001855485-24-000002</t>
  </si>
  <si>
    <t>0001855485-24-000005</t>
  </si>
  <si>
    <t>0001855485-24-000004</t>
  </si>
  <si>
    <t>0001855485-24-000001</t>
  </si>
  <si>
    <t>0001855485-24-000003</t>
  </si>
  <si>
    <t>2024-06-06</t>
  </si>
  <si>
    <t>0001855485-24-000006</t>
  </si>
  <si>
    <t>Hepatic delivery system (device)</t>
  </si>
  <si>
    <t>Public</t>
  </si>
  <si>
    <t>2022-07-22</t>
  </si>
  <si>
    <t>0001231919-22-000048</t>
  </si>
  <si>
    <t>2022-12-16</t>
  </si>
  <si>
    <t>0001231919-22-000072</t>
  </si>
  <si>
    <t>0001231919-23-000015</t>
  </si>
  <si>
    <t>0001231919-24-000041</t>
  </si>
  <si>
    <t>Amphiphile lymph-node-targeted vaccine (non-viral)</t>
  </si>
  <si>
    <t>2022-05-27</t>
  </si>
  <si>
    <t>0001555192-22-000001</t>
  </si>
  <si>
    <t>0001140361-24-001004</t>
  </si>
  <si>
    <t>2024-03-29</t>
  </si>
  <si>
    <t>0001601485-24-000017</t>
  </si>
  <si>
    <t>GL-ONC1 oncolytic vaccinia (viral)</t>
  </si>
  <si>
    <t>Ovarian; H&amp;N</t>
  </si>
  <si>
    <t>2023-06-15</t>
  </si>
  <si>
    <t>0001231457-23-000005</t>
  </si>
  <si>
    <t>0001231457-23-000006</t>
  </si>
  <si>
    <t>GeoVax Labs</t>
  </si>
  <si>
    <t>MVA vector programmes (viral)</t>
  </si>
  <si>
    <t>Multiple</t>
  </si>
  <si>
    <t>2022-01-20</t>
  </si>
  <si>
    <t>0000832489-22-000001</t>
  </si>
  <si>
    <t>2022-06-22</t>
  </si>
  <si>
    <t>0000832489-22-000002</t>
  </si>
  <si>
    <t>IN8bio</t>
  </si>
  <si>
    <t>Gamma-delta T cells (cell)</t>
  </si>
  <si>
    <t>Glioma; leukaemia</t>
  </si>
  <si>
    <t>2023-12-28</t>
  </si>
  <si>
    <t>0001231919-23-000076</t>
  </si>
  <si>
    <t>0001231919-24-000084</t>
  </si>
  <si>
    <t>2025-12-30</t>
  </si>
  <si>
    <t>0001231919-25-000676</t>
  </si>
  <si>
    <t>Imunon</t>
  </si>
  <si>
    <t>IL-12 plasmid immunotherapy (non-viral)</t>
  </si>
  <si>
    <t>Ovarian</t>
  </si>
  <si>
    <t>0001493152-24-032752</t>
  </si>
  <si>
    <t>0001641172-25-012694</t>
  </si>
  <si>
    <t>DECOY20 multi-PRR bacterial (non-viral)</t>
  </si>
  <si>
    <t>Solid tumours; HCC; CRC</t>
  </si>
  <si>
    <t>2024-08-22</t>
  </si>
  <si>
    <t>0001857044-24-000001</t>
  </si>
  <si>
    <t>2024-12-06</t>
  </si>
  <si>
    <t>0001857044-24-000003</t>
  </si>
  <si>
    <t>2025-01-22</t>
  </si>
  <si>
    <t>0001493152-25-003248</t>
  </si>
  <si>
    <t>2025-06-20</t>
  </si>
  <si>
    <t>0001641172-25-015841</t>
  </si>
  <si>
    <t>INT230-6 intratumoral cytotoxic + penetration enhancer (non-viral)</t>
  </si>
  <si>
    <t>PHASE 3</t>
  </si>
  <si>
    <t>Sarcoma; TNBC</t>
  </si>
  <si>
    <t>2024-12-05</t>
  </si>
  <si>
    <t>0001567264-24-000054</t>
  </si>
  <si>
    <t>Kineta</t>
  </si>
  <si>
    <t>Innate immune / VISTA programmes (non-viral)</t>
  </si>
  <si>
    <t>2022-03-01</t>
  </si>
  <si>
    <t>0001479365-22-000001</t>
  </si>
  <si>
    <t>2022-06-15</t>
  </si>
  <si>
    <t>0001479365-22-000002</t>
  </si>
  <si>
    <t>2022-12-29</t>
  </si>
  <si>
    <t>0001445283-22-000003</t>
  </si>
  <si>
    <t>2023-10-20</t>
  </si>
  <si>
    <t>0001983609-23-000004</t>
  </si>
  <si>
    <t>MB-108 oncolytic HSV + CAR-T (viral)</t>
  </si>
  <si>
    <t>Glioma</t>
  </si>
  <si>
    <t>2023-11-03</t>
  </si>
  <si>
    <t>0001680048-23-000001</t>
  </si>
  <si>
    <t>2024-06-24</t>
  </si>
  <si>
    <t>0001104659-24-074044</t>
  </si>
  <si>
    <t>NextCure</t>
  </si>
  <si>
    <t>Innate/immune checkpoint biologics (non-viral)</t>
  </si>
  <si>
    <t>2025-12-10</t>
  </si>
  <si>
    <t>0001104659-25-119801</t>
  </si>
  <si>
    <t>Oncotelic Therapeutics</t>
  </si>
  <si>
    <t>TGF-beta antisense (non-viral)</t>
  </si>
  <si>
    <t>2023-07-13</t>
  </si>
  <si>
    <t>0001493152-23-024402</t>
  </si>
  <si>
    <t>2025-12-11</t>
  </si>
  <si>
    <t>0001493152-25-027270</t>
  </si>
  <si>
    <t>PH-762 INTASYL siRNA, intratumoral (non-viral)</t>
  </si>
  <si>
    <t>cSCC; melanoma; Merkel</t>
  </si>
  <si>
    <t>2022-11-23</t>
  </si>
  <si>
    <t>0001567619-22-020839</t>
  </si>
  <si>
    <t>2023-05-02</t>
  </si>
  <si>
    <t>0001683168-23-002852</t>
  </si>
  <si>
    <t>2023-06-13</t>
  </si>
  <si>
    <t>0001683168-23-004102</t>
  </si>
  <si>
    <t>2023-12-19</t>
  </si>
  <si>
    <t>0001123292-23-000208</t>
  </si>
  <si>
    <t>2024-07-24</t>
  </si>
  <si>
    <t>0001123292-24-000200</t>
  </si>
  <si>
    <t>2025-01-03</t>
  </si>
  <si>
    <t>0001123292-25-000003</t>
  </si>
  <si>
    <t>2025-01-07</t>
  </si>
  <si>
    <t>0001123292-25-000005</t>
  </si>
  <si>
    <t>2025-01-28</t>
  </si>
  <si>
    <t>0001123292-25-000027</t>
  </si>
  <si>
    <t>0001123292-25-000029</t>
  </si>
  <si>
    <t>0001123292-25-000031</t>
  </si>
  <si>
    <t>2025-08-04</t>
  </si>
  <si>
    <t>0001123292-25-000336</t>
  </si>
  <si>
    <t>2025-11-12</t>
  </si>
  <si>
    <t>0001123292-25-000633</t>
  </si>
  <si>
    <t>Portage Biotech</t>
  </si>
  <si>
    <t>iNKT and STING-adjacent programmes (non-viral)</t>
  </si>
  <si>
    <t>2022-08-01</t>
  </si>
  <si>
    <t>0001567619-22-014661</t>
  </si>
  <si>
    <t>2023-10-16</t>
  </si>
  <si>
    <t>0001567619-23-007479</t>
  </si>
  <si>
    <t>PV-10 rose bengal, intralesional (non-viral)</t>
  </si>
  <si>
    <t>Phase 3 — TERMINATED</t>
  </si>
  <si>
    <t>2022-10-28</t>
  </si>
  <si>
    <t>0001493152-22-029808</t>
  </si>
  <si>
    <t>2024-07-17</t>
  </si>
  <si>
    <t>0001493152-24-028163</t>
  </si>
  <si>
    <t>Seneca Therapeutics</t>
  </si>
  <si>
    <t>Oncolytic Seneca Valley Virus (viral)</t>
  </si>
  <si>
    <t>Preclinical / Phase 1</t>
  </si>
  <si>
    <t>Neuroendocrine</t>
  </si>
  <si>
    <t>2022-12-23</t>
  </si>
  <si>
    <t>0001778151-22-000001</t>
  </si>
  <si>
    <t>2025-02-07</t>
  </si>
  <si>
    <t>0001778151-25-000001</t>
  </si>
  <si>
    <t>SIL-204 siRNA, locally delivered (non-viral)</t>
  </si>
  <si>
    <t>2025-08-11</t>
  </si>
  <si>
    <t>0001178913-25-002710</t>
  </si>
  <si>
    <t>Simcha Therapeutics</t>
  </si>
  <si>
    <t>Decoy-resistant IL-18 cytokine (non-viral)</t>
  </si>
  <si>
    <t>0001746685-25-000002</t>
  </si>
  <si>
    <t>Theriva Biologics</t>
  </si>
  <si>
    <t>VCN-01 oncolytic adenovirus (viral)</t>
  </si>
  <si>
    <t>2025-10-24</t>
  </si>
  <si>
    <t>0001104659-25-101914</t>
  </si>
  <si>
    <t>SD-101 TLR9 + pressure-enabled delivery (non-viral)</t>
  </si>
  <si>
    <t>Phase 1/2 — TERMINATED</t>
  </si>
  <si>
    <t>HCC; ICC</t>
  </si>
  <si>
    <t>2022-11-10</t>
  </si>
  <si>
    <t>0001518906-22-000001</t>
  </si>
  <si>
    <t>0001518906-22-000002</t>
  </si>
  <si>
    <t>0001518906-22-000003</t>
  </si>
  <si>
    <t>2024-12-30</t>
  </si>
  <si>
    <t>0001826667-24-000053</t>
  </si>
  <si>
    <t>0001231919-25-000045</t>
  </si>
  <si>
    <t>IFx-2.0 innate immune agonist (non-viral)</t>
  </si>
  <si>
    <t>Clinical</t>
  </si>
  <si>
    <t>Merkel cell; melanoma</t>
  </si>
  <si>
    <t>2023-12-27</t>
  </si>
  <si>
    <t>0000897069-23-001844</t>
  </si>
  <si>
    <t>2025-06-13</t>
  </si>
  <si>
    <t>0000950123-25-006026</t>
  </si>
  <si>
    <t>2025-11-10</t>
  </si>
  <si>
    <t>0001498382-25-000004</t>
  </si>
  <si>
    <t>Verrica Pharmaceuticals</t>
  </si>
  <si>
    <t>Topical / intralesional dermatology (non-viral)</t>
  </si>
  <si>
    <t>Skin</t>
  </si>
  <si>
    <t>0001231919-25-000594</t>
  </si>
  <si>
    <t>74 rounds</t>
  </si>
  <si>
    <t>SUMMARY BY DEVELOPMENT STAGE</t>
  </si>
  <si>
    <t>Rounds</t>
  </si>
  <si>
    <t>Companies</t>
  </si>
  <si>
    <t>Total raised</t>
  </si>
  <si>
    <t>READ: this is the stage-matched financing reality for non-viral intratumoral and innate-immune companies. Almost every one is a public micro-cap raising small increments through Form D rather than a venture-backed private company — which is itself the finding. The genuinely private, venture-stage comparables in this niche are few: Actym, Adaptin Bio, Simcha, Aulos and Seneca. Their rounds sit between $1.6M and $13.1M, well inside the age 0-3y band on sheet 30 (median $7.4M, p75 $18.8M).</t>
  </si>
  <si>
    <t>Melanoma / immuno-oncology universe — every Form D offering</t>
  </si>
  <si>
    <t>All Reg D offerings 2022 Q1 – 2026 Q2 by issuers in the melanoma and immuno-oncology universe. Includes PIPEs by listed micro-caps as well as private venture rounds — Form D does not distinguish them.</t>
  </si>
  <si>
    <t>Source: SEC Form D structured data sets, name-matched against a universe built from EDGAR full-text search</t>
  </si>
  <si>
    <t>First filed</t>
  </si>
  <si>
    <t>Offering amount (USD)</t>
  </si>
  <si>
    <t>Industry group</t>
  </si>
  <si>
    <t>State/country</t>
  </si>
  <si>
    <t>Year incorporated</t>
  </si>
  <si>
    <t>Form D filings</t>
  </si>
  <si>
    <t>IMV Inc.</t>
  </si>
  <si>
    <t>Biotechnology</t>
  </si>
  <si>
    <t>NOVA SCOTIA, CANADA</t>
  </si>
  <si>
    <t>0001734768-22-000001</t>
  </si>
  <si>
    <t>0001734768</t>
  </si>
  <si>
    <t>Eikon Therapeutics, Inc.</t>
  </si>
  <si>
    <t>CALIFORNIA</t>
  </si>
  <si>
    <t>0001861123-22-000001</t>
  </si>
  <si>
    <t>0001861123</t>
  </si>
  <si>
    <t>GeoVax Labs, Inc.</t>
  </si>
  <si>
    <t>GEORGIA</t>
  </si>
  <si>
    <t>0000832489</t>
  </si>
  <si>
    <t>Kineta, Inc.</t>
  </si>
  <si>
    <t>WASHINGTON</t>
  </si>
  <si>
    <t>0001479365</t>
  </si>
  <si>
    <t>Arcellx, Inc.</t>
  </si>
  <si>
    <t>MARYLAND</t>
  </si>
  <si>
    <t>0001786205-22-000001</t>
  </si>
  <si>
    <t>0001786205</t>
  </si>
  <si>
    <t>Cullinan Mica Corp.</t>
  </si>
  <si>
    <t>Pharmaceuticals</t>
  </si>
  <si>
    <t>MASSACHUSETTS</t>
  </si>
  <si>
    <t>0001814544-22-000001</t>
  </si>
  <si>
    <t>0001814544</t>
  </si>
  <si>
    <t>Tempest Therapeutics, Inc.</t>
  </si>
  <si>
    <t>0001209191-22-028252</t>
  </si>
  <si>
    <t>0001544227</t>
  </si>
  <si>
    <t>Elicio Therapeutics, Inc.</t>
  </si>
  <si>
    <t>0001555192</t>
  </si>
  <si>
    <t>DELCATH SYSTEMS, INC.</t>
  </si>
  <si>
    <t>NEW YORK</t>
  </si>
  <si>
    <t>0000872912</t>
  </si>
  <si>
    <t>Immunocore Holdings plc</t>
  </si>
  <si>
    <t>UNITED KINGDOM</t>
  </si>
  <si>
    <t>0001231919-22-000050</t>
  </si>
  <si>
    <t>0001671927</t>
  </si>
  <si>
    <t>PORTAGE BIOTECH INC.</t>
  </si>
  <si>
    <t>CONNECTICUT</t>
  </si>
  <si>
    <t>0001095435</t>
  </si>
  <si>
    <t>Sonnet BioTherapeutics Holdings, Inc.</t>
  </si>
  <si>
    <t>NEW JERSEY</t>
  </si>
  <si>
    <t>0001493152-22-023618</t>
  </si>
  <si>
    <t>0001106838</t>
  </si>
  <si>
    <t>Arsenal Biosciences, Inc.</t>
  </si>
  <si>
    <t>0001945638-22-000001</t>
  </si>
  <si>
    <t>0001945638</t>
  </si>
  <si>
    <t>0001945638-22-000002</t>
  </si>
  <si>
    <t>Treeline Biosciences, Inc.</t>
  </si>
  <si>
    <t>0001856619-22-000003</t>
  </si>
  <si>
    <t>0001856619</t>
  </si>
  <si>
    <t>Odyssey Therapeutics, Inc.</t>
  </si>
  <si>
    <t>0001882782-22-000002</t>
  </si>
  <si>
    <t>0001882782</t>
  </si>
  <si>
    <t>PROVECTUS BIOPHARMACEUTICALS, INC.</t>
  </si>
  <si>
    <t>TENNESSEE</t>
  </si>
  <si>
    <t>0000315545</t>
  </si>
  <si>
    <t>Gritstone bio, Inc.</t>
  </si>
  <si>
    <t>0001209191-22-056111</t>
  </si>
  <si>
    <t>0001656634</t>
  </si>
  <si>
    <t>TriSalus Life Sciences, Inc.</t>
  </si>
  <si>
    <t>Other Health Care</t>
  </si>
  <si>
    <t>COLORADO</t>
  </si>
  <si>
    <t>0001518906</t>
  </si>
  <si>
    <t>Phio Pharmaceuticals Corp.</t>
  </si>
  <si>
    <t>0001533040</t>
  </si>
  <si>
    <t>Seneca Therapeutics, Inc.</t>
  </si>
  <si>
    <t>PENNSYLVANIA</t>
  </si>
  <si>
    <t>0001778151</t>
  </si>
  <si>
    <t>KINETA, INC./DE</t>
  </si>
  <si>
    <t>0001445283</t>
  </si>
  <si>
    <t>0001786205-23-000001</t>
  </si>
  <si>
    <t>Perspective Therapeutics, Inc.</t>
  </si>
  <si>
    <t>0001437749-23-003853</t>
  </si>
  <si>
    <t>0000728387</t>
  </si>
  <si>
    <t>ONCOSEC MEDICAL Inc</t>
  </si>
  <si>
    <t>0001493152-23-013387</t>
  </si>
  <si>
    <t>0001444307</t>
  </si>
  <si>
    <t>0001493152-23-019301</t>
  </si>
  <si>
    <t>0001861123-23-000001</t>
  </si>
  <si>
    <t>GENELUX Corp</t>
  </si>
  <si>
    <t>0001231457</t>
  </si>
  <si>
    <t>Beyond Air, Inc.</t>
  </si>
  <si>
    <t>0001641631</t>
  </si>
  <si>
    <t>Calidi Biotherapeutics, Inc.</t>
  </si>
  <si>
    <t>0001758478</t>
  </si>
  <si>
    <t>Actym Therapeutics, Inc.</t>
  </si>
  <si>
    <t>0001808722</t>
  </si>
  <si>
    <t>Oncotelic Therapeutics, Inc.</t>
  </si>
  <si>
    <t>0000908259</t>
  </si>
  <si>
    <t>0001493152-23-024684</t>
  </si>
  <si>
    <t>Aulos Bioscience, Inc.</t>
  </si>
  <si>
    <t>0001832335</t>
  </si>
  <si>
    <t>CytomX Therapeutics, Inc.</t>
  </si>
  <si>
    <t>0001567619-23-006953</t>
  </si>
  <si>
    <t>0001501989</t>
  </si>
  <si>
    <t>Inhibrx, Inc.</t>
  </si>
  <si>
    <t>0001739614-23-000064</t>
  </si>
  <si>
    <t>0001739614</t>
  </si>
  <si>
    <t>VIRGIN ISLANDS, BRITISH</t>
  </si>
  <si>
    <t>MUSTANG BIO, INC.</t>
  </si>
  <si>
    <t>0001680048</t>
  </si>
  <si>
    <t>0001882782-23-000001</t>
  </si>
  <si>
    <t>TuHURA Biosciences, Inc.</t>
  </si>
  <si>
    <t>FLORIDA</t>
  </si>
  <si>
    <t>0001252142</t>
  </si>
  <si>
    <t>IN8BIO, INC.</t>
  </si>
  <si>
    <t>0001740279</t>
  </si>
  <si>
    <t>0001601485</t>
  </si>
  <si>
    <t>0001437749-24-001858</t>
  </si>
  <si>
    <t>0001437749-24-008296</t>
  </si>
  <si>
    <t>NEKTAR THERAPEUTICS</t>
  </si>
  <si>
    <t>0000950123-24-002925</t>
  </si>
  <si>
    <t>0000906709</t>
  </si>
  <si>
    <t>0001855485</t>
  </si>
  <si>
    <t>SELLAS Life Sciences Group, Inc.</t>
  </si>
  <si>
    <t>0001390478-24-000006</t>
  </si>
  <si>
    <t>0001390478</t>
  </si>
  <si>
    <t>VACCINEX, INC.</t>
  </si>
  <si>
    <t>0001123292-24-000109</t>
  </si>
  <si>
    <t>0001205922</t>
  </si>
  <si>
    <t>0001123292-24-000107</t>
  </si>
  <si>
    <t>0001123292-24-000105</t>
  </si>
  <si>
    <t>Asher Biotherapeutics, Inc.</t>
  </si>
  <si>
    <t>0001787260-24-000001</t>
  </si>
  <si>
    <t>0001787260</t>
  </si>
  <si>
    <t>Medicenna Therapeutics Corp.</t>
  </si>
  <si>
    <t>ONTARIO, CANADA</t>
  </si>
  <si>
    <t>0001807983-24-000001</t>
  </si>
  <si>
    <t>0001807983</t>
  </si>
  <si>
    <t>Scorpion Therapeutics, Inc.</t>
  </si>
  <si>
    <t>0000950123-24-006593</t>
  </si>
  <si>
    <t>0001811858</t>
  </si>
  <si>
    <t>Imunon, Inc.</t>
  </si>
  <si>
    <t>0000749647</t>
  </si>
  <si>
    <t>Indaptus Therapeutics, Inc.</t>
  </si>
  <si>
    <t>0001857044</t>
  </si>
  <si>
    <t>0001945638-24-000001</t>
  </si>
  <si>
    <t>Candid Therapeutics, Inc.</t>
  </si>
  <si>
    <t>0002035778-24-000001</t>
  </si>
  <si>
    <t>0002035778</t>
  </si>
  <si>
    <t>0001123292-24-000293</t>
  </si>
  <si>
    <t>Affini-T Therapeutics, Inc.</t>
  </si>
  <si>
    <t>0002036455-24-000001</t>
  </si>
  <si>
    <t>0002036455</t>
  </si>
  <si>
    <t>0001856619-24-000002</t>
  </si>
  <si>
    <t>INTENSITY THERAPEUTICS, INC.</t>
  </si>
  <si>
    <t>0001567264</t>
  </si>
  <si>
    <t>Senti Biosciences, Inc.</t>
  </si>
  <si>
    <t>0001854270-24-000129</t>
  </si>
  <si>
    <t>0001854270</t>
  </si>
  <si>
    <t>0001493152-24-051820</t>
  </si>
  <si>
    <t>0001826667</t>
  </si>
  <si>
    <t>Galera Therapeutics, Inc.</t>
  </si>
  <si>
    <t>0000950123-25-000248</t>
  </si>
  <si>
    <t>0001563577</t>
  </si>
  <si>
    <t>0000950123-25-000263</t>
  </si>
  <si>
    <t>Immunovant, Inc.</t>
  </si>
  <si>
    <t>0001231919-25-000012</t>
  </si>
  <si>
    <t>0001764013</t>
  </si>
  <si>
    <t>ADAPTIN BIO, INC.</t>
  </si>
  <si>
    <t>NORTH CAROLINA</t>
  </si>
  <si>
    <t>0001938571</t>
  </si>
  <si>
    <t>0001861123-25-000001</t>
  </si>
  <si>
    <t>TuHURA Biosciences, Inc./NV</t>
  </si>
  <si>
    <t>0001498382</t>
  </si>
  <si>
    <t>Simcha Therapeutics Holding Company, LLC</t>
  </si>
  <si>
    <t>0001746685</t>
  </si>
  <si>
    <t>Silexion Therapeutics Corp</t>
  </si>
  <si>
    <t>ISRAEL</t>
  </si>
  <si>
    <t>0002022416</t>
  </si>
  <si>
    <t>0001856619-25-000002</t>
  </si>
  <si>
    <t>Theriva Biologics, Inc.</t>
  </si>
  <si>
    <t>0000894158</t>
  </si>
  <si>
    <t>0001104659-25-118426</t>
  </si>
  <si>
    <t>Verrica Pharmaceuticals Inc.</t>
  </si>
  <si>
    <t>0001660334</t>
  </si>
  <si>
    <t>NextCure, Inc.</t>
  </si>
  <si>
    <t>0001661059</t>
  </si>
  <si>
    <t>Sensei Biotherapeutics, Inc.</t>
  </si>
  <si>
    <t>0001829802-26-000001</t>
  </si>
  <si>
    <t>0001829802</t>
  </si>
  <si>
    <t>0001231919-26-000307</t>
  </si>
  <si>
    <t>Senti Biosciences Holdings, Inc.</t>
  </si>
  <si>
    <t>0001193125-26-256064</t>
  </si>
  <si>
    <t>0001193125-26-278048</t>
  </si>
  <si>
    <t>TOTAL — 122 offerings</t>
  </si>
  <si>
    <t>Intratumoral / oncolytic / innate-immune issuers only</t>
  </si>
  <si>
    <t>The tightest defensible cut of the cohort: companies whose lead approach is intratumoral delivery, oncolytic virus, or innate-immune agonism.</t>
  </si>
  <si>
    <t>Source: SEC Form D structured data sets · 25 of these offerings fall in the 24 months to September 2026, totalling $152.1M at a median of $1.91M</t>
  </si>
  <si>
    <t>TOTAL — 67 offerings</t>
  </si>
  <si>
    <t>The 25 largest private biotech rounds, Jul 2024 – Jun 2026</t>
  </si>
  <si>
    <t>Context for what the top of the market funds. Note how few are single-asset oncology companies — most are platform or newco vehicles.</t>
  </si>
  <si>
    <t>State</t>
  </si>
  <si>
    <t>City</t>
  </si>
  <si>
    <t>Par Health, Inc.</t>
  </si>
  <si>
    <t>MISSOURI</t>
  </si>
  <si>
    <t>St. Louis</t>
  </si>
  <si>
    <t>0001193125-25-296931</t>
  </si>
  <si>
    <t>Neuralink Corp.</t>
  </si>
  <si>
    <t>FREMONT</t>
  </si>
  <si>
    <t>0001708503-25-000003</t>
  </si>
  <si>
    <t>WATERTOWN</t>
  </si>
  <si>
    <t>TrialSpark, Inc.</t>
  </si>
  <si>
    <t>0002028122-24-000001</t>
  </si>
  <si>
    <t>HAYWARD</t>
  </si>
  <si>
    <t>ROCKVILLE</t>
  </si>
  <si>
    <t>South San Francisco</t>
  </si>
  <si>
    <t>GRAIL, Inc.</t>
  </si>
  <si>
    <t>Menlo Park</t>
  </si>
  <si>
    <t>0001699031-25-000183</t>
  </si>
  <si>
    <t>Kriya Therapeutics, Inc.</t>
  </si>
  <si>
    <t>MORRISVILLE</t>
  </si>
  <si>
    <t>0001811209-25-000002</t>
  </si>
  <si>
    <t>DBV Technologies S.A.</t>
  </si>
  <si>
    <t>FRANCE</t>
  </si>
  <si>
    <t>CHATILLON</t>
  </si>
  <si>
    <t>0001231919-25-000030</t>
  </si>
  <si>
    <t>Galecto, Inc.</t>
  </si>
  <si>
    <t>Boston</t>
  </si>
  <si>
    <t>0001193125-25-291332</t>
  </si>
  <si>
    <t>Pathos AI, Inc.</t>
  </si>
  <si>
    <t>ILLINOIS</t>
  </si>
  <si>
    <t>CHICAGO</t>
  </si>
  <si>
    <t>0001967854-25-000001</t>
  </si>
  <si>
    <t>Cardurion Pharmaceuticals, Inc.</t>
  </si>
  <si>
    <t>BURLINGTON</t>
  </si>
  <si>
    <t>0001702453-24-000001</t>
  </si>
  <si>
    <t>Rhodenergy An Environmental Co Corp</t>
  </si>
  <si>
    <t>PRINCETON</t>
  </si>
  <si>
    <t>0002105633-26-000001</t>
  </si>
  <si>
    <t>Olema Pharmaceuticals, Inc.</t>
  </si>
  <si>
    <t>SAN FRANCISCO</t>
  </si>
  <si>
    <t>0001243233-24-000002</t>
  </si>
  <si>
    <t>Summit Therapeutics Inc.</t>
  </si>
  <si>
    <t>Miami</t>
  </si>
  <si>
    <t>0001599298-24-000142</t>
  </si>
  <si>
    <t>Seaport Therapeutics, Inc.</t>
  </si>
  <si>
    <t>BOSTON</t>
  </si>
  <si>
    <t>0002042347-24-000001</t>
  </si>
  <si>
    <t>Metsera, Inc.</t>
  </si>
  <si>
    <t>New York</t>
  </si>
  <si>
    <t>0002040807-24-000003</t>
  </si>
  <si>
    <t>IMMUNIC, INC.</t>
  </si>
  <si>
    <t>UNITED STATES</t>
  </si>
  <si>
    <t>0001193805-26-000217</t>
  </si>
  <si>
    <t>LUMICELL, INC.</t>
  </si>
  <si>
    <t>NEWTON</t>
  </si>
  <si>
    <t>0001521898-25-000001</t>
  </si>
  <si>
    <t>MapLight Therapeutics, Inc.</t>
  </si>
  <si>
    <t>REDWOOD CITY</t>
  </si>
  <si>
    <t>0001231919-25-000129</t>
  </si>
  <si>
    <t>Tectonic Therapeutic, Inc.</t>
  </si>
  <si>
    <t>0001231919-25-000022</t>
  </si>
  <si>
    <t>Named directors and officers on the cohort's Form D filings</t>
  </si>
  <si>
    <t>Every person disclosed as a director, executive officer or promoter on a Form D filed by a company in the melanoma / IO cohort. Venture partners sit on these boards, so this is a route into the syndicates behind private companies in the niche — useful for the October target list.</t>
  </si>
  <si>
    <t>Source: RELATEDPERSONS table, SEC Form D structured data sets, 2024 Q1 – 2026 Q2 · matched to the cohort offerings on sheet 33</t>
  </si>
  <si>
    <t>Person</t>
  </si>
  <si>
    <t>Relationship</t>
  </si>
  <si>
    <t>Title / clarification</t>
  </si>
  <si>
    <t>State / country</t>
  </si>
  <si>
    <t>Anthony Nick Zook</t>
  </si>
  <si>
    <t>Director</t>
  </si>
  <si>
    <t>Charlotte</t>
  </si>
  <si>
    <t>J. Nick Riehle</t>
  </si>
  <si>
    <t>L. Arthur Hewitt</t>
  </si>
  <si>
    <t>Executive Officer</t>
  </si>
  <si>
    <t>Chief Development Officer</t>
  </si>
  <si>
    <t>Michael Roberts</t>
  </si>
  <si>
    <t>Executive Officer, Director</t>
  </si>
  <si>
    <t>President and Chief Executive Officer</t>
  </si>
  <si>
    <t>Patrick Gallagher</t>
  </si>
  <si>
    <t>Simon Arthur Pedder</t>
  </si>
  <si>
    <t>Executive Chairman</t>
  </si>
  <si>
    <t>Timothy Arthur Maness</t>
  </si>
  <si>
    <t>Chief Financial Officer</t>
  </si>
  <si>
    <t>Arjun Goyal</t>
  </si>
  <si>
    <t>Watertown</t>
  </si>
  <si>
    <t>Daniel Faga</t>
  </si>
  <si>
    <t>Jill DeSimone</t>
  </si>
  <si>
    <t>Joseph Knowles</t>
  </si>
  <si>
    <t>Kathy Bergsteinsson</t>
  </si>
  <si>
    <t>Kathy Yi</t>
  </si>
  <si>
    <t>Lucio Iannone</t>
  </si>
  <si>
    <t>Michael Varney</t>
  </si>
  <si>
    <t>Beth Seidenberg</t>
  </si>
  <si>
    <t>2024-09-04</t>
  </si>
  <si>
    <t>Brook Byers</t>
  </si>
  <si>
    <t>Irene Pleasure</t>
  </si>
  <si>
    <t>James Ahlers</t>
  </si>
  <si>
    <t>Kenneth Drazan</t>
  </si>
  <si>
    <t>Matthew Fust</t>
  </si>
  <si>
    <t>Sean Parker</t>
  </si>
  <si>
    <t>Valentin Barsan</t>
  </si>
  <si>
    <t>Andy Yeung</t>
  </si>
  <si>
    <t>SOUTH SAN FRANCISCO</t>
  </si>
  <si>
    <t>2024-04-16</t>
  </si>
  <si>
    <t>Bob Deresiewicz</t>
  </si>
  <si>
    <t>Craig Gibbs</t>
  </si>
  <si>
    <t>Don O'Sullivan</t>
  </si>
  <si>
    <t>Elaine Sun</t>
  </si>
  <si>
    <t>Ian Clark</t>
  </si>
  <si>
    <t>Ivana Djuretic</t>
  </si>
  <si>
    <t>Jeffrey Tong</t>
  </si>
  <si>
    <t>Kyle Elrod</t>
  </si>
  <si>
    <t>Reid Huber</t>
  </si>
  <si>
    <t>Banner Estrella Surgery Center, LLC</t>
  </si>
  <si>
    <t>Banner Atlas JV, LLC</t>
  </si>
  <si>
    <t>Phoenix</t>
  </si>
  <si>
    <t>ARIZONA</t>
  </si>
  <si>
    <t>2026-04-15</t>
  </si>
  <si>
    <t>0002109691-26-000001</t>
  </si>
  <si>
    <t>Courtney Ophaug</t>
  </si>
  <si>
    <t>Julie Ebersole</t>
  </si>
  <si>
    <t>Amir Quinton Avniel</t>
  </si>
  <si>
    <t>Director, Executive Officer</t>
  </si>
  <si>
    <t>Chief Business Officer</t>
  </si>
  <si>
    <t>Garden City</t>
  </si>
  <si>
    <t>Douglas Quinton Larson</t>
  </si>
  <si>
    <t>Erick P. Lucera</t>
  </si>
  <si>
    <t>Michael A. Gaul</t>
  </si>
  <si>
    <t>Chief Operating Officer</t>
  </si>
  <si>
    <t>Robert A. Carey</t>
  </si>
  <si>
    <t>Ron A. Bentsur</t>
  </si>
  <si>
    <t>Steven A. Lisi</t>
  </si>
  <si>
    <t>Chairman and CEO</t>
  </si>
  <si>
    <t>William P. Forbes</t>
  </si>
  <si>
    <t>Yoori P. Lee</t>
  </si>
  <si>
    <t>Alan R. Stewart</t>
  </si>
  <si>
    <t>San Diego</t>
  </si>
  <si>
    <t>Allan Camaisa</t>
  </si>
  <si>
    <t>Andrew Jackson</t>
  </si>
  <si>
    <t>Boris Minev</t>
  </si>
  <si>
    <t>David A. LaPre</t>
  </si>
  <si>
    <t>George R. Ng</t>
  </si>
  <si>
    <t>James A. Schoeneck</t>
  </si>
  <si>
    <t>Scott R. Leftwich</t>
  </si>
  <si>
    <t>Wendy Pizarro</t>
  </si>
  <si>
    <t>Aaron Royston, M.D.</t>
  </si>
  <si>
    <t>2024-09-13</t>
  </si>
  <si>
    <t>Arvind Kush</t>
  </si>
  <si>
    <t>Bernie Huyghe, Ph.D.</t>
  </si>
  <si>
    <t>Jeffrey Tong, Ph.D.</t>
  </si>
  <si>
    <t>Kenneth Song, M.D.</t>
  </si>
  <si>
    <t>Michael Rome, M.D.</t>
  </si>
  <si>
    <t>Timothy Lu, M.D.</t>
  </si>
  <si>
    <t>David J. Hoffman</t>
  </si>
  <si>
    <t>Queensbury</t>
  </si>
  <si>
    <t>Elizabeth Czerepak</t>
  </si>
  <si>
    <t>Gerard Michel</t>
  </si>
  <si>
    <t>Gilad Aharon</t>
  </si>
  <si>
    <t>John R. Sylvester</t>
  </si>
  <si>
    <t>Kevin J. Muir</t>
  </si>
  <si>
    <t>Martha G. Rook</t>
  </si>
  <si>
    <t>Roger G. Stoll</t>
  </si>
  <si>
    <t>Sandra J. Pennell</t>
  </si>
  <si>
    <t>Steven G. Salamon</t>
  </si>
  <si>
    <t>Vojo J. Vukovic</t>
  </si>
  <si>
    <t>EIKONOKLASTES THERAPEUTICS, INC.</t>
  </si>
  <si>
    <t>Bruce Halpryn</t>
  </si>
  <si>
    <t>Cincinnati</t>
  </si>
  <si>
    <t>OHIO</t>
  </si>
  <si>
    <t>2024-06-25</t>
  </si>
  <si>
    <t>0001805698-24-000001</t>
  </si>
  <si>
    <t>Joseph Nolan</t>
  </si>
  <si>
    <t>2025-07-29</t>
  </si>
  <si>
    <t>0001805698-25-000002</t>
  </si>
  <si>
    <t>Kenneth Morand</t>
  </si>
  <si>
    <t>Meyer Frucher</t>
  </si>
  <si>
    <t>Neel Patel</t>
  </si>
  <si>
    <t>Robert Johnson</t>
  </si>
  <si>
    <t>Samuel Lee</t>
  </si>
  <si>
    <t>Thomas Finn</t>
  </si>
  <si>
    <t>Dror M. Berman</t>
  </si>
  <si>
    <t>Hayward</t>
  </si>
  <si>
    <t>2025-02-28</t>
  </si>
  <si>
    <t>James M. Tananbaum</t>
  </si>
  <si>
    <t>Joshua M. Wolfe</t>
  </si>
  <si>
    <t>Kenneth M. Frazier</t>
  </si>
  <si>
    <t>Leon M. Chen</t>
  </si>
  <si>
    <t>Robbie M. Huffines</t>
  </si>
  <si>
    <t>Robin M. Washington</t>
  </si>
  <si>
    <t>Roger M. Perlmutter</t>
  </si>
  <si>
    <t>Allen Nissenson</t>
  </si>
  <si>
    <t>Brian Piekos</t>
  </si>
  <si>
    <t>Carol Ashe</t>
  </si>
  <si>
    <t>Christopher Haqq</t>
  </si>
  <si>
    <t>Jay Venkatesan</t>
  </si>
  <si>
    <t>Julian Adams</t>
  </si>
  <si>
    <t>Karen Wilson</t>
  </si>
  <si>
    <t>Peter DeMuth</t>
  </si>
  <si>
    <t>Robert Connelly</t>
  </si>
  <si>
    <t>Robert Ruffolo</t>
  </si>
  <si>
    <t>Yekaterina Chudnovsky</t>
  </si>
  <si>
    <t>J. Mel Sorensen</t>
  </si>
  <si>
    <t>Malvern</t>
  </si>
  <si>
    <t>Joel Mel Sussman</t>
  </si>
  <si>
    <t>Kevin R. Lokay</t>
  </si>
  <si>
    <t>Lawrence Mel Alleva</t>
  </si>
  <si>
    <t>Michael R. Friedman</t>
  </si>
  <si>
    <t>Nancy T. Chang</t>
  </si>
  <si>
    <t>Alan S. Roemer</t>
  </si>
  <si>
    <t>Corinne R. Epperly</t>
  </si>
  <si>
    <t>Emily R. Fairbairn</t>
  </si>
  <si>
    <t>Jeremy R. Graff</t>
  </si>
  <si>
    <t>Kate R. Rochlin</t>
  </si>
  <si>
    <t>Lawrence R. Lamb</t>
  </si>
  <si>
    <t>Luba R. Greenwood</t>
  </si>
  <si>
    <t>Patrick McCall</t>
  </si>
  <si>
    <t>Peter S. Brandt</t>
  </si>
  <si>
    <t>Travis R. Whitfill</t>
  </si>
  <si>
    <t>William Ho</t>
  </si>
  <si>
    <t>Daniel H. Donovan</t>
  </si>
  <si>
    <t>SHELTON</t>
  </si>
  <si>
    <t>Emer H. Leahy</t>
  </si>
  <si>
    <t>Joseph I.H. Talamo</t>
  </si>
  <si>
    <t>Lewis H. Bender</t>
  </si>
  <si>
    <t>Mark A. Goldberg</t>
  </si>
  <si>
    <t>Thomas I.H. Dubin</t>
  </si>
  <si>
    <t>Andrew Fromkin</t>
  </si>
  <si>
    <t>Atul Pande</t>
  </si>
  <si>
    <t>Bill Macias</t>
  </si>
  <si>
    <t>Christopher Van Tuyl</t>
  </si>
  <si>
    <t>Douglas Hughes</t>
  </si>
  <si>
    <t>Eric Venker</t>
  </si>
  <si>
    <t>Eva Renee Barnett</t>
  </si>
  <si>
    <t>Frank Torti</t>
  </si>
  <si>
    <t>George Migausky</t>
  </si>
  <si>
    <t>Jay Stout</t>
  </si>
  <si>
    <t>Melanie Gloria</t>
  </si>
  <si>
    <t>Michael Geffner</t>
  </si>
  <si>
    <t>Pete Salzmann</t>
  </si>
  <si>
    <t>Christine J. Pellizzari</t>
  </si>
  <si>
    <t>Lawrenceville</t>
  </si>
  <si>
    <t>Christine Pellizzari</t>
  </si>
  <si>
    <t>David Gaiero</t>
  </si>
  <si>
    <t>David H. Gaiero</t>
  </si>
  <si>
    <t>Donald Braun</t>
  </si>
  <si>
    <t>Donald P. Braun</t>
  </si>
  <si>
    <t>Douglas H. Faller</t>
  </si>
  <si>
    <t>Chief Medical Officer</t>
  </si>
  <si>
    <t>Frederick Fritz</t>
  </si>
  <si>
    <t>Frederick J. Fritz</t>
  </si>
  <si>
    <t>James Dentzer</t>
  </si>
  <si>
    <t>James E. Dentzer</t>
  </si>
  <si>
    <t>Khursheed Anwer</t>
  </si>
  <si>
    <t>Khursheed H. Anwer</t>
  </si>
  <si>
    <t>Executive Vice President and Chief Scientific Officer</t>
  </si>
  <si>
    <t>Michael H. Tardugno</t>
  </si>
  <si>
    <t>Michael Tardugno</t>
  </si>
  <si>
    <t>Stacy Lindborg</t>
  </si>
  <si>
    <t>Stacy R. Lindborg</t>
  </si>
  <si>
    <t>Susan H. Eylward</t>
  </si>
  <si>
    <t>General Counsel and Corporate Secretary</t>
  </si>
  <si>
    <t>ANTHONY J. MADDALUNA</t>
  </si>
  <si>
    <t>Anthony J. Maddaluna</t>
  </si>
  <si>
    <t>HILA J. KARAH</t>
  </si>
  <si>
    <t>Hila J. Karah</t>
  </si>
  <si>
    <t>JEFFREY A. MECKLER</t>
  </si>
  <si>
    <t>Jeffrey A. Meckler</t>
  </si>
  <si>
    <t>MARK J GILBERT</t>
  </si>
  <si>
    <t>MICHAEL J. NEWMAN</t>
  </si>
  <si>
    <t>Mark J. Gilbert</t>
  </si>
  <si>
    <t>Michael J Newman</t>
  </si>
  <si>
    <t>NIR A SASSI</t>
  </si>
  <si>
    <t>Nir J Sassi</t>
  </si>
  <si>
    <t>ROBERT E. MARTELL</t>
  </si>
  <si>
    <t>ROGER J. POMERANTZ</t>
  </si>
  <si>
    <t>ROGER J. WALTZMAN</t>
  </si>
  <si>
    <t>Robert E. Martell</t>
  </si>
  <si>
    <t>Roger J. Pomerantz</t>
  </si>
  <si>
    <t>Roger J. Waltzman</t>
  </si>
  <si>
    <t>WALT A LINSCOTT</t>
  </si>
  <si>
    <t>WILLIAM B. HAYES</t>
  </si>
  <si>
    <t>Walt A. Linscott</t>
  </si>
  <si>
    <t>William B. Hayes</t>
  </si>
  <si>
    <t>Adam J. Chill</t>
  </si>
  <si>
    <t>WORCESTER</t>
  </si>
  <si>
    <t>James B Murphy</t>
  </si>
  <si>
    <t>Interim Chief Financial Officer</t>
  </si>
  <si>
    <t>Lindsay A. Rosenwald, M.D.</t>
  </si>
  <si>
    <t>Manuel B. Litchman, M.D.</t>
  </si>
  <si>
    <t>Michael J. Zelefsky, M.D.</t>
  </si>
  <si>
    <t>Michael S. Weiss</t>
  </si>
  <si>
    <t>Neil A. Herskowitz</t>
  </si>
  <si>
    <t>Albert Beraldo</t>
  </si>
  <si>
    <t>Toronto</t>
  </si>
  <si>
    <t>2024-05-14</t>
  </si>
  <si>
    <t>David Hyman</t>
  </si>
  <si>
    <t>Fahar Merchant</t>
  </si>
  <si>
    <t>John Geltosky</t>
  </si>
  <si>
    <t>John Sampson</t>
  </si>
  <si>
    <t>Karen Dawes</t>
  </si>
  <si>
    <t>Rosemina Merchant</t>
  </si>
  <si>
    <t>Diana M Brainard</t>
  </si>
  <si>
    <t>San Francisco</t>
  </si>
  <si>
    <t>2024-03-19</t>
  </si>
  <si>
    <t>Howard W Robin</t>
  </si>
  <si>
    <t>Jeffrey R Ajer</t>
  </si>
  <si>
    <t>Jonathan A Zalevsky</t>
  </si>
  <si>
    <t>Mark A Wilson</t>
  </si>
  <si>
    <t>R. Scott M Greer</t>
  </si>
  <si>
    <t>Robert B Chess</t>
  </si>
  <si>
    <t>Roy A Whitfield</t>
  </si>
  <si>
    <t>Sandra W Gardiner</t>
  </si>
  <si>
    <t>Anne G. Borgman</t>
  </si>
  <si>
    <t>Beltsville</t>
  </si>
  <si>
    <t>David P. Kabakoff</t>
  </si>
  <si>
    <t>Elaine V. Jones</t>
  </si>
  <si>
    <t>Ellen G. Feigal</t>
  </si>
  <si>
    <t>John G. Houston</t>
  </si>
  <si>
    <t>Kevin G. Shaw</t>
  </si>
  <si>
    <t>Michael Richman</t>
  </si>
  <si>
    <t>Sourav G. Kundu</t>
  </si>
  <si>
    <t>Stephen G. Webster</t>
  </si>
  <si>
    <t>Steven P. Cobourn</t>
  </si>
  <si>
    <t>Timothy G. Mayer</t>
  </si>
  <si>
    <t>Udayan G. Guha</t>
  </si>
  <si>
    <t>Carl D. Gordon</t>
  </si>
  <si>
    <t>Carolyn F. Ng</t>
  </si>
  <si>
    <t>Gary D. Glick</t>
  </si>
  <si>
    <t>Jason F. Haas</t>
  </si>
  <si>
    <t>CFO</t>
  </si>
  <si>
    <t>Jeffrey D. Leiden</t>
  </si>
  <si>
    <t>Jill D. Carroll</t>
  </si>
  <si>
    <t>Ksenija F. Pavletic</t>
  </si>
  <si>
    <t>Nan D. Li</t>
  </si>
  <si>
    <t>Nia F. Tatsis</t>
  </si>
  <si>
    <t>Paulina D. Hill</t>
  </si>
  <si>
    <t>Shelley F. Chu</t>
  </si>
  <si>
    <t>Timothy D. Walbert</t>
  </si>
  <si>
    <t>Valerie D. Odegard</t>
  </si>
  <si>
    <t>lan F. Smith</t>
  </si>
  <si>
    <t>VUONG TRIEU</t>
  </si>
  <si>
    <t>AGOURA HILLS</t>
  </si>
  <si>
    <t>Dominic Rodrigues</t>
  </si>
  <si>
    <t>Knoxville</t>
  </si>
  <si>
    <t>Edward Pershing</t>
  </si>
  <si>
    <t>Eric Wachter</t>
  </si>
  <si>
    <t>Heather Raines</t>
  </si>
  <si>
    <t>John Lacey, III</t>
  </si>
  <si>
    <t>Webster Bailey</t>
  </si>
  <si>
    <t>Frank Morich</t>
  </si>
  <si>
    <t>Seattle</t>
  </si>
  <si>
    <t>2024-03-18</t>
  </si>
  <si>
    <t>Heidi Henson</t>
  </si>
  <si>
    <t>Johan (Thijs) Spoor</t>
  </si>
  <si>
    <t>Jonathan Hunt</t>
  </si>
  <si>
    <t>Lori Woods</t>
  </si>
  <si>
    <t>Mark Austin</t>
  </si>
  <si>
    <t>Markus Puhlmann</t>
  </si>
  <si>
    <t>Robert Williamson III</t>
  </si>
  <si>
    <t>Curtis A. Lockshin, Ph.D.</t>
  </si>
  <si>
    <t>Marlborough</t>
  </si>
  <si>
    <t>David H. Deming</t>
  </si>
  <si>
    <t>KING OF PRUSSIA</t>
  </si>
  <si>
    <t>Jonathan A. Freeman</t>
  </si>
  <si>
    <t>Jonathan E. Freeman</t>
  </si>
  <si>
    <t>Lisa A. Carson</t>
  </si>
  <si>
    <t>Lisa H. Carson</t>
  </si>
  <si>
    <t>King of Prussia</t>
  </si>
  <si>
    <t>Patricia A. Bradford</t>
  </si>
  <si>
    <t>Robert A. Ferrara</t>
  </si>
  <si>
    <t>Robert A. Infarinato</t>
  </si>
  <si>
    <t>Executive Officer, Promoter</t>
  </si>
  <si>
    <t>Robert J. Bitterman</t>
  </si>
  <si>
    <t>Robert L. Ferrara</t>
  </si>
  <si>
    <t>Angelos M. Stergiou</t>
  </si>
  <si>
    <t>David A. Scheinberg</t>
  </si>
  <si>
    <t>Jane Van Wasman</t>
  </si>
  <si>
    <t>John T. Burns</t>
  </si>
  <si>
    <t>John Van Varian</t>
  </si>
  <si>
    <t>Katherine Bach Kalin</t>
  </si>
  <si>
    <t>Robert Van Nostrand</t>
  </si>
  <si>
    <t>Adam Friedman</t>
  </si>
  <si>
    <t>2024-07-16</t>
  </si>
  <si>
    <t>Amanda Valentino</t>
  </si>
  <si>
    <t>Andrew Fedder</t>
  </si>
  <si>
    <t>Brian Piper</t>
  </si>
  <si>
    <t>Darrin Stuart</t>
  </si>
  <si>
    <t>Erica Jackson</t>
  </si>
  <si>
    <t>Jean-Francois Formela</t>
  </si>
  <si>
    <t>Jeffrey Albers</t>
  </si>
  <si>
    <t>Keith Flaherty</t>
  </si>
  <si>
    <t>Mark Chao</t>
  </si>
  <si>
    <t>Oleg Nodelman</t>
  </si>
  <si>
    <t>Otello Stampacchia</t>
  </si>
  <si>
    <t>Saurabh Saha</t>
  </si>
  <si>
    <t>Shelley Chu</t>
  </si>
  <si>
    <t>Cuong Do</t>
  </si>
  <si>
    <t>Blue Bell</t>
  </si>
  <si>
    <t>James Hussey</t>
  </si>
  <si>
    <t>Mark Kerschner</t>
  </si>
  <si>
    <t>Paul Hallenbeck</t>
  </si>
  <si>
    <t>Anand Kiran Parikh</t>
  </si>
  <si>
    <t>2026-03-04</t>
  </si>
  <si>
    <t>Bob B. Holmen</t>
  </si>
  <si>
    <t>Christopher Gerry</t>
  </si>
  <si>
    <t>Josiah Craver</t>
  </si>
  <si>
    <t>Kristian B. Humer</t>
  </si>
  <si>
    <t>Phillip B. Donenberg</t>
  </si>
  <si>
    <t>Tom Ricks</t>
  </si>
  <si>
    <t>Brenda D. Cooperstone</t>
  </si>
  <si>
    <t>Director of Senti Biosciences Holdings, Inc.</t>
  </si>
  <si>
    <t>2026-06-04</t>
  </si>
  <si>
    <t>Bryan J. Baum</t>
  </si>
  <si>
    <t>Donald D. Tang</t>
  </si>
  <si>
    <t>Edward Mathers</t>
  </si>
  <si>
    <t>Feng J. Hsiung</t>
  </si>
  <si>
    <t>Frances D. Schulz</t>
  </si>
  <si>
    <t>James J. Collins</t>
  </si>
  <si>
    <t>Jay J. Cross</t>
  </si>
  <si>
    <t>Chief Financial Officer of Senti Biosciences Holdings, Inc.</t>
  </si>
  <si>
    <t>Kanya J. Rajangam</t>
  </si>
  <si>
    <t>President, Head of Research and Development and Chief Medical Officer of Senti Biosciences Holdings, Inc.</t>
  </si>
  <si>
    <t>Timothy Lu</t>
  </si>
  <si>
    <t>Chief Executive Officer of each Issuer and Director of Senti Biosciences Holdings, Inc.</t>
  </si>
  <si>
    <t>Brenda Cooperstone</t>
  </si>
  <si>
    <t>2024-12-19</t>
  </si>
  <si>
    <t>Donald Tang</t>
  </si>
  <si>
    <t>Fran Schulz</t>
  </si>
  <si>
    <t>James Collins</t>
  </si>
  <si>
    <t>Kanya Rajangam</t>
  </si>
  <si>
    <t>Yvonne Li</t>
  </si>
  <si>
    <t>Amnon Peled</t>
  </si>
  <si>
    <t>Ramat Gan</t>
  </si>
  <si>
    <t>Avner Lushi</t>
  </si>
  <si>
    <t>Dror Abramov</t>
  </si>
  <si>
    <t>Ilan Hadar</t>
  </si>
  <si>
    <t>Ilan Levin</t>
  </si>
  <si>
    <t>Mirit Horenshtein-Hadar</t>
  </si>
  <si>
    <t>Mitchell Shirvan</t>
  </si>
  <si>
    <t>Ruth Alon</t>
  </si>
  <si>
    <t>Shlomo Noy</t>
  </si>
  <si>
    <t>Aaron Ring</t>
  </si>
  <si>
    <t>Mercer Island</t>
  </si>
  <si>
    <t>Axel Hoos</t>
  </si>
  <si>
    <t>Beatrice McQueen</t>
  </si>
  <si>
    <t>Thousand Oaks</t>
  </si>
  <si>
    <t>Jake Bauer</t>
  </si>
  <si>
    <t>Burlingame</t>
  </si>
  <si>
    <t>Sanuj Ravindran</t>
  </si>
  <si>
    <t>Terry Rosen</t>
  </si>
  <si>
    <t>Hillsborough</t>
  </si>
  <si>
    <t>Yiming Li</t>
  </si>
  <si>
    <t>Shanghai</t>
  </si>
  <si>
    <t>CHINA</t>
  </si>
  <si>
    <t>Albert K. Dyrness</t>
  </si>
  <si>
    <t>Princeton</t>
  </si>
  <si>
    <t>2024-12-23</t>
  </si>
  <si>
    <t>Donald K. Griffith</t>
  </si>
  <si>
    <t>Jay Cross</t>
  </si>
  <si>
    <t>John K. Cini</t>
  </si>
  <si>
    <t>Lori K. McNeil</t>
  </si>
  <si>
    <t>Nailesh K. Bhatt</t>
  </si>
  <si>
    <t>Pankaj Mohan</t>
  </si>
  <si>
    <t>Raghu K. Rao</t>
  </si>
  <si>
    <t>Richard K. Kenny</t>
  </si>
  <si>
    <t>Susan K. Dexter</t>
  </si>
  <si>
    <t>Brisbane</t>
  </si>
  <si>
    <t>2026-04-03</t>
  </si>
  <si>
    <t>John David Yee</t>
  </si>
  <si>
    <t>2026-06-23</t>
  </si>
  <si>
    <t>Justin Trojanowski</t>
  </si>
  <si>
    <t>Vice President, Finance, Principal Financial Officer and Corporate Secretary</t>
  </si>
  <si>
    <t>Matthew Angel</t>
  </si>
  <si>
    <t>Michael Raab</t>
  </si>
  <si>
    <t>Nicholas Maestas</t>
  </si>
  <si>
    <t>Ronit Simantov</t>
  </si>
  <si>
    <t>Stephen Brady</t>
  </si>
  <si>
    <t>William Drake Richey</t>
  </si>
  <si>
    <t>Jeffrey A. Wolf</t>
  </si>
  <si>
    <t>Rockville</t>
  </si>
  <si>
    <t>Jeffrey J. Kraws</t>
  </si>
  <si>
    <t>John J. Monahan</t>
  </si>
  <si>
    <t>Steven A. Shallcross</t>
  </si>
  <si>
    <t>Aftab H. Kherani</t>
  </si>
  <si>
    <t>2024-10-17</t>
  </si>
  <si>
    <t>Ali H. Satvat</t>
  </si>
  <si>
    <t>Avi H. Naider</t>
  </si>
  <si>
    <t>David H. Bonita</t>
  </si>
  <si>
    <t>David H. Schenkein</t>
  </si>
  <si>
    <t>Jeffrey H. Engelman</t>
  </si>
  <si>
    <t>Executive Officer, Director, Promoter</t>
  </si>
  <si>
    <t>Joshua H. Bilenker</t>
  </si>
  <si>
    <t>Kristina H. Burow</t>
  </si>
  <si>
    <t>Steven H. Elms</t>
  </si>
  <si>
    <t>Andrew B. von Eschenbach</t>
  </si>
  <si>
    <t>Westminster</t>
  </si>
  <si>
    <t>Andrew F. von Eschenbach</t>
  </si>
  <si>
    <t>Arjun B. Desai</t>
  </si>
  <si>
    <t>Arjun F. Desai</t>
  </si>
  <si>
    <t>Brian F. Cox</t>
  </si>
  <si>
    <t>Bryan F. Cox</t>
  </si>
  <si>
    <t>David J. Matlin</t>
  </si>
  <si>
    <t>David Kelly Matlin</t>
  </si>
  <si>
    <t>Gary F. Gordon</t>
  </si>
  <si>
    <t>George Kelly Martin</t>
  </si>
  <si>
    <t>James Young</t>
  </si>
  <si>
    <t>Jennifer E. Stevens</t>
  </si>
  <si>
    <t>Jennifer J. Stevens</t>
  </si>
  <si>
    <t>Jodi J. Devlin</t>
  </si>
  <si>
    <t>Jodi Kelly Devlin</t>
  </si>
  <si>
    <t>Kerry B. Hicks</t>
  </si>
  <si>
    <t>Kerry F. Hicks</t>
  </si>
  <si>
    <t>Liselotte B. Hyveled</t>
  </si>
  <si>
    <t>Mary Szela</t>
  </si>
  <si>
    <t>Mats J. Wahlstrom</t>
  </si>
  <si>
    <t>Mats Kelly Wahlstrom</t>
  </si>
  <si>
    <t>Richard B. Marshak</t>
  </si>
  <si>
    <t>Richard J. Marshak</t>
  </si>
  <si>
    <t>Sean Murphy</t>
  </si>
  <si>
    <t>William F. Valle</t>
  </si>
  <si>
    <t>Alan List</t>
  </si>
  <si>
    <t>Tampa</t>
  </si>
  <si>
    <t>Craig Tendler</t>
  </si>
  <si>
    <t>Dan Dearborn</t>
  </si>
  <si>
    <t>George Ng</t>
  </si>
  <si>
    <t>James Bianco</t>
  </si>
  <si>
    <t>James Manuso</t>
  </si>
  <si>
    <t>Robert Hoffman</t>
  </si>
  <si>
    <t>Albert D. Friedberg</t>
  </si>
  <si>
    <t>Rochester</t>
  </si>
  <si>
    <t>2024-04-12</t>
  </si>
  <si>
    <t>Bala S. Manian Ph.D.</t>
  </si>
  <si>
    <t>2024-09-27</t>
  </si>
  <si>
    <t>Bala S. Manian, Ph.D.</t>
  </si>
  <si>
    <t>Barbara S. Yanni</t>
  </si>
  <si>
    <t>Barbara Yanni</t>
  </si>
  <si>
    <t>Chrystyna Bedrij Stecyk</t>
  </si>
  <si>
    <t>Elizabeth Evans</t>
  </si>
  <si>
    <t>Elizabeth S. Evans</t>
  </si>
  <si>
    <t>Ernest S. Smith Ph.D.</t>
  </si>
  <si>
    <t>Ernest S. Smith, Ph.D.</t>
  </si>
  <si>
    <t>Gerald E. Van Strydonck</t>
  </si>
  <si>
    <t>Jacob B. Frieberg</t>
  </si>
  <si>
    <t>Jill S. Sanchez</t>
  </si>
  <si>
    <t>Jill Sanchez</t>
  </si>
  <si>
    <t>Maurice S. Zauderer, Ph.D.</t>
  </si>
  <si>
    <t>Maurice Zauderer, Ph.D.</t>
  </si>
  <si>
    <t>David Zawitz</t>
  </si>
  <si>
    <t>West Chester</t>
  </si>
  <si>
    <t>Diem B. Nguyen</t>
  </si>
  <si>
    <t>Gavin B. Corcoran</t>
  </si>
  <si>
    <t>Jayson Rieger</t>
  </si>
  <si>
    <t>John Kirby</t>
  </si>
  <si>
    <t>Lawrence B. Eichenfield</t>
  </si>
  <si>
    <t>Mark B. Prygocki</t>
  </si>
  <si>
    <t>Noah Rosenberg</t>
  </si>
  <si>
    <t>Paul B. Manning</t>
  </si>
  <si>
    <t>Sean B. Stalfort</t>
  </si>
  <si>
    <t>407 unique person-company pairs across 43 companies</t>
  </si>
  <si>
    <t>Investors identifiable from SEC filings — a discovery list, not a ranking</t>
  </si>
  <si>
    <t>Three sources: 13D and 13G filings on public issuers, named PIPE participants, and venture directors listed as related persons on Form D. SEC cannot rank funds by activity.</t>
  </si>
  <si>
    <t>MOST RELEVANT — the Obsidian Therapeutics $350M PIPE, Aug 2026, checkpoint-resistant melanoma</t>
  </si>
  <si>
    <t>Investor</t>
  </si>
  <si>
    <t>Role in the round</t>
  </si>
  <si>
    <t>Why they matter here</t>
  </si>
  <si>
    <t>Redmile Group</t>
  </si>
  <si>
    <t>Lead / new investor</t>
  </si>
  <si>
    <t>Crossover</t>
  </si>
  <si>
    <t>Also on Replimune's 13G. The only name appearing on two separate IO issuers in this dataset</t>
  </si>
  <si>
    <t>Balyasny Asset Management</t>
  </si>
  <si>
    <t>Caligan Partners</t>
  </si>
  <si>
    <t>Activist / crossover</t>
  </si>
  <si>
    <t>Eventide Asset Management</t>
  </si>
  <si>
    <t>Nantahala Capital</t>
  </si>
  <si>
    <t>Octagon Capital</t>
  </si>
  <si>
    <t>Spruce Street Capital</t>
  </si>
  <si>
    <t>Trails Edge Capital Partners</t>
  </si>
  <si>
    <t>Atlas Venture</t>
  </si>
  <si>
    <t>Existing investor</t>
  </si>
  <si>
    <t>Venture</t>
  </si>
  <si>
    <t>Seed-stage biotech builder</t>
  </si>
  <si>
    <t>Deep Track Capital</t>
  </si>
  <si>
    <t>Foresite Capital</t>
  </si>
  <si>
    <t>Venture and crossover</t>
  </si>
  <si>
    <t>Janus Henderson Investors</t>
  </si>
  <si>
    <t>Logos Capital</t>
  </si>
  <si>
    <t>Novo Holdings</t>
  </si>
  <si>
    <t>Strategic, evergreen</t>
  </si>
  <si>
    <t>Patient capital, relevant to a pre-IND ask</t>
  </si>
  <si>
    <t>Paradigm BioCapital Advisors</t>
  </si>
  <si>
    <t>Pivotal bioVenture Partners</t>
  </si>
  <si>
    <t>RA Capital Management</t>
  </si>
  <si>
    <t>RTW Investments</t>
  </si>
  <si>
    <t>TCGX</t>
  </si>
  <si>
    <t>Wellington Management</t>
  </si>
  <si>
    <t>Source: 8-K exhibit 99.1, 3 Aug 2026, accession 0001193125-26-330810. A resale S-1 filed 28 Aug 2026, accession 0001193125-26-374729, carries the full selling-stockholder table with exact share counts if position sizes are needed.</t>
  </si>
  <si>
    <t>SCHEDULE 13D AND 13G FILERS ON PUBLIC IMMUNO-ONCOLOGY ISSUERS, 2024 to 2026</t>
  </si>
  <si>
    <t>Form</t>
  </si>
  <si>
    <t>Forbion Capital Fund III</t>
  </si>
  <si>
    <t>SC 13G/A</t>
  </si>
  <si>
    <t>2024-11-14</t>
  </si>
  <si>
    <t>0001193125-24-257984</t>
  </si>
  <si>
    <t>Omega Fund IV</t>
  </si>
  <si>
    <t>0001193125-24-258031</t>
  </si>
  <si>
    <t>2024-02-14</t>
  </si>
  <si>
    <t>0001104659-24-023781</t>
  </si>
  <si>
    <t>Baker Bros. Advisors</t>
  </si>
  <si>
    <t>0001104659-24-118977</t>
  </si>
  <si>
    <t>T. Rowe Price Associates</t>
  </si>
  <si>
    <t>0000080255-24-001440</t>
  </si>
  <si>
    <t>Morgan Stanley</t>
  </si>
  <si>
    <t>2024-10-07</t>
  </si>
  <si>
    <t>0000895421-24-000462</t>
  </si>
  <si>
    <t>Perceptive Advisors</t>
  </si>
  <si>
    <t>0001193125-24-258737</t>
  </si>
  <si>
    <t>Point72 Asset Management</t>
  </si>
  <si>
    <t>Hedge</t>
  </si>
  <si>
    <t>0000902664-24-001524</t>
  </si>
  <si>
    <t>MHR Fund Management</t>
  </si>
  <si>
    <t>2024-02-09</t>
  </si>
  <si>
    <t>0001193125-24-030378</t>
  </si>
  <si>
    <t>Quogue Capital</t>
  </si>
  <si>
    <t>SC 13D/A</t>
  </si>
  <si>
    <t>0001104659-24-036221</t>
  </si>
  <si>
    <t>Decheng Capital Global Life Sciences Fund IV</t>
  </si>
  <si>
    <t>2024-04-09</t>
  </si>
  <si>
    <t>0001104659-24-045323</t>
  </si>
  <si>
    <t>Polar Asset Management Partners</t>
  </si>
  <si>
    <t>0001326389-24-000189</t>
  </si>
  <si>
    <t>Woodline Partners</t>
  </si>
  <si>
    <t>2024-02-12</t>
  </si>
  <si>
    <t>0000902664-24-001433</t>
  </si>
  <si>
    <t>First Trust Capital Management</t>
  </si>
  <si>
    <t>0001604488-24-000031</t>
  </si>
  <si>
    <t>Spring Creek Capital</t>
  </si>
  <si>
    <t>Strategic</t>
  </si>
  <si>
    <t>0001193125-24-030256</t>
  </si>
  <si>
    <t>683 Capital Management</t>
  </si>
  <si>
    <t>0001085146-24-001429</t>
  </si>
  <si>
    <t>Baillie Gifford</t>
  </si>
  <si>
    <t>Nanobiotix</t>
  </si>
  <si>
    <t>2024-01-29</t>
  </si>
  <si>
    <t>0001088875-24-000041</t>
  </si>
  <si>
    <t>Artal International</t>
  </si>
  <si>
    <t>Family office</t>
  </si>
  <si>
    <t>0001193125-24-030274</t>
  </si>
  <si>
    <t>Citadel Advisors</t>
  </si>
  <si>
    <t>0001104659-24-023933</t>
  </si>
  <si>
    <t>Lundbeckfond Invest</t>
  </si>
  <si>
    <t>0001104659-24-119334</t>
  </si>
  <si>
    <t>Intracoastal Capital</t>
  </si>
  <si>
    <t>2024-11-13</t>
  </si>
  <si>
    <t>0001213900-24-097266</t>
  </si>
  <si>
    <t>No 13D or 13G on file 2024 to 2026 for TriSalus, Candel, TuHURA, Intensity or Obsidian. Those issuers are too thinly held or too recently public for anyone to have crossed 5 percent. BlackRock, Vanguard and State Street appear on Replimune, Iovance and CG Oncology as routine index positions and are not targets.</t>
  </si>
  <si>
    <t>VENTURE DIRECTORS RECURRING ACROSS PRIVATE ONCOLOGY FORM D FILINGS</t>
  </si>
  <si>
    <t>Fund where identifiable</t>
  </si>
  <si>
    <t>Vida Ventures</t>
  </si>
  <si>
    <t>Affini-T Therapeutics; Third Arc Bio</t>
  </si>
  <si>
    <t>Form D 2024-10-15 and 2024-08-01</t>
  </si>
  <si>
    <t>Michal Silverberg</t>
  </si>
  <si>
    <t>Samsara BioCapital</t>
  </si>
  <si>
    <t>Capstan Therapeutics; ImmPACT Bio USA</t>
  </si>
  <si>
    <t>Form D 2024-03-20 and 2024-04-02</t>
  </si>
  <si>
    <t>Erez Chimovits</t>
  </si>
  <si>
    <t>venture director</t>
  </si>
  <si>
    <t>Helen S. Kim</t>
  </si>
  <si>
    <t>Rock Springs Capital</t>
  </si>
  <si>
    <t>Aktis Oncology; IconOVir Bio</t>
  </si>
  <si>
    <t>Form D 2024-10-02 and 2024-06-04</t>
  </si>
  <si>
    <t>Denis Patrick</t>
  </si>
  <si>
    <t>Kestrel Therapeutics; EvolveImmune Therapeutics</t>
  </si>
  <si>
    <t>Form D 2025-08-12 and 2024-11-01</t>
  </si>
  <si>
    <t>EcoR1 Capital</t>
  </si>
  <si>
    <t>Form D 2024-10-02</t>
  </si>
  <si>
    <t>Carl Gordon</t>
  </si>
  <si>
    <t>OrbiMed</t>
  </si>
  <si>
    <t>Form D 2025-12-04</t>
  </si>
  <si>
    <t>Steven Gillis</t>
  </si>
  <si>
    <t>ARCH Venture Partners</t>
  </si>
  <si>
    <t>Form D 2025-05-06</t>
  </si>
  <si>
    <t>Jan Garfinkle</t>
  </si>
  <si>
    <t>Arboretum Ventures</t>
  </si>
  <si>
    <t>Form D 2024-11-22</t>
  </si>
  <si>
    <t>Parker Institute for Cancer Immunotherapy</t>
  </si>
  <si>
    <t>Form D 2026-08-17</t>
  </si>
  <si>
    <t>CAVEAT: Form D related persons conflates executives, independent directors and venture directors without labelling which is which. Laura Shawver, for instance, appears on two filings but is an operator, not a fund. Verify a name's affiliation before it goes on a target list.</t>
  </si>
  <si>
    <t>Disclosed 5%-plus holders across the melanoma / IO cohort</t>
  </si>
  <si>
    <t>Derived from Schedule 13D and 13G filings 2024–2026 across fifteen melanoma and immuno-oncology issuers. These are disclosed positions, so the list is real holders rather than reported interest.</t>
  </si>
  <si>
    <t>Source: SEC EDGAR full-text search of SC 13D, SC 13D/A, SC 13G and SC 13G/A filings</t>
  </si>
  <si>
    <t>Holder</t>
  </si>
  <si>
    <t>Filings</t>
  </si>
  <si>
    <t>Names held in cohort</t>
  </si>
  <si>
    <t>Relevance to the raise</t>
  </si>
  <si>
    <t>Specialist / institutional</t>
  </si>
  <si>
    <t>Immatics, Immunocore</t>
  </si>
  <si>
    <t>Series B and later</t>
  </si>
  <si>
    <t>Dedicated biotech</t>
  </si>
  <si>
    <t>Replimune, Immatics, Immunocore</t>
  </si>
  <si>
    <t>Series B and later; melanoma-literate</t>
  </si>
  <si>
    <t>T. Rowe Price</t>
  </si>
  <si>
    <t>Institutional / crossover</t>
  </si>
  <si>
    <t>Immunocore, Replimune</t>
  </si>
  <si>
    <t>Vanguard</t>
  </si>
  <si>
    <t>Index</t>
  </si>
  <si>
    <t>CG Oncology, Iovance, Replimune</t>
  </si>
  <si>
    <t>Not a target — index tracking</t>
  </si>
  <si>
    <t>FMR / Fidelity</t>
  </si>
  <si>
    <t>Nuvation, Turnstone</t>
  </si>
  <si>
    <t>Immatics, Iovance</t>
  </si>
  <si>
    <t>Venture / strategic</t>
  </si>
  <si>
    <t>MOST ACTIVE venture holder in melanoma specifically — priority target</t>
  </si>
  <si>
    <t>State Street</t>
  </si>
  <si>
    <t>Iovance, Replimune</t>
  </si>
  <si>
    <t>Not a target</t>
  </si>
  <si>
    <t>BlackRock</t>
  </si>
  <si>
    <t>Omega Fund</t>
  </si>
  <si>
    <t>PRIORITY — seeded Replimune Series A 2015, still on register through 2 CRLs and approval</t>
  </si>
  <si>
    <t>Forbion</t>
  </si>
  <si>
    <t>PRIORITY — Replimune Series A co-lead 2015, still disclosed</t>
  </si>
  <si>
    <t>Stonepine Capital</t>
  </si>
  <si>
    <t>Boxer Capital</t>
  </si>
  <si>
    <t>Instil Bio</t>
  </si>
  <si>
    <t>Curative Ventures</t>
  </si>
  <si>
    <t>Clal Biotechnology Industries</t>
  </si>
  <si>
    <t>GKCC LLC</t>
  </si>
  <si>
    <t>Athos KG</t>
  </si>
  <si>
    <t>Venrock Healthcare</t>
  </si>
  <si>
    <t>Vivo Capital</t>
  </si>
  <si>
    <t>Decheng Capital</t>
  </si>
  <si>
    <t>General Atlantic</t>
  </si>
  <si>
    <t>Growth</t>
  </si>
  <si>
    <t>HBM Healthcare Investments</t>
  </si>
  <si>
    <t>Avoro Capital Advisors</t>
  </si>
  <si>
    <t>Multi-strategy</t>
  </si>
  <si>
    <t>Activist / special sit.</t>
  </si>
  <si>
    <t>ARYA Sciences</t>
  </si>
  <si>
    <t>Crossover / SPAC</t>
  </si>
  <si>
    <t>Company directory — every organisation in this book, in one place</t>
  </si>
  <si>
    <t>Built because this workbook is the record you keep. Each row gives the CIK for pulling filings directly from EDGAR, the role the company plays in the thesis, and which sheets carry its detail.</t>
  </si>
  <si>
    <t>CIK from SEC EDGAR. "Sheets" lists the sheet numbers in this workbook where the company appears. Form D financing totals are from the SEC Form D structured data sets.</t>
  </si>
  <si>
    <t>Role in this thesis</t>
  </si>
  <si>
    <t>Platform / lead asset(s)</t>
  </si>
  <si>
    <t>Melanoma?</t>
  </si>
  <si>
    <t>Form D rounds captured</t>
  </si>
  <si>
    <t>Form D total captured</t>
  </si>
  <si>
    <t>Detail on sheets</t>
  </si>
  <si>
    <t>Replimune Group</t>
  </si>
  <si>
    <t>REPL</t>
  </si>
  <si>
    <t>0001737953</t>
  </si>
  <si>
    <t>ANCHOR COMPARABLE — the model for the whole thesis</t>
  </si>
  <si>
    <t>RPx oncolytic HSV-1: RP1 (TUDRIQEV), RP2, RP3</t>
  </si>
  <si>
    <t>APPROVED Aug 2026 (RP1); Ph2/3 (RP2)</t>
  </si>
  <si>
    <t>YES</t>
  </si>
  <si>
    <t>09,10,11,13,14,17,18,19,20,24,25,27,34</t>
  </si>
  <si>
    <t>Moderna</t>
  </si>
  <si>
    <t>MRNA</t>
  </si>
  <si>
    <t>0001682852</t>
  </si>
  <si>
    <t>ANCHOR COMPARABLE — big-pharma validation</t>
  </si>
  <si>
    <t>intismeran autogene (mRNA-4157) with Merck</t>
  </si>
  <si>
    <t>YES — adjuvant</t>
  </si>
  <si>
    <t>12,17,18,22,27,34</t>
  </si>
  <si>
    <t>Merck &amp; Co (MSD)</t>
  </si>
  <si>
    <t>MRK</t>
  </si>
  <si>
    <t>0000310158</t>
  </si>
  <si>
    <t>Partner/acquirer — paid $450M into melanoma; serial innate-immune acquirer</t>
  </si>
  <si>
    <t>pembrolizumab; mRNA-4157 partner; acquired Immune Design + Rigontec</t>
  </si>
  <si>
    <t>Marketed + Phase 3</t>
  </si>
  <si>
    <t>12,13,17,22,23,25</t>
  </si>
  <si>
    <t>IOVA</t>
  </si>
  <si>
    <t>0001425205</t>
  </si>
  <si>
    <t>DIRECT COMPETITOR + the only $ market proof</t>
  </si>
  <si>
    <t>AMTAGVI (lifileucel) TIL; IOV-4001; IOV-3001</t>
  </si>
  <si>
    <t>APPROVED 2024</t>
  </si>
  <si>
    <t>YES — 2L</t>
  </si>
  <si>
    <t>17,18,22,26,27,31,33,34</t>
  </si>
  <si>
    <t>IMTX</t>
  </si>
  <si>
    <t>0001809196</t>
  </si>
  <si>
    <t>DIRECT COMPETITOR + 3rd market source</t>
  </si>
  <si>
    <t>anzu-cel (IMA203) PRAME TCR-T; IMA402</t>
  </si>
  <si>
    <t>Phase 3 (SUPRAME)</t>
  </si>
  <si>
    <t>15,17,22,27,31,34</t>
  </si>
  <si>
    <t>KRYS</t>
  </si>
  <si>
    <t>0001711279</t>
  </si>
  <si>
    <t>MOST SERIOUS NEAR-TERM IT COMPETITOR — well capitalised</t>
  </si>
  <si>
    <t>KB707: HSV-1 vector expressing IL-2 + IL-12, intratumoral and inhaled</t>
  </si>
  <si>
    <t>Phase 1/2 recruiting</t>
  </si>
  <si>
    <t>YES — stage III/IV</t>
  </si>
  <si>
    <t>25,29</t>
  </si>
  <si>
    <t>(not SEC-registered)</t>
  </si>
  <si>
    <t>Closest non-viral IT competitor in melanoma</t>
  </si>
  <si>
    <t>Daromun (L19IL2 + L19TNF) immunocytokine</t>
  </si>
  <si>
    <t>Phase 3 recruiting</t>
  </si>
  <si>
    <t>YES — stage IIIB-D</t>
  </si>
  <si>
    <t>17,18,19,22,23,24,25</t>
  </si>
  <si>
    <t>0001651431</t>
  </si>
  <si>
    <t>KEY M&amp;A COMPARABLE — bought at Ph2 pre-data</t>
  </si>
  <si>
    <t>vidutolimod (CMP-001) TLR9 VLP, intratumoral</t>
  </si>
  <si>
    <t>Acquired 2022; TERMINATED 2024</t>
  </si>
  <si>
    <t>13,17,18,23,24,25</t>
  </si>
  <si>
    <t>REGN</t>
  </si>
  <si>
    <t>0000872589</t>
  </si>
  <si>
    <t>Acquirer of Checkmate; terminated the programme</t>
  </si>
  <si>
    <t>vidutolimod</t>
  </si>
  <si>
    <t>13,17,23,25</t>
  </si>
  <si>
    <t>Turnstone Biologics</t>
  </si>
  <si>
    <t>0001764974</t>
  </si>
  <si>
    <t>FLOOR CASE — oncolytic company sold at $0.34/sh</t>
  </si>
  <si>
    <t>TIDAL-01; TBio-6517; MG1 backbones</t>
  </si>
  <si>
    <t>Wind-down 2025</t>
  </si>
  <si>
    <t>Partly</t>
  </si>
  <si>
    <t>13,15,17,24</t>
  </si>
  <si>
    <t>XOMA Royalty</t>
  </si>
  <si>
    <t>0000791908</t>
  </si>
  <si>
    <t>Acquirer of Turnstone</t>
  </si>
  <si>
    <t>royalty aggregator</t>
  </si>
  <si>
    <t>No</t>
  </si>
  <si>
    <t>13,17</t>
  </si>
  <si>
    <t>AMGN</t>
  </si>
  <si>
    <t>0000318154</t>
  </si>
  <si>
    <t>FOUNDING PRECEDENT — BioVex 2011; owns the blocking patent</t>
  </si>
  <si>
    <t>13,18,24,27</t>
  </si>
  <si>
    <t>Active IT competitor in Phase 3</t>
  </si>
  <si>
    <t>INT230-6 intratumoral cytotoxic + penetration enhancer</t>
  </si>
  <si>
    <t>06,07,17,25,29,32</t>
  </si>
  <si>
    <t>AURA</t>
  </si>
  <si>
    <t>0001501796</t>
  </si>
  <si>
    <t>Active IT competitor, melanoma Phase 3</t>
  </si>
  <si>
    <t>bel-sar (AU-011) virus-like drug conjugate</t>
  </si>
  <si>
    <t>Phase 3 (choroidal melanoma)</t>
  </si>
  <si>
    <t>YES — choroidal</t>
  </si>
  <si>
    <t>17,25,29</t>
  </si>
  <si>
    <t>PHIO</t>
  </si>
  <si>
    <t>Most SEC-visible IT preclinical filer</t>
  </si>
  <si>
    <t>PH-762 INTASYL siRNA, intratumoral</t>
  </si>
  <si>
    <t>06,07,25,29,32</t>
  </si>
  <si>
    <t>INDP</t>
  </si>
  <si>
    <t>Active multi-PRR innate agonist</t>
  </si>
  <si>
    <t>DECOY20 bacterial product</t>
  </si>
  <si>
    <t>06,07,23,24,25,29,32</t>
  </si>
  <si>
    <t>(private, non-US)</t>
  </si>
  <si>
    <t>Active IT TLR3 in melanoma</t>
  </si>
  <si>
    <t>BO-112 nanoplexed poly(I:C)</t>
  </si>
  <si>
    <t>23,24,25</t>
  </si>
  <si>
    <t>(private)</t>
  </si>
  <si>
    <t>Widely used IT TLR3 adjuvant, never commercialised</t>
  </si>
  <si>
    <t>Investigator trials</t>
  </si>
  <si>
    <t>Idera Pharmaceuticals</t>
  </si>
  <si>
    <t>0000861838</t>
  </si>
  <si>
    <t>DEFINITIVE NEGATIVE — Ph3 failure in your indication</t>
  </si>
  <si>
    <t>tilsotolimod (IMO-2125) TLR9</t>
  </si>
  <si>
    <t>FAILED 2021</t>
  </si>
  <si>
    <t>Dynavax Technologies</t>
  </si>
  <si>
    <t>0001029142</t>
  </si>
  <si>
    <t>TLR9 programme terminated</t>
  </si>
  <si>
    <t>SD-101</t>
  </si>
  <si>
    <t>15,23,24,25</t>
  </si>
  <si>
    <t>TLSIW</t>
  </si>
  <si>
    <t>Second sponsor to terminate SD-101</t>
  </si>
  <si>
    <t>SD-101 + pressure-enabled delivery</t>
  </si>
  <si>
    <t>Terminated 2024</t>
  </si>
  <si>
    <t>No — HCC/ICC</t>
  </si>
  <si>
    <t>06,07,17,23,24,29,32</t>
  </si>
  <si>
    <t>Died of capital, not obviously biology</t>
  </si>
  <si>
    <t>TAVO (tavokinogene telseplasmid) + electroporation</t>
  </si>
  <si>
    <t>Status UNKNOWN</t>
  </si>
  <si>
    <t>17,18,19,23,24,25</t>
  </si>
  <si>
    <t>PVCT</t>
  </si>
  <si>
    <t>Lowest-CMC IT agent; Ph3 terminated</t>
  </si>
  <si>
    <t>PV-10 rose bengal intralesional</t>
  </si>
  <si>
    <t>Ph3 TERMINATED</t>
  </si>
  <si>
    <t>06,07,17,23,24,25,29,32</t>
  </si>
  <si>
    <t>CADL</t>
  </si>
  <si>
    <t>0001841387</t>
  </si>
  <si>
    <t>Oncolytic entering Phase 3 in 2026</t>
  </si>
  <si>
    <t>CAN-2409; CAN-3110 (oncolytic HSV)</t>
  </si>
  <si>
    <t>17,24,29</t>
  </si>
  <si>
    <t>CGON</t>
  </si>
  <si>
    <t>0001991792</t>
  </si>
  <si>
    <t>Commercial hope of the oncolytic field</t>
  </si>
  <si>
    <t>cretostimogene grenadenorepvec</t>
  </si>
  <si>
    <t>Phase 3 + expanded access</t>
  </si>
  <si>
    <t>No — NMIBC</t>
  </si>
  <si>
    <t>15,17,24,29,34</t>
  </si>
  <si>
    <t>CLDWW</t>
  </si>
  <si>
    <t>Stem-cell-shielded oncolytic delivery</t>
  </si>
  <si>
    <t>CLD-101; CLD-201</t>
  </si>
  <si>
    <t>IND-enabling / Ph1</t>
  </si>
  <si>
    <t>06,07,17,24,29,32</t>
  </si>
  <si>
    <t>Oncolytic vaccinia</t>
  </si>
  <si>
    <t>GL-ONC1 (olvimulogene)</t>
  </si>
  <si>
    <t>TOVX</t>
  </si>
  <si>
    <t>Stroma-degrading oncolytic adenovirus</t>
  </si>
  <si>
    <t>VCN-01</t>
  </si>
  <si>
    <t>MBIO</t>
  </si>
  <si>
    <t>Oncolytic + CAR-T combination</t>
  </si>
  <si>
    <t>MB-108 + MB-101</t>
  </si>
  <si>
    <t>06,07,24,29,32</t>
  </si>
  <si>
    <t>HURA</t>
  </si>
  <si>
    <t>Innate immune agonist seeking accelerated approval</t>
  </si>
  <si>
    <t>IFx-2.0 (Emm55)</t>
  </si>
  <si>
    <t>YES — Merkel/melanoma</t>
  </si>
  <si>
    <t>06,07,17,24,29,32,34</t>
  </si>
  <si>
    <t>HOWL</t>
  </si>
  <si>
    <t>0001785530</t>
  </si>
  <si>
    <t>Masked cytokine alternative to IT injection</t>
  </si>
  <si>
    <t>WTX-330 (IL-12); WTX-124 (IL-2)</t>
  </si>
  <si>
    <t>24,29</t>
  </si>
  <si>
    <t>Private innate-cytokine comparable</t>
  </si>
  <si>
    <t>ST-067 decoy-resistant IL-18</t>
  </si>
  <si>
    <t>06,23,32</t>
  </si>
  <si>
    <t>Private IT STING-bacteria comparable</t>
  </si>
  <si>
    <t>STACT platform</t>
  </si>
  <si>
    <t>06,32</t>
  </si>
  <si>
    <t>APTN</t>
  </si>
  <si>
    <t>PRIVATE PRE-IND FINANCING COMPARABLE</t>
  </si>
  <si>
    <t>bispecific innate engager</t>
  </si>
  <si>
    <t>06,29,32</t>
  </si>
  <si>
    <t>Private IL-2 comparable</t>
  </si>
  <si>
    <t>AU-007</t>
  </si>
  <si>
    <t>Private oncolytic comparable</t>
  </si>
  <si>
    <t>Seneca Valley Virus</t>
  </si>
  <si>
    <t>Preclinical / Ph1</t>
  </si>
  <si>
    <t>(deregistered)</t>
  </si>
  <si>
    <t>Most sophisticated IT STING delivery attempt; bankrupt 2023</t>
  </si>
  <si>
    <t>exoSTING exosome-delivered STING agonist</t>
  </si>
  <si>
    <t>23,25</t>
  </si>
  <si>
    <t>Immune Design</t>
  </si>
  <si>
    <t>(acquired)</t>
  </si>
  <si>
    <t>Merck bought ~$300M then shelved IT programme</t>
  </si>
  <si>
    <t>G100 (GLA-SE) TLR4</t>
  </si>
  <si>
    <t>DISCONTINUED 2019</t>
  </si>
  <si>
    <t>13,23,25</t>
  </si>
  <si>
    <t>Rigontec</t>
  </si>
  <si>
    <t>Merck bought then shelved</t>
  </si>
  <si>
    <t>MK-4621 RIG-I agonist</t>
  </si>
  <si>
    <t>IFM Therapeutics</t>
  </si>
  <si>
    <t>PEAK-OF-HYPE MARKER — BMS $300M upfront 2017</t>
  </si>
  <si>
    <t>STING/NLRP3 innate platform</t>
  </si>
  <si>
    <t>Partly discontinued</t>
  </si>
  <si>
    <t>13,23</t>
  </si>
  <si>
    <t>IBRX</t>
  </si>
  <si>
    <t>0001326110</t>
  </si>
  <si>
    <t>Most recent locoregional immunostimulant approval</t>
  </si>
  <si>
    <t>ANKTIVA (nogapendekin alfa inbakicept) IL-15</t>
  </si>
  <si>
    <t>23,24,27,34</t>
  </si>
  <si>
    <t>IMCR</t>
  </si>
  <si>
    <t>Melanoma franchise proof at sub-population scale</t>
  </si>
  <si>
    <t>KIMMTRAK (tebentafusp) ImmTAC</t>
  </si>
  <si>
    <t>YES — uveal</t>
  </si>
  <si>
    <t>15,17,22,27,34</t>
  </si>
  <si>
    <t>IOBTQ</t>
  </si>
  <si>
    <t>0001865494</t>
  </si>
  <si>
    <t>Melanoma vaccine Phase 3; Novo-backed</t>
  </si>
  <si>
    <t>IO102-IO103</t>
  </si>
  <si>
    <t>15,17,22</t>
  </si>
  <si>
    <t>Alpha Tau Medical</t>
  </si>
  <si>
    <t>DRTSW</t>
  </si>
  <si>
    <t>0001871321</t>
  </si>
  <si>
    <t>Highest-frequency IT filer in SEC data</t>
  </si>
  <si>
    <t>Alpha DaRT radium-224 seeds</t>
  </si>
  <si>
    <t>Pivotal</t>
  </si>
  <si>
    <t>Skin cancers</t>
  </si>
  <si>
    <t>NNBXF</t>
  </si>
  <si>
    <t>0001760854</t>
  </si>
  <si>
    <t>IT nanoparticle radioenhancer</t>
  </si>
  <si>
    <t>NBTXR3</t>
  </si>
  <si>
    <t>24</t>
  </si>
  <si>
    <t>Lisata Therapeutics</t>
  </si>
  <si>
    <t>LSTA</t>
  </si>
  <si>
    <t>0000320017</t>
  </si>
  <si>
    <t>Tumour-penetration platform, mixed results</t>
  </si>
  <si>
    <t>certepetide (CEND-1)</t>
  </si>
  <si>
    <t>Phase 2, mixed</t>
  </si>
  <si>
    <t>17,29</t>
  </si>
  <si>
    <t>SLXNW</t>
  </si>
  <si>
    <t>Preclinical local siRNA</t>
  </si>
  <si>
    <t>SIL-204</t>
  </si>
  <si>
    <t>06,07,29,32</t>
  </si>
  <si>
    <t>XAIR</t>
  </si>
  <si>
    <t>Unusual IT modality — gas phase</t>
  </si>
  <si>
    <t>ultra-high concentration nitric oxide</t>
  </si>
  <si>
    <t>Preclinical / early</t>
  </si>
  <si>
    <t>48 organisations</t>
  </si>
  <si>
    <t>To pull any company's filings directly: https://www.sec.gov/cgi-bin/browse-edgar?action=getcompany&amp;CIK=&lt;CIK&gt;&amp;type=10-K  — or the JSON feed at https://data.sec.gov/submissions/CIK&lt;10-digit CIK&gt;.json</t>
  </si>
  <si>
    <t>Raw data appendix — every US biotech and pharma Reg D offering, 2022 Q1 to 2026 Q2</t>
  </si>
  <si>
    <t>All 3,948 offerings behind sheets 26-30 and 35, exported in full so the analysis can be re-cut without re-downloading anything. De-duplicated to the offering level on issuer CIK + SEC file number.</t>
  </si>
  <si>
    <t>Source: SEC Form D structured data sets. AMT_SOLD is the maximum amount sold reported across the original filing and every amendment.</t>
  </si>
  <si>
    <t>Last filed</t>
  </si>
  <si>
    <t>Industry</t>
  </si>
  <si>
    <t>First accession</t>
  </si>
  <si>
    <t>Clade Therapeutics, Inc.</t>
  </si>
  <si>
    <t>0001893119</t>
  </si>
  <si>
    <t>2022-01-03</t>
  </si>
  <si>
    <t>CAMBRIDGE</t>
  </si>
  <si>
    <t>0001893119-21-000002</t>
  </si>
  <si>
    <t>NovApproach Spine, LLC</t>
  </si>
  <si>
    <t>0001902307</t>
  </si>
  <si>
    <t>ALACHUA</t>
  </si>
  <si>
    <t>0001902342-22-000003</t>
  </si>
  <si>
    <t>CYTOVALE INC.</t>
  </si>
  <si>
    <t>0001725779</t>
  </si>
  <si>
    <t>0001725779-21-000002</t>
  </si>
  <si>
    <t>Nacuity Pharmaceuticals, Inc.</t>
  </si>
  <si>
    <t>0001690279</t>
  </si>
  <si>
    <t>TEXAS</t>
  </si>
  <si>
    <t>FORT WORTH</t>
  </si>
  <si>
    <t>0001690279-22-000001</t>
  </si>
  <si>
    <t>DARTMOUTH</t>
  </si>
  <si>
    <t>Temple Therapeutics Holdings Ltd</t>
  </si>
  <si>
    <t>0001896459</t>
  </si>
  <si>
    <t>NETHERLANDS</t>
  </si>
  <si>
    <t>GELEEN</t>
  </si>
  <si>
    <t>0001213900-22-000108</t>
  </si>
  <si>
    <t>Innovative Cardiovascular Solutions, LLC</t>
  </si>
  <si>
    <t>0001579422</t>
  </si>
  <si>
    <t>MICHIGAN</t>
  </si>
  <si>
    <t>Kalamazoo</t>
  </si>
  <si>
    <t>0001579422-22-000001</t>
  </si>
  <si>
    <t>Episteme Prognostics, Inc.</t>
  </si>
  <si>
    <t>0001902402</t>
  </si>
  <si>
    <t>0001902402-22-000001</t>
  </si>
  <si>
    <t>Artax Biopharma, Inc.</t>
  </si>
  <si>
    <t>0001587661</t>
  </si>
  <si>
    <t>2022-05-18</t>
  </si>
  <si>
    <t>0001587661-22-000001</t>
  </si>
  <si>
    <t>Petros Pharmaceuticals, Inc.</t>
  </si>
  <si>
    <t>0001815903</t>
  </si>
  <si>
    <t>0001104659-22-000473</t>
  </si>
  <si>
    <t>Shuttle Pharmaceuticals Holdings, Inc.</t>
  </si>
  <si>
    <t>0001757499</t>
  </si>
  <si>
    <t>2022-01-04</t>
  </si>
  <si>
    <t>0001213900-22-000382</t>
  </si>
  <si>
    <t>BiomX Inc.</t>
  </si>
  <si>
    <t>0001739174</t>
  </si>
  <si>
    <t>NESS ZIONA</t>
  </si>
  <si>
    <t>2017</t>
  </si>
  <si>
    <t>0001213900-22-000469</t>
  </si>
  <si>
    <t>STAGEZERO LIFE SCIENCES LTD.</t>
  </si>
  <si>
    <t>0001454263</t>
  </si>
  <si>
    <t>2022-02-07</t>
  </si>
  <si>
    <t>RICHMOND HILL</t>
  </si>
  <si>
    <t>0001454263-22-000001</t>
  </si>
  <si>
    <t>Spotlight Therapeutics, Inc.</t>
  </si>
  <si>
    <t>0001726495</t>
  </si>
  <si>
    <t>2022-01-05</t>
  </si>
  <si>
    <t>0001726495-22-000001</t>
  </si>
  <si>
    <t>Evrys Bio, LLC</t>
  </si>
  <si>
    <t>0001597945</t>
  </si>
  <si>
    <t>DOYLESTOWN</t>
  </si>
  <si>
    <t>0001597945-22-000002</t>
  </si>
  <si>
    <t>View Point Medical, Inc.</t>
  </si>
  <si>
    <t>0001783986</t>
  </si>
  <si>
    <t>2023-06-07</t>
  </si>
  <si>
    <t>CARLSBAD</t>
  </si>
  <si>
    <t>0001783986-22-000001</t>
  </si>
  <si>
    <t>Cerberus Therapeutics, Inc.</t>
  </si>
  <si>
    <t>0001901829</t>
  </si>
  <si>
    <t>0001901829-22-000001</t>
  </si>
  <si>
    <t>Purinomia Biotech, Inc.</t>
  </si>
  <si>
    <t>0001723458</t>
  </si>
  <si>
    <t>WOBURN</t>
  </si>
  <si>
    <t>0001723458-22-000001</t>
  </si>
  <si>
    <t>AtlasXomics Inc.</t>
  </si>
  <si>
    <t>0001813773</t>
  </si>
  <si>
    <t>2022-01-06</t>
  </si>
  <si>
    <t>NEW HAVEN</t>
  </si>
  <si>
    <t>0001515971-22-000002</t>
  </si>
  <si>
    <t>HUMABIOLOGICS, INC.</t>
  </si>
  <si>
    <t>0001801256</t>
  </si>
  <si>
    <t>PHOENIX</t>
  </si>
  <si>
    <t>0001801256-22-000002</t>
  </si>
  <si>
    <t>CELESTIAL THERAPEUTICS INC.</t>
  </si>
  <si>
    <t>0001804448</t>
  </si>
  <si>
    <t>2024-04-11</t>
  </si>
  <si>
    <t>IRVINE</t>
  </si>
  <si>
    <t>0001183740-22-000005</t>
  </si>
  <si>
    <t>OrthoFundamentals, LLC</t>
  </si>
  <si>
    <t>0001824483</t>
  </si>
  <si>
    <t>MEDFORD</t>
  </si>
  <si>
    <t>0001824483-22-000001</t>
  </si>
  <si>
    <t>Pluto Immunotherapeutics, Inc.</t>
  </si>
  <si>
    <t>0001831908</t>
  </si>
  <si>
    <t>LOS ANGELES</t>
  </si>
  <si>
    <t>0001831908-22-000002</t>
  </si>
  <si>
    <t>Phi Therapeutics, Inc.</t>
  </si>
  <si>
    <t>0001778492</t>
  </si>
  <si>
    <t>0001778492-22-000001</t>
  </si>
  <si>
    <t>Lucy Therapeutics, Inc.</t>
  </si>
  <si>
    <t>0001782250</t>
  </si>
  <si>
    <t>0001782250-22-000001</t>
  </si>
  <si>
    <t>Radicle Science, Inc.</t>
  </si>
  <si>
    <t>0001903071</t>
  </si>
  <si>
    <t>2022-01-07</t>
  </si>
  <si>
    <t>2022-06-03</t>
  </si>
  <si>
    <t>DEL MAR</t>
  </si>
  <si>
    <t>0001903071-22-000001</t>
  </si>
  <si>
    <t>Fulmer Instruments, LLC</t>
  </si>
  <si>
    <t>0001687526</t>
  </si>
  <si>
    <t>ALABAMA</t>
  </si>
  <si>
    <t>MOUNTAIN BROOK</t>
  </si>
  <si>
    <t>0001687526-22-000001</t>
  </si>
  <si>
    <t>Trancura Biosciences, Inc.</t>
  </si>
  <si>
    <t>0001902650</t>
  </si>
  <si>
    <t>EMERYVILLE</t>
  </si>
  <si>
    <t>0001902650-22-000001</t>
  </si>
  <si>
    <t>BRAIN TUNNELGENIX TECHNOLOGIES CORP</t>
  </si>
  <si>
    <t>0001489454</t>
  </si>
  <si>
    <t>AVENTURA</t>
  </si>
  <si>
    <t>0001104659-22-002239</t>
  </si>
  <si>
    <t>Expanesthetics, Inc</t>
  </si>
  <si>
    <t>0001716170</t>
  </si>
  <si>
    <t>DAVIS</t>
  </si>
  <si>
    <t>0001716170-22-000002</t>
  </si>
  <si>
    <t>Triumvira Immunologics Inc.</t>
  </si>
  <si>
    <t>0001861332</t>
  </si>
  <si>
    <t>2022-09-21</t>
  </si>
  <si>
    <t>AUSTIN</t>
  </si>
  <si>
    <t>0001567619-22-000847</t>
  </si>
  <si>
    <t>LGM Holdings, LLC</t>
  </si>
  <si>
    <t>0001903355</t>
  </si>
  <si>
    <t>BOCA RATON</t>
  </si>
  <si>
    <t>0001903355-22-000001</t>
  </si>
  <si>
    <t>0001716170-22-000001</t>
  </si>
  <si>
    <t>Stream Biomedical, Inc.</t>
  </si>
  <si>
    <t>0001900573</t>
  </si>
  <si>
    <t>2022-01-10</t>
  </si>
  <si>
    <t>HOUSTON</t>
  </si>
  <si>
    <t>0001900573-22-000001</t>
  </si>
  <si>
    <t>ShouTi Inc.</t>
  </si>
  <si>
    <t>0001888886</t>
  </si>
  <si>
    <t>0001888886-22-000001</t>
  </si>
  <si>
    <t>Prisma Imaging, Inc.</t>
  </si>
  <si>
    <t>0001903731</t>
  </si>
  <si>
    <t>0001903731-22-000001</t>
  </si>
  <si>
    <t>ARC Medical Inc.</t>
  </si>
  <si>
    <t>0001505556</t>
  </si>
  <si>
    <t>2022-05-16</t>
  </si>
  <si>
    <t>BRITISH COLUMBIA, CANADA</t>
  </si>
  <si>
    <t>Richmond</t>
  </si>
  <si>
    <t>0001567619-22-000900</t>
  </si>
  <si>
    <t>SonALAsense, Inc.</t>
  </si>
  <si>
    <t>0001825955</t>
  </si>
  <si>
    <t>BERKELEY</t>
  </si>
  <si>
    <t>0001825955-22-000001</t>
  </si>
  <si>
    <t>Nortis Inc</t>
  </si>
  <si>
    <t>0001416214</t>
  </si>
  <si>
    <t>WOODINVILLE</t>
  </si>
  <si>
    <t>0001416214-22-000001</t>
  </si>
  <si>
    <t>76Bio, Inc.</t>
  </si>
  <si>
    <t>0001903465</t>
  </si>
  <si>
    <t>0001437749-22-000656</t>
  </si>
  <si>
    <t>Sorriso Pharmaceuticals, Inc.</t>
  </si>
  <si>
    <t>0001903902</t>
  </si>
  <si>
    <t>2022-01-11</t>
  </si>
  <si>
    <t>UTAH</t>
  </si>
  <si>
    <t>SANDY</t>
  </si>
  <si>
    <t>0001903902-22-000001</t>
  </si>
  <si>
    <t>Pinteon Therapeutics, Inc.</t>
  </si>
  <si>
    <t>0001613926</t>
  </si>
  <si>
    <t>Newton Centre</t>
  </si>
  <si>
    <t>0001613926-22-000003</t>
  </si>
  <si>
    <t>Curie Co. Inc.</t>
  </si>
  <si>
    <t>0001792122</t>
  </si>
  <si>
    <t>Durham</t>
  </si>
  <si>
    <t>0001792122-22-000001</t>
  </si>
  <si>
    <t>Gameto, Inc.</t>
  </si>
  <si>
    <t>0001901628</t>
  </si>
  <si>
    <t>2022-09-07</t>
  </si>
  <si>
    <t>0001901628-22-000002</t>
  </si>
  <si>
    <t>Verge Analytics, Inc.</t>
  </si>
  <si>
    <t>0001894889</t>
  </si>
  <si>
    <t>0001894889-22-000001</t>
  </si>
  <si>
    <t>Kestrel Therapeutics Inc.</t>
  </si>
  <si>
    <t>0001853373</t>
  </si>
  <si>
    <t>WAYLAND</t>
  </si>
  <si>
    <t>0001853373-22-000001</t>
  </si>
  <si>
    <t>Pharmaceutics International, Inc.</t>
  </si>
  <si>
    <t>0001684470</t>
  </si>
  <si>
    <t>HUNT VALLEY</t>
  </si>
  <si>
    <t>0001684470-22-000001</t>
  </si>
  <si>
    <t>AmpSport, Inc.</t>
  </si>
  <si>
    <t>0001801202</t>
  </si>
  <si>
    <t>2022-01-12</t>
  </si>
  <si>
    <t>Decatur</t>
  </si>
  <si>
    <t>0001801202-22-000001</t>
  </si>
  <si>
    <t>GIOCOV Ltd</t>
  </si>
  <si>
    <t>0001862244</t>
  </si>
  <si>
    <t>London</t>
  </si>
  <si>
    <t>0001862244-22-000001</t>
  </si>
  <si>
    <t>IVIEW Therapeutics, Inc.</t>
  </si>
  <si>
    <t>0001848749</t>
  </si>
  <si>
    <t>Cranbury</t>
  </si>
  <si>
    <t>0001848749-22-000001</t>
  </si>
  <si>
    <t>ExPrimary, Inc.</t>
  </si>
  <si>
    <t>0001689015</t>
  </si>
  <si>
    <t>0001689015-22-000001</t>
  </si>
  <si>
    <t>Celerpurus Inc</t>
  </si>
  <si>
    <t>0001858204</t>
  </si>
  <si>
    <t>DURHAM</t>
  </si>
  <si>
    <t>0001801202-22-000002</t>
  </si>
  <si>
    <t>Curevo, Inc.</t>
  </si>
  <si>
    <t>0001903219</t>
  </si>
  <si>
    <t>SEATTLE</t>
  </si>
  <si>
    <t>0001903219-22-000001</t>
  </si>
  <si>
    <t>BIOXYTRAN, INC</t>
  </si>
  <si>
    <t>0001445815</t>
  </si>
  <si>
    <t>2022-01-13</t>
  </si>
  <si>
    <t>NEEDHAM</t>
  </si>
  <si>
    <t>0001539497-22-000052</t>
  </si>
  <si>
    <t>Adolore Biotherapeutics, Inc.</t>
  </si>
  <si>
    <t>0001904161</t>
  </si>
  <si>
    <t>DELRAY BEACH</t>
  </si>
  <si>
    <t>0001904161-22-000001</t>
  </si>
  <si>
    <t>Normunity Holding Company, LLC</t>
  </si>
  <si>
    <t>0001904252</t>
  </si>
  <si>
    <t>WESTPORT</t>
  </si>
  <si>
    <t>0001904252-22-000001</t>
  </si>
  <si>
    <t>Valeo Pharma Inc.</t>
  </si>
  <si>
    <t>0001904395</t>
  </si>
  <si>
    <t>QUEBEC, CANADA</t>
  </si>
  <si>
    <t>KIRKLAND</t>
  </si>
  <si>
    <t>0001183740-22-000011</t>
  </si>
  <si>
    <t>0001805698</t>
  </si>
  <si>
    <t>CINCINNATI</t>
  </si>
  <si>
    <t>0001805698-22-000001</t>
  </si>
  <si>
    <t>Arda Therapeutics, Inc.</t>
  </si>
  <si>
    <t>0001903317</t>
  </si>
  <si>
    <t>2022-01-14</t>
  </si>
  <si>
    <t>SAN MATEO</t>
  </si>
  <si>
    <t>0001903317-22-000001</t>
  </si>
  <si>
    <t>PostEra Inc.</t>
  </si>
  <si>
    <t>0001904407</t>
  </si>
  <si>
    <t>0001904407-22-000002</t>
  </si>
  <si>
    <t>Zafrens Inc.</t>
  </si>
  <si>
    <t>0001904817</t>
  </si>
  <si>
    <t>SAN DIEGO</t>
  </si>
  <si>
    <t>0001904817-22-000001</t>
  </si>
  <si>
    <t>Sea Pharmaceuticals, LLC</t>
  </si>
  <si>
    <t>0001667677</t>
  </si>
  <si>
    <t>2023-01-26</t>
  </si>
  <si>
    <t>0001667677-22-000001</t>
  </si>
  <si>
    <t>Alterome Therapeutics, Inc.</t>
  </si>
  <si>
    <t>0001904936</t>
  </si>
  <si>
    <t>SAN MARCOS</t>
  </si>
  <si>
    <t>0001904936-22-000001</t>
  </si>
  <si>
    <t>Qualia Oto, Inc.</t>
  </si>
  <si>
    <t>0001900746</t>
  </si>
  <si>
    <t>DALLAS</t>
  </si>
  <si>
    <t>0000908662-22-000001</t>
  </si>
  <si>
    <t>Co-Diagnostics, Inc.</t>
  </si>
  <si>
    <t>0001692415</t>
  </si>
  <si>
    <t>SALT LAKE CITY</t>
  </si>
  <si>
    <t>0001692415-22-000002</t>
  </si>
  <si>
    <t>DermBiont, Inc.</t>
  </si>
  <si>
    <t>0001779253</t>
  </si>
  <si>
    <t>0001779253-22-000001</t>
  </si>
  <si>
    <t>Willow Neuroscience, Inc.</t>
  </si>
  <si>
    <t>0001701524</t>
  </si>
  <si>
    <t>2022-01-18</t>
  </si>
  <si>
    <t>2023-07-10</t>
  </si>
  <si>
    <t>Berkley</t>
  </si>
  <si>
    <t>0001701524-22-000001</t>
  </si>
  <si>
    <t>MedVector Corp</t>
  </si>
  <si>
    <t>0001820902</t>
  </si>
  <si>
    <t>EL SEGUNDO</t>
  </si>
  <si>
    <t>0001820902-22-000001</t>
  </si>
  <si>
    <t>Promakhos Therapeutics Inc.</t>
  </si>
  <si>
    <t>0001889681</t>
  </si>
  <si>
    <t>2022-01-19</t>
  </si>
  <si>
    <t>SOMMERVILLE</t>
  </si>
  <si>
    <t>0001889681-22-000002</t>
  </si>
  <si>
    <t>EdenRoc Sciences LLC</t>
  </si>
  <si>
    <t>0001685567</t>
  </si>
  <si>
    <t>2022-05-24</t>
  </si>
  <si>
    <t>BIRMINGHAM</t>
  </si>
  <si>
    <t>0001685567-22-000001</t>
  </si>
  <si>
    <t>Goodsprout Co LLC</t>
  </si>
  <si>
    <t>0001905406</t>
  </si>
  <si>
    <t>0001905406-22-000001</t>
  </si>
  <si>
    <t>AmbAgon Therapeutics Inc.</t>
  </si>
  <si>
    <t>0001819934</t>
  </si>
  <si>
    <t>2022-06-01</t>
  </si>
  <si>
    <t>0001819934-22-000001</t>
  </si>
  <si>
    <t>Kalgene Inc.</t>
  </si>
  <si>
    <t>0001867929</t>
  </si>
  <si>
    <t>MONTREAL</t>
  </si>
  <si>
    <t>0001867929-22-000002</t>
  </si>
  <si>
    <t>Equilibre BioPharmaceuticals Corp.</t>
  </si>
  <si>
    <t>0001831900</t>
  </si>
  <si>
    <t>0000947871-22-000085</t>
  </si>
  <si>
    <t>SMYRNA</t>
  </si>
  <si>
    <t>Blue Rabbit Ventures, Inc.</t>
  </si>
  <si>
    <t>0001855180</t>
  </si>
  <si>
    <t>MAINE</t>
  </si>
  <si>
    <t>PORTLAND</t>
  </si>
  <si>
    <t>0001567619-22-001348</t>
  </si>
  <si>
    <t>ImmPACT Bio USA Inc.</t>
  </si>
  <si>
    <t>0001820064</t>
  </si>
  <si>
    <t>Camarillo</t>
  </si>
  <si>
    <t>0001820064-22-000001</t>
  </si>
  <si>
    <t>GIO World Health Ltd</t>
  </si>
  <si>
    <t>0001905707</t>
  </si>
  <si>
    <t>2022-01-21</t>
  </si>
  <si>
    <t>LONDON</t>
  </si>
  <si>
    <t>0001905839-22-000002</t>
  </si>
  <si>
    <t>GIO WORLD HEALTH (EUROPE) SA</t>
  </si>
  <si>
    <t>0001905708</t>
  </si>
  <si>
    <t>PARIS</t>
  </si>
  <si>
    <t>0001905839-22-000003</t>
  </si>
  <si>
    <t>Mytide Therapeutics, Inc.</t>
  </si>
  <si>
    <t>0001905245</t>
  </si>
  <si>
    <t>2022-06-07</t>
  </si>
  <si>
    <t>0001567619-22-001406</t>
  </si>
  <si>
    <t>Solve Therapeutics, Inc.</t>
  </si>
  <si>
    <t>0001905252</t>
  </si>
  <si>
    <t>BELMONT</t>
  </si>
  <si>
    <t>0001905252-22-000001</t>
  </si>
  <si>
    <t>ProJenX, Inc.</t>
  </si>
  <si>
    <t>0001904146</t>
  </si>
  <si>
    <t>NISSEQUOGUE</t>
  </si>
  <si>
    <t>0001904146-22-000001</t>
  </si>
  <si>
    <t>GIOHEALTH Ltd</t>
  </si>
  <si>
    <t>0001905715</t>
  </si>
  <si>
    <t>0001905839-22-000004</t>
  </si>
  <si>
    <t>GIOGI Ltd</t>
  </si>
  <si>
    <t>0001905718</t>
  </si>
  <si>
    <t>0001905839-22-000005</t>
  </si>
  <si>
    <t>Contamination Source Identification LLC</t>
  </si>
  <si>
    <t>0001788640</t>
  </si>
  <si>
    <t>Hershey</t>
  </si>
  <si>
    <t>0001437749-22-001423</t>
  </si>
  <si>
    <t>GIODIA Ltd</t>
  </si>
  <si>
    <t>0001905766</t>
  </si>
  <si>
    <t>0001905839-22-000006</t>
  </si>
  <si>
    <t>GIOCAN Ltd</t>
  </si>
  <si>
    <t>0001905769</t>
  </si>
  <si>
    <t>0001905839-22-000008</t>
  </si>
  <si>
    <t>GIO World Health (Europe) Ltd</t>
  </si>
  <si>
    <t>0001906117</t>
  </si>
  <si>
    <t>0001906117-22-000001</t>
  </si>
  <si>
    <t>Grannus Therapeutics Inc.</t>
  </si>
  <si>
    <t>0001905806</t>
  </si>
  <si>
    <t>INDIANA</t>
  </si>
  <si>
    <t>INDIANAPOLIS</t>
  </si>
  <si>
    <t>0001905806-22-000001</t>
  </si>
  <si>
    <t>GIO Blood Ltd</t>
  </si>
  <si>
    <t>0001905833</t>
  </si>
  <si>
    <t>0001905839-22-000009</t>
  </si>
  <si>
    <t>VCENNA, Inc</t>
  </si>
  <si>
    <t>0001906200</t>
  </si>
  <si>
    <t>MOUNTAIN VIEW</t>
  </si>
  <si>
    <t>0001906200-22-000001</t>
  </si>
  <si>
    <t>AI Proteins, Inc.</t>
  </si>
  <si>
    <t>0001903127</t>
  </si>
  <si>
    <t>ANDOVER</t>
  </si>
  <si>
    <t>0001903127-22-000001</t>
  </si>
  <si>
    <t>i2O Therapeutics, Inc.</t>
  </si>
  <si>
    <t>0001782226</t>
  </si>
  <si>
    <t>2022-01-24</t>
  </si>
  <si>
    <t>SARATOGA</t>
  </si>
  <si>
    <t>0001782226-22-000001</t>
  </si>
  <si>
    <t>Appello Pharmaceuticals, Inc.</t>
  </si>
  <si>
    <t>0001745654</t>
  </si>
  <si>
    <t>NASHVILLE</t>
  </si>
  <si>
    <t>0001745654-22-000001</t>
  </si>
  <si>
    <t>TearSolutions, Inc.</t>
  </si>
  <si>
    <t>0001611687</t>
  </si>
  <si>
    <t>VIRGINIA</t>
  </si>
  <si>
    <t>CHARLOTTESVILLE</t>
  </si>
  <si>
    <t>0001611687-22-000001</t>
  </si>
  <si>
    <t>MicroByre, Inc.</t>
  </si>
  <si>
    <t>0001776546</t>
  </si>
  <si>
    <t>0001776546-22-000001</t>
  </si>
  <si>
    <t>ACELRX PHARMACEUTICALS INC</t>
  </si>
  <si>
    <t>0001427925</t>
  </si>
  <si>
    <t>0001437749-22-001502</t>
  </si>
  <si>
    <t>Rejuvitas, Inc.</t>
  </si>
  <si>
    <t>0001905945</t>
  </si>
  <si>
    <t>0001905945-22-000001</t>
  </si>
  <si>
    <t>Windgap Medical, Inc.</t>
  </si>
  <si>
    <t>0001606077</t>
  </si>
  <si>
    <t>0001606077-22-000001</t>
  </si>
  <si>
    <t>Synchronicity Pharma, Inc.</t>
  </si>
  <si>
    <t>0001593318</t>
  </si>
  <si>
    <t>SAN JOSE</t>
  </si>
  <si>
    <t>0001593318-22-000001</t>
  </si>
  <si>
    <t>RCE Technologies, Inc.</t>
  </si>
  <si>
    <t>0001791860</t>
  </si>
  <si>
    <t>WOODSTOCK</t>
  </si>
  <si>
    <t>0001791860-22-000001</t>
  </si>
  <si>
    <t>Molecular Loop Biosciences, Inc.</t>
  </si>
  <si>
    <t>0001775159</t>
  </si>
  <si>
    <t>Newton</t>
  </si>
  <si>
    <t>0001775159-22-000002</t>
  </si>
  <si>
    <t>Longeviti Neuro Solutions, LLC</t>
  </si>
  <si>
    <t>0001781151</t>
  </si>
  <si>
    <t>2022-01-26</t>
  </si>
  <si>
    <t>0001009448-22-000002</t>
  </si>
  <si>
    <t>BrainTrust BIO Inc.</t>
  </si>
  <si>
    <t>0001844575</t>
  </si>
  <si>
    <t>ATLANTA</t>
  </si>
  <si>
    <t>0001844575-22-000001</t>
  </si>
  <si>
    <t>NextRNA Therapeutics, Inc.</t>
  </si>
  <si>
    <t>0001907060</t>
  </si>
  <si>
    <t>2022-01-27</t>
  </si>
  <si>
    <t>0001907060-22-000001</t>
  </si>
  <si>
    <t>Crossfire Medical Inc</t>
  </si>
  <si>
    <t>0001907098</t>
  </si>
  <si>
    <t>DELAWARE</t>
  </si>
  <si>
    <t>DOVER</t>
  </si>
  <si>
    <t>0001907098-22-000001</t>
  </si>
  <si>
    <t>MINERVA BIOTECHNOLOGIES Corp</t>
  </si>
  <si>
    <t>0001087376</t>
  </si>
  <si>
    <t>2022-01-28</t>
  </si>
  <si>
    <t>WALTHAM</t>
  </si>
  <si>
    <t>0001087376-22-000002</t>
  </si>
  <si>
    <t>Hera Biotech, Inc.</t>
  </si>
  <si>
    <t>0001831293</t>
  </si>
  <si>
    <t>2022-02-15</t>
  </si>
  <si>
    <t>SAN ANTONIO</t>
  </si>
  <si>
    <t>0001831293-22-000001</t>
  </si>
  <si>
    <t>Prolocor Inc.</t>
  </si>
  <si>
    <t>0001879794</t>
  </si>
  <si>
    <t>2022-01-31</t>
  </si>
  <si>
    <t>PHILADELPHIA</t>
  </si>
  <si>
    <t>0001879794-22-000001</t>
  </si>
  <si>
    <t>YAP Therapeutics Inc</t>
  </si>
  <si>
    <t>0001907867</t>
  </si>
  <si>
    <t>LAGUNA HILLS</t>
  </si>
  <si>
    <t>0001907867-22-000001</t>
  </si>
  <si>
    <t>Soricimed Biopharma Inc.</t>
  </si>
  <si>
    <t>0001532755</t>
  </si>
  <si>
    <t>2023-01-19</t>
  </si>
  <si>
    <t>NEW BRUNSWICK, CANADA</t>
  </si>
  <si>
    <t>MONCTON</t>
  </si>
  <si>
    <t>0001493152-22-002763</t>
  </si>
  <si>
    <t>Chorda Pharma, Inc.</t>
  </si>
  <si>
    <t>0001906254</t>
  </si>
  <si>
    <t>2022-02-01</t>
  </si>
  <si>
    <t>2022-04-26</t>
  </si>
  <si>
    <t>ROANOKE</t>
  </si>
  <si>
    <t>0001906254-22-000001</t>
  </si>
  <si>
    <t>Kraig Biocraft Laboratories, Inc</t>
  </si>
  <si>
    <t>0001413119</t>
  </si>
  <si>
    <t>ANN ARBOR</t>
  </si>
  <si>
    <t>0001493152-22-002885</t>
  </si>
  <si>
    <t>Epicore Biosystems, Inc.</t>
  </si>
  <si>
    <t>0001755876</t>
  </si>
  <si>
    <t>0001755876-22-000001</t>
  </si>
  <si>
    <t>X-Base BN Development, L.L.C.</t>
  </si>
  <si>
    <t>0001906334</t>
  </si>
  <si>
    <t>GEORGETOWN</t>
  </si>
  <si>
    <t>0001906334-22-000001</t>
  </si>
  <si>
    <t>KinaRx, Inc.</t>
  </si>
  <si>
    <t>0001774582</t>
  </si>
  <si>
    <t>2022-02-02</t>
  </si>
  <si>
    <t>0001774582-22-000002</t>
  </si>
  <si>
    <t>Design Pharmaceuticals, Inc.</t>
  </si>
  <si>
    <t>0001908215</t>
  </si>
  <si>
    <t>0001908215-22-000001</t>
  </si>
  <si>
    <t>Sonavex, Inc.</t>
  </si>
  <si>
    <t>0001645892</t>
  </si>
  <si>
    <t>2024-11-19</t>
  </si>
  <si>
    <t>BALTIMORE</t>
  </si>
  <si>
    <t>0001645892-22-000001</t>
  </si>
  <si>
    <t>Hopewell Therapeutics, Inc.</t>
  </si>
  <si>
    <t>0001836562</t>
  </si>
  <si>
    <t>0001836562-22-000001</t>
  </si>
  <si>
    <t>Shoreline Biome, LLC</t>
  </si>
  <si>
    <t>0001664615</t>
  </si>
  <si>
    <t>2022-02-03</t>
  </si>
  <si>
    <t>FARMINGTON</t>
  </si>
  <si>
    <t>0001799062-22-000004</t>
  </si>
  <si>
    <t>Castle Creek Biosciences, Inc.</t>
  </si>
  <si>
    <t>0001756702</t>
  </si>
  <si>
    <t>Exton</t>
  </si>
  <si>
    <t>0001756702-22-000001</t>
  </si>
  <si>
    <t>Dewpoint Therapeutics, Inc.</t>
  </si>
  <si>
    <t>0001828893</t>
  </si>
  <si>
    <t>2022-02-04</t>
  </si>
  <si>
    <t>0001567619-22-002514</t>
  </si>
  <si>
    <t>MindImmune Therapeutics, Inc.</t>
  </si>
  <si>
    <t>0001792522</t>
  </si>
  <si>
    <t>RHODE ISLAND</t>
  </si>
  <si>
    <t>KINGSTON</t>
  </si>
  <si>
    <t>0000908662-22-000006</t>
  </si>
  <si>
    <t>iTolerance, Inc.</t>
  </si>
  <si>
    <t>0001828948</t>
  </si>
  <si>
    <t>MIAMI</t>
  </si>
  <si>
    <t>0000905718-22-000188</t>
  </si>
  <si>
    <t>GLO Pharma, Inc.</t>
  </si>
  <si>
    <t>0001832546</t>
  </si>
  <si>
    <t>2023-09-11</t>
  </si>
  <si>
    <t>Carlsbad</t>
  </si>
  <si>
    <t>0001567619-22-002531</t>
  </si>
  <si>
    <t>Metagenomi Technologies, LLC</t>
  </si>
  <si>
    <t>0001785279</t>
  </si>
  <si>
    <t>Emeryville</t>
  </si>
  <si>
    <t>0001785279-22-000001</t>
  </si>
  <si>
    <t>TITAN PHARMACEUTICALS INC</t>
  </si>
  <si>
    <t>0000910267</t>
  </si>
  <si>
    <t>0001104659-22-012881</t>
  </si>
  <si>
    <t>Endeavor Biomedicines, Inc.</t>
  </si>
  <si>
    <t>0001909364</t>
  </si>
  <si>
    <t>0001567619-22-002652</t>
  </si>
  <si>
    <t>Enalare Therapeutics Inc.</t>
  </si>
  <si>
    <t>0001835701</t>
  </si>
  <si>
    <t>0001835701-22-000001</t>
  </si>
  <si>
    <t>HMDmd Inc.</t>
  </si>
  <si>
    <t>0001907256</t>
  </si>
  <si>
    <t>SOLANA BEACH</t>
  </si>
  <si>
    <t>0001907256-22-000001</t>
  </si>
  <si>
    <t>Avalo, Inc.</t>
  </si>
  <si>
    <t>0001875179</t>
  </si>
  <si>
    <t>0001875179-22-000001</t>
  </si>
  <si>
    <t>Novamind Inc.</t>
  </si>
  <si>
    <t>0001509532</t>
  </si>
  <si>
    <t>2022-02-08</t>
  </si>
  <si>
    <t>TORONTO</t>
  </si>
  <si>
    <t>0001183740-22-000032</t>
  </si>
  <si>
    <t>CoreMap, Inc.</t>
  </si>
  <si>
    <t>0001717797</t>
  </si>
  <si>
    <t>Burlington</t>
  </si>
  <si>
    <t>0001717797-22-000002</t>
  </si>
  <si>
    <t>Pulmotect, Inc.</t>
  </si>
  <si>
    <t>0001673929</t>
  </si>
  <si>
    <t>2022-02-09</t>
  </si>
  <si>
    <t>2024-01-16</t>
  </si>
  <si>
    <t>0001673929-22-000001</t>
  </si>
  <si>
    <t>0001509532-22-000004</t>
  </si>
  <si>
    <t>Driver Bioengineering, Inc.</t>
  </si>
  <si>
    <t>0001778974</t>
  </si>
  <si>
    <t>0001778974-22-000001</t>
  </si>
  <si>
    <t>Pulsario Enterprise Holdings, Inc</t>
  </si>
  <si>
    <t>0001910208</t>
  </si>
  <si>
    <t>0001910208-22-000001</t>
  </si>
  <si>
    <t>Otologic Technologies, Inc.</t>
  </si>
  <si>
    <t>0001807001</t>
  </si>
  <si>
    <t>WISCONSIN</t>
  </si>
  <si>
    <t>MADISON</t>
  </si>
  <si>
    <t>0001807001-22-000001</t>
  </si>
  <si>
    <t>Precise Bio, Inc.</t>
  </si>
  <si>
    <t>0001904090</t>
  </si>
  <si>
    <t>WINSTON-SALEM</t>
  </si>
  <si>
    <t>0001213900-22-006107</t>
  </si>
  <si>
    <t>Cytonus Therapeutics, Inc.</t>
  </si>
  <si>
    <t>0001761468</t>
  </si>
  <si>
    <t>2022-02-10</t>
  </si>
  <si>
    <t>COLUMBUS</t>
  </si>
  <si>
    <t>0001761468-22-000001</t>
  </si>
  <si>
    <t>Regenacy Pharmaceuticals, Inc.</t>
  </si>
  <si>
    <t>0001807611</t>
  </si>
  <si>
    <t>Waltham</t>
  </si>
  <si>
    <t>0001807611-22-000001</t>
  </si>
  <si>
    <t>Allelica, Inc.</t>
  </si>
  <si>
    <t>0001857831</t>
  </si>
  <si>
    <t>ITALY</t>
  </si>
  <si>
    <t>ROME</t>
  </si>
  <si>
    <t>0001857831-22-000001</t>
  </si>
  <si>
    <t>Grove Biomedical LLC</t>
  </si>
  <si>
    <t>0001823771</t>
  </si>
  <si>
    <t>KATONAH</t>
  </si>
  <si>
    <t>0001823771-22-000001</t>
  </si>
  <si>
    <t>Ventus Therapeutics U.S., Inc.</t>
  </si>
  <si>
    <t>0001794785</t>
  </si>
  <si>
    <t>2022-02-11</t>
  </si>
  <si>
    <t>0001825367-22-000001</t>
  </si>
  <si>
    <t>Turtle Health, Inc.</t>
  </si>
  <si>
    <t>0001910243</t>
  </si>
  <si>
    <t>0001910243-22-000001</t>
  </si>
  <si>
    <t>Triana Biomedicines, Inc.</t>
  </si>
  <si>
    <t>0001815337</t>
  </si>
  <si>
    <t>2022-04-19</t>
  </si>
  <si>
    <t>0001815337-22-000002</t>
  </si>
  <si>
    <t>Advaxis, Inc.</t>
  </si>
  <si>
    <t>0001100397</t>
  </si>
  <si>
    <t>MONMOUTH JUNCTION</t>
  </si>
  <si>
    <t>0001493152-22-003846</t>
  </si>
  <si>
    <t>Silver Creek Pharmaceuticals, Inc.</t>
  </si>
  <si>
    <t>0001691988</t>
  </si>
  <si>
    <t>2022-02-14</t>
  </si>
  <si>
    <t>0001209191-22-009063</t>
  </si>
  <si>
    <t>Turn Medical, LLC</t>
  </si>
  <si>
    <t>0001841595</t>
  </si>
  <si>
    <t>0001841595-22-000001</t>
  </si>
  <si>
    <t>Braxia Scientific Corp.</t>
  </si>
  <si>
    <t>0001815476</t>
  </si>
  <si>
    <t>Mississauga</t>
  </si>
  <si>
    <t>0001815476-22-000005</t>
  </si>
  <si>
    <t>LOCUS BIOSCIENCES, INC.</t>
  </si>
  <si>
    <t>0001664639</t>
  </si>
  <si>
    <t>Morrisville</t>
  </si>
  <si>
    <t>0001664639-22-000001</t>
  </si>
  <si>
    <t>Atlee Biotech, Inc.</t>
  </si>
  <si>
    <t>0001908273</t>
  </si>
  <si>
    <t>0001908273-22-000001</t>
  </si>
  <si>
    <t>ArriVent Biopharma, Inc.</t>
  </si>
  <si>
    <t>0001868279</t>
  </si>
  <si>
    <t>NEWTOWN SQUARE</t>
  </si>
  <si>
    <t>0001868279-22-000001</t>
  </si>
  <si>
    <t>Prelude Corp</t>
  </si>
  <si>
    <t>0001669317</t>
  </si>
  <si>
    <t>0001669317-22-000001</t>
  </si>
  <si>
    <t>Petragen, Inc.</t>
  </si>
  <si>
    <t>0001844157</t>
  </si>
  <si>
    <t>2022-02-16</t>
  </si>
  <si>
    <t>DAVIE</t>
  </si>
  <si>
    <t>0001567619-22-004638</t>
  </si>
  <si>
    <t>Starton Therapeutics Inc.</t>
  </si>
  <si>
    <t>0001743192</t>
  </si>
  <si>
    <t>PARAMUS</t>
  </si>
  <si>
    <t>0001743192-22-000001</t>
  </si>
  <si>
    <t>LexaGene Holdings Inc.</t>
  </si>
  <si>
    <t>0001450416</t>
  </si>
  <si>
    <t>BEVERLY</t>
  </si>
  <si>
    <t>0001183740-22-000039</t>
  </si>
  <si>
    <t>ADIAL PHARMACEUTICALS, INC.</t>
  </si>
  <si>
    <t>0001513525</t>
  </si>
  <si>
    <t>2022-02-17</t>
  </si>
  <si>
    <t>0001213900-22-008257</t>
  </si>
  <si>
    <t>2022-02-28</t>
  </si>
  <si>
    <t>0001183740-22-000040</t>
  </si>
  <si>
    <t>Cellics Therapeutics, Inc.</t>
  </si>
  <si>
    <t>0001611752</t>
  </si>
  <si>
    <t>0001611752-22-000001</t>
  </si>
  <si>
    <t>Artio Medical, Inc.</t>
  </si>
  <si>
    <t>0001595722</t>
  </si>
  <si>
    <t>2022-07-18</t>
  </si>
  <si>
    <t>KANSAS</t>
  </si>
  <si>
    <t>Prairie Village</t>
  </si>
  <si>
    <t>0001595722-22-000002</t>
  </si>
  <si>
    <t>0001595722-22-000001</t>
  </si>
  <si>
    <t>MiLaboratories Inc.</t>
  </si>
  <si>
    <t>0001910574</t>
  </si>
  <si>
    <t>WILMINGTON</t>
  </si>
  <si>
    <t>0001910574-22-000001</t>
  </si>
  <si>
    <t>Renibus Therapeutics, Inc.</t>
  </si>
  <si>
    <t>0001667699</t>
  </si>
  <si>
    <t>2022-02-18</t>
  </si>
  <si>
    <t>Southlake</t>
  </si>
  <si>
    <t>0001667699-22-000001</t>
  </si>
  <si>
    <t>Balanced Pharma Inc</t>
  </si>
  <si>
    <t>0001838860</t>
  </si>
  <si>
    <t>CORNELIUS</t>
  </si>
  <si>
    <t>0001838860-22-000001</t>
  </si>
  <si>
    <t>Gilgamesh Pharmaceuticals, Inc.</t>
  </si>
  <si>
    <t>0001817048</t>
  </si>
  <si>
    <t>0001817048-22-000001</t>
  </si>
  <si>
    <t>Psammiad Therapeutics, Inc.</t>
  </si>
  <si>
    <t>0001911476</t>
  </si>
  <si>
    <t>2022-02-22</t>
  </si>
  <si>
    <t>DENVER</t>
  </si>
  <si>
    <t>0001911476-22-000001</t>
  </si>
  <si>
    <t>0001493152-22-005044</t>
  </si>
  <si>
    <t>2022-02-23</t>
  </si>
  <si>
    <t>2023-01-04</t>
  </si>
  <si>
    <t>0001087376-22-000003</t>
  </si>
  <si>
    <t>Aveta Biomics, Inc.</t>
  </si>
  <si>
    <t>0001734691</t>
  </si>
  <si>
    <t>BEDFORD</t>
  </si>
  <si>
    <t>0001734691-22-000001</t>
  </si>
  <si>
    <t>INANOVATE INC</t>
  </si>
  <si>
    <t>0001366325</t>
  </si>
  <si>
    <t>SOUTH DAKOTA</t>
  </si>
  <si>
    <t>SIOUX FALLS</t>
  </si>
  <si>
    <t>0001366325-22-000002</t>
  </si>
  <si>
    <t>ChoroPharma, LLC</t>
  </si>
  <si>
    <t>0001913116</t>
  </si>
  <si>
    <t>Raleigh</t>
  </si>
  <si>
    <t>0001913116-22-000001</t>
  </si>
  <si>
    <t>INNOVAPREP INC.</t>
  </si>
  <si>
    <t>0001753878</t>
  </si>
  <si>
    <t>DREXEL</t>
  </si>
  <si>
    <t>0001753878-22-000001</t>
  </si>
  <si>
    <t>Revelar Biotherapeutics, Inc.</t>
  </si>
  <si>
    <t>0001894366</t>
  </si>
  <si>
    <t>BETHESDA</t>
  </si>
  <si>
    <t>0001894366-22-000001</t>
  </si>
  <si>
    <t>Celeris Therapeutics, Inc.</t>
  </si>
  <si>
    <t>0001913452</t>
  </si>
  <si>
    <t>2022-02-24</t>
  </si>
  <si>
    <t>AUSTRIA</t>
  </si>
  <si>
    <t>GRAZ</t>
  </si>
  <si>
    <t>0001913452-22-000001</t>
  </si>
  <si>
    <t>Impulse Dynamics N.V.</t>
  </si>
  <si>
    <t>0001823293</t>
  </si>
  <si>
    <t>2023-07-31</t>
  </si>
  <si>
    <t>NETHERLANDS ANTILLES</t>
  </si>
  <si>
    <t>WILLEMSTAD</t>
  </si>
  <si>
    <t>0001213900-22-009136</t>
  </si>
  <si>
    <t>DILON TECHNOLOGIES INC</t>
  </si>
  <si>
    <t>0001047810</t>
  </si>
  <si>
    <t>NEWPORT NEWS</t>
  </si>
  <si>
    <t>0001047810-22-000001</t>
  </si>
  <si>
    <t>Inso Biosciences Inc.</t>
  </si>
  <si>
    <t>0001906426</t>
  </si>
  <si>
    <t>2022-02-25</t>
  </si>
  <si>
    <t>ITHACA</t>
  </si>
  <si>
    <t>0001906426-22-000001</t>
  </si>
  <si>
    <t>Kernal Biologics, Inc.</t>
  </si>
  <si>
    <t>0001684728</t>
  </si>
  <si>
    <t>0001684728-22-000002</t>
  </si>
  <si>
    <t>Reset Pharmaceuticals, Inc.</t>
  </si>
  <si>
    <t>0001905880</t>
  </si>
  <si>
    <t>0001905880-22-000001</t>
  </si>
  <si>
    <t>SeLux Diagnostics, Inc.</t>
  </si>
  <si>
    <t>0001736293</t>
  </si>
  <si>
    <t>CHARLESTOWN</t>
  </si>
  <si>
    <t>0001736293-22-000001</t>
  </si>
  <si>
    <t>Marlinspike Therapeutics, Inc.</t>
  </si>
  <si>
    <t>0001914000</t>
  </si>
  <si>
    <t>0001914000-22-000001</t>
  </si>
  <si>
    <t>Osmol Therapeutics, Inc.</t>
  </si>
  <si>
    <t>0001694244</t>
  </si>
  <si>
    <t>0001694244-22-000001</t>
  </si>
  <si>
    <t>NanoView Biosciences, Inc.</t>
  </si>
  <si>
    <t>0001754605</t>
  </si>
  <si>
    <t>0001754605-22-000001</t>
  </si>
  <si>
    <t>Biolexis Therapeutics, Inc.</t>
  </si>
  <si>
    <t>0001914060</t>
  </si>
  <si>
    <t>0001914060-22-000001</t>
  </si>
  <si>
    <t>Biologic Delivery Technologies LLC</t>
  </si>
  <si>
    <t>0001900947</t>
  </si>
  <si>
    <t>NEVADA</t>
  </si>
  <si>
    <t>RENO</t>
  </si>
  <si>
    <t>0001376474-22-000138</t>
  </si>
  <si>
    <t>NuShores Biosciences LLC</t>
  </si>
  <si>
    <t>0001704519</t>
  </si>
  <si>
    <t>ARKANSAS</t>
  </si>
  <si>
    <t>LITTLE ROCK</t>
  </si>
  <si>
    <t>0001704519-22-000001</t>
  </si>
  <si>
    <t>Response Pharmaceuticals, Inc.</t>
  </si>
  <si>
    <t>0001913970</t>
  </si>
  <si>
    <t>2022-12-05</t>
  </si>
  <si>
    <t>MCLEAN</t>
  </si>
  <si>
    <t>0001913970-22-000001</t>
  </si>
  <si>
    <t>LumaCyte, Inc.</t>
  </si>
  <si>
    <t>0001589470</t>
  </si>
  <si>
    <t>2022-03-02</t>
  </si>
  <si>
    <t>Charlottesville</t>
  </si>
  <si>
    <t>0001589470-22-000004</t>
  </si>
  <si>
    <t>Therma Bright Inc.</t>
  </si>
  <si>
    <t>0001914530</t>
  </si>
  <si>
    <t>2022-03-03</t>
  </si>
  <si>
    <t>0001914530-22-000001</t>
  </si>
  <si>
    <t>Aionx Antimicrobial Technologies, Inc.</t>
  </si>
  <si>
    <t>0001491977</t>
  </si>
  <si>
    <t>0001437749-22-005149</t>
  </si>
  <si>
    <t>Walking Fish Therapeutics, Inc.</t>
  </si>
  <si>
    <t>0001882704</t>
  </si>
  <si>
    <t>0001882704-22-000001</t>
  </si>
  <si>
    <t>ChromaCode, Inc.</t>
  </si>
  <si>
    <t>0001704675</t>
  </si>
  <si>
    <t>2023-02-27</t>
  </si>
  <si>
    <t>0001704675-22-000001</t>
  </si>
  <si>
    <t>MBio Diagnostics, Inc.</t>
  </si>
  <si>
    <t>0001483426</t>
  </si>
  <si>
    <t>BOULDER</t>
  </si>
  <si>
    <t>0001483426-22-000001</t>
  </si>
  <si>
    <t>uLab Systems, Inc.</t>
  </si>
  <si>
    <t>0001856945</t>
  </si>
  <si>
    <t>0001856945-22-000001</t>
  </si>
  <si>
    <t>OncXerna Therapeutics, Ltd.</t>
  </si>
  <si>
    <t>0001914838</t>
  </si>
  <si>
    <t>2022-03-04</t>
  </si>
  <si>
    <t>0001567619-22-006334</t>
  </si>
  <si>
    <t>Eleusis Holdings Ltd</t>
  </si>
  <si>
    <t>0001911055</t>
  </si>
  <si>
    <t>0001567619-22-006340</t>
  </si>
  <si>
    <t>WAVECLEAR, INC.</t>
  </si>
  <si>
    <t>0001829551</t>
  </si>
  <si>
    <t>ERIE</t>
  </si>
  <si>
    <t>0000898432-22-000211</t>
  </si>
  <si>
    <t>Inceptor Bio, LLC</t>
  </si>
  <si>
    <t>0001811553</t>
  </si>
  <si>
    <t>RALEIGH</t>
  </si>
  <si>
    <t>0001811553-22-000001</t>
  </si>
  <si>
    <t>OnKure, Inc.</t>
  </si>
  <si>
    <t>0001533914</t>
  </si>
  <si>
    <t>0001533914-22-000002</t>
  </si>
  <si>
    <t>VASCULAR THERAPIES INC</t>
  </si>
  <si>
    <t>0001342710</t>
  </si>
  <si>
    <t>CRESSKILL</t>
  </si>
  <si>
    <t>0001342710-22-000001</t>
  </si>
  <si>
    <t>Aperiam Bio, Inc.</t>
  </si>
  <si>
    <t>0001911739</t>
  </si>
  <si>
    <t>2022-03-07</t>
  </si>
  <si>
    <t>0001911739-22-000001</t>
  </si>
  <si>
    <t>CERAPEDICS INC</t>
  </si>
  <si>
    <t>0001393439</t>
  </si>
  <si>
    <t>0001393439-22-000001</t>
  </si>
  <si>
    <t>MDI Therapeutics, Inc.</t>
  </si>
  <si>
    <t>0001732863</t>
  </si>
  <si>
    <t>2022-03-08</t>
  </si>
  <si>
    <t>NOVI</t>
  </si>
  <si>
    <t>0000905729-22-000083</t>
  </si>
  <si>
    <t>CeleCor Therapeutics, Inc.</t>
  </si>
  <si>
    <t>0001705381</t>
  </si>
  <si>
    <t>2024-08-21</t>
  </si>
  <si>
    <t>0001705381-22-000001</t>
  </si>
  <si>
    <t>Galvanize Therapeutics, Inc.</t>
  </si>
  <si>
    <t>0001659073</t>
  </si>
  <si>
    <t>2022-03-09</t>
  </si>
  <si>
    <t>SAN CARLOS</t>
  </si>
  <si>
    <t>0001659073-22-000002</t>
  </si>
  <si>
    <t>Uplifting Results Labs, Inc.</t>
  </si>
  <si>
    <t>0001839023</t>
  </si>
  <si>
    <t>0001839023-22-000002</t>
  </si>
  <si>
    <t>Ceptur Therapeutics, Inc.</t>
  </si>
  <si>
    <t>0001810375</t>
  </si>
  <si>
    <t>HILLSBOROUGH</t>
  </si>
  <si>
    <t>0001810375-22-000005</t>
  </si>
  <si>
    <t>Girihlet Inc.</t>
  </si>
  <si>
    <t>0001914231</t>
  </si>
  <si>
    <t>BROOKLYN</t>
  </si>
  <si>
    <t>0001914231-22-000002</t>
  </si>
  <si>
    <t>Replicate Bioscience, Inc.</t>
  </si>
  <si>
    <t>0001846344</t>
  </si>
  <si>
    <t>0001846344-22-000001</t>
  </si>
  <si>
    <t>BRAINBOX SOLUTIONS, INC.</t>
  </si>
  <si>
    <t>0001834504</t>
  </si>
  <si>
    <t>RICHMOND</t>
  </si>
  <si>
    <t>0001834504-22-000001</t>
  </si>
  <si>
    <t>Apic Bio, Inc.</t>
  </si>
  <si>
    <t>0001759575</t>
  </si>
  <si>
    <t>2022-07-28</t>
  </si>
  <si>
    <t>0001759575-22-000001</t>
  </si>
  <si>
    <t>Chimeron Bio Corp</t>
  </si>
  <si>
    <t>0001837360</t>
  </si>
  <si>
    <t>2022-03-10</t>
  </si>
  <si>
    <t>0001878646-22-000008</t>
  </si>
  <si>
    <t>Nabgen, Inc.</t>
  </si>
  <si>
    <t>0001916325</t>
  </si>
  <si>
    <t>0001916325-22-000001</t>
  </si>
  <si>
    <t>GAITHERSBURG</t>
  </si>
  <si>
    <t>NOULA HEALTH CO.</t>
  </si>
  <si>
    <t>0001914616</t>
  </si>
  <si>
    <t>0001914616-22-000001</t>
  </si>
  <si>
    <t>Genomenon, Inc.</t>
  </si>
  <si>
    <t>0001650557</t>
  </si>
  <si>
    <t>0001650557-22-000001</t>
  </si>
  <si>
    <t>Satellite Biosciences, Inc.</t>
  </si>
  <si>
    <t>0001832180</t>
  </si>
  <si>
    <t>2022-03-11</t>
  </si>
  <si>
    <t>0001832180-22-000001</t>
  </si>
  <si>
    <t>Addiction Cure Therapeutic Sciences Inc</t>
  </si>
  <si>
    <t>0001915302</t>
  </si>
  <si>
    <t>COCONUT CREEK</t>
  </si>
  <si>
    <t>0001915302-22-000001</t>
  </si>
  <si>
    <t>Vascarta Inc.</t>
  </si>
  <si>
    <t>0001823616</t>
  </si>
  <si>
    <t>SUMMIT</t>
  </si>
  <si>
    <t>0001823616-22-000002</t>
  </si>
  <si>
    <t>BCD Bioscience, Inc.</t>
  </si>
  <si>
    <t>0001813229</t>
  </si>
  <si>
    <t>0001813229-22-000002</t>
  </si>
  <si>
    <t>Sonosa Medical, Inc.</t>
  </si>
  <si>
    <t>0001913459</t>
  </si>
  <si>
    <t>2022-03-15</t>
  </si>
  <si>
    <t>0001014100-22-000014</t>
  </si>
  <si>
    <t>Adventa Bioscience Inc.</t>
  </si>
  <si>
    <t>0001897546</t>
  </si>
  <si>
    <t>LODI</t>
  </si>
  <si>
    <t>0001897546-22-000001</t>
  </si>
  <si>
    <t>Invisimask Technologies Ltd.</t>
  </si>
  <si>
    <t>0001913816</t>
  </si>
  <si>
    <t>CAYMAN ISLANDS</t>
  </si>
  <si>
    <t>GRAND CAYMAN</t>
  </si>
  <si>
    <t>0001913816-22-000002</t>
  </si>
  <si>
    <t>Lindy Biosciences, Inc.</t>
  </si>
  <si>
    <t>0001731038</t>
  </si>
  <si>
    <t>2022-03-16</t>
  </si>
  <si>
    <t>Research Triangle Park</t>
  </si>
  <si>
    <t>0001731038-22-000001</t>
  </si>
  <si>
    <t>PhotonPharma, Inc.</t>
  </si>
  <si>
    <t>0001914950</t>
  </si>
  <si>
    <t>2023-08-29</t>
  </si>
  <si>
    <t>FORT COLLINS</t>
  </si>
  <si>
    <t>0001914950-22-000001</t>
  </si>
  <si>
    <t>NovAb, Inc.</t>
  </si>
  <si>
    <t>0001685163</t>
  </si>
  <si>
    <t>TUCKER</t>
  </si>
  <si>
    <t>0001685163-22-000001</t>
  </si>
  <si>
    <t>PolyCore Therapeutics, Inc.</t>
  </si>
  <si>
    <t>0001914733</t>
  </si>
  <si>
    <t>2022-03-17</t>
  </si>
  <si>
    <t>0001567619-22-007140</t>
  </si>
  <si>
    <t>0001454263-22-000003</t>
  </si>
  <si>
    <t>0001684470-22-000002</t>
  </si>
  <si>
    <t>Stratix Labs Corp</t>
  </si>
  <si>
    <t>0001795294</t>
  </si>
  <si>
    <t>MINNESOTA</t>
  </si>
  <si>
    <t>ST. PAUL</t>
  </si>
  <si>
    <t>0001686266-22-000006</t>
  </si>
  <si>
    <t>0001823771-22-000002</t>
  </si>
  <si>
    <t>Sunshine Biopharma, Inc</t>
  </si>
  <si>
    <t>0001402328</t>
  </si>
  <si>
    <t>POINTE-CLAIRE</t>
  </si>
  <si>
    <t>0001683168-22-001762</t>
  </si>
  <si>
    <t>2022-03-21</t>
  </si>
  <si>
    <t>Intellisafe LLC</t>
  </si>
  <si>
    <t>0001854636</t>
  </si>
  <si>
    <t>0001854636-22-000001</t>
  </si>
  <si>
    <t>Synthetic Biologics, Inc.</t>
  </si>
  <si>
    <t>0001104659-22-035989</t>
  </si>
  <si>
    <t>Curative Biotechnology Inc</t>
  </si>
  <si>
    <t>0001400271</t>
  </si>
  <si>
    <t>0001493152-22-007381</t>
  </si>
  <si>
    <t>Spinal Simplicity, LLC</t>
  </si>
  <si>
    <t>0001507286</t>
  </si>
  <si>
    <t>Overland Park</t>
  </si>
  <si>
    <t>0001507286-22-000001</t>
  </si>
  <si>
    <t>Trefoil Therapeutics, Inc.</t>
  </si>
  <si>
    <t>0001691855</t>
  </si>
  <si>
    <t>2022-03-22</t>
  </si>
  <si>
    <t>0001691855-22-000001</t>
  </si>
  <si>
    <t>Myogenica Inc.</t>
  </si>
  <si>
    <t>0001918814</t>
  </si>
  <si>
    <t>2022-03-28</t>
  </si>
  <si>
    <t>0001918814-22-000001</t>
  </si>
  <si>
    <t>Circle Pharma, Inc.</t>
  </si>
  <si>
    <t>0001684286</t>
  </si>
  <si>
    <t>0001684286-22-000001</t>
  </si>
  <si>
    <t>CRISPRQC INC.</t>
  </si>
  <si>
    <t>0001916528</t>
  </si>
  <si>
    <t>0001916528-22-000001</t>
  </si>
  <si>
    <t>Linus Biotechnology Inc.</t>
  </si>
  <si>
    <t>0001918153</t>
  </si>
  <si>
    <t>NEW ROCHELLE</t>
  </si>
  <si>
    <t>0001918153-22-000001</t>
  </si>
  <si>
    <t>0001659073-22-000003</t>
  </si>
  <si>
    <t>CaraVan Biologix, Inc.</t>
  </si>
  <si>
    <t>0001837437</t>
  </si>
  <si>
    <t>0001837437-22-000003</t>
  </si>
  <si>
    <t>Concerto Biosciences, Inc.</t>
  </si>
  <si>
    <t>0001918491</t>
  </si>
  <si>
    <t>2022-03-23</t>
  </si>
  <si>
    <t>2022-06-16</t>
  </si>
  <si>
    <t>ALLSTON</t>
  </si>
  <si>
    <t>0001918491-22-000001</t>
  </si>
  <si>
    <t>Rythera Therapeutics Inc.</t>
  </si>
  <si>
    <t>0001904834</t>
  </si>
  <si>
    <t>DEERFIELD BEACH</t>
  </si>
  <si>
    <t>0001904834-22-000002</t>
  </si>
  <si>
    <t>Revel Pharmaceuticals Inc.</t>
  </si>
  <si>
    <t>0001800934</t>
  </si>
  <si>
    <t>0001800934-22-000001</t>
  </si>
  <si>
    <t>SANIA THERAPEUTICS, INC.</t>
  </si>
  <si>
    <t>0001901599</t>
  </si>
  <si>
    <t>0001901599-22-000002</t>
  </si>
  <si>
    <t>BennuBio, Inc.</t>
  </si>
  <si>
    <t>0001751568</t>
  </si>
  <si>
    <t>NEW MEXICO</t>
  </si>
  <si>
    <t>ALBUQUERQUE</t>
  </si>
  <si>
    <t>0001751568-22-000002</t>
  </si>
  <si>
    <t>Brooklyn ImmunoTherapeutics, Inc.</t>
  </si>
  <si>
    <t>0000748592</t>
  </si>
  <si>
    <t>0001567619-22-007387</t>
  </si>
  <si>
    <t>Spine BioPharma, Inc.</t>
  </si>
  <si>
    <t>0001852647</t>
  </si>
  <si>
    <t>2022-03-24</t>
  </si>
  <si>
    <t>0001852647-22-000003</t>
  </si>
  <si>
    <t>Elastrin Therapeutics, Inc.</t>
  </si>
  <si>
    <t>0001848350</t>
  </si>
  <si>
    <t>2022-03-25</t>
  </si>
  <si>
    <t>SOUTH CAROLINA</t>
  </si>
  <si>
    <t>SIMPSONVILLE</t>
  </si>
  <si>
    <t>0001848350-22-000001</t>
  </si>
  <si>
    <t>0001848350-22-000002</t>
  </si>
  <si>
    <t>Phantom Neuro Inc.</t>
  </si>
  <si>
    <t>0001919709</t>
  </si>
  <si>
    <t>0001919709-22-000001</t>
  </si>
  <si>
    <t>Aspargo Laboratories, Inc.</t>
  </si>
  <si>
    <t>0001805092</t>
  </si>
  <si>
    <t>ENGLEWOOD CLIFFS</t>
  </si>
  <si>
    <t>0001753926-22-000348</t>
  </si>
  <si>
    <t>Elucida Oncology, Inc.</t>
  </si>
  <si>
    <t>0001704594</t>
  </si>
  <si>
    <t>Monmouth Junction</t>
  </si>
  <si>
    <t>0001567619-22-007581</t>
  </si>
  <si>
    <t>Aviceda Ophthalmics, Inc.</t>
  </si>
  <si>
    <t>0001824762</t>
  </si>
  <si>
    <t>0001824762-22-000001</t>
  </si>
  <si>
    <t>Aldebaran Therapeutics, Inc.</t>
  </si>
  <si>
    <t>0001918979</t>
  </si>
  <si>
    <t>0001918979-22-000001</t>
  </si>
  <si>
    <t>TNA Therapeutics Inc.</t>
  </si>
  <si>
    <t>0001919837</t>
  </si>
  <si>
    <t>Ridgewood</t>
  </si>
  <si>
    <t>0001919837-22-000001</t>
  </si>
  <si>
    <t>GENEOS Therapeutics, Inc.</t>
  </si>
  <si>
    <t>0001769177</t>
  </si>
  <si>
    <t>PLYMOUTH MEETING</t>
  </si>
  <si>
    <t>0001769177-22-000001</t>
  </si>
  <si>
    <t>Kaigene, Inc.</t>
  </si>
  <si>
    <t>0001919055</t>
  </si>
  <si>
    <t>2022-03-29</t>
  </si>
  <si>
    <t>0001919055-22-000002</t>
  </si>
  <si>
    <t>Delex Healthcare Group, Inc.</t>
  </si>
  <si>
    <t>0001909093</t>
  </si>
  <si>
    <t>0001909093-22-000002</t>
  </si>
  <si>
    <t>Oligomerix, Inc.</t>
  </si>
  <si>
    <t>0001543843</t>
  </si>
  <si>
    <t>WHITE PLAINS</t>
  </si>
  <si>
    <t>0001543843-22-000003</t>
  </si>
  <si>
    <t>Dren Bio, Inc.</t>
  </si>
  <si>
    <t>0001783374</t>
  </si>
  <si>
    <t>FOSTER CITY</t>
  </si>
  <si>
    <t>0001783374-22-000005</t>
  </si>
  <si>
    <t>TendoNova Corp</t>
  </si>
  <si>
    <t>0001774275</t>
  </si>
  <si>
    <t>2022-03-30</t>
  </si>
  <si>
    <t>2022-08-22</t>
  </si>
  <si>
    <t>NORCROSS</t>
  </si>
  <si>
    <t>0001774275-22-000001</t>
  </si>
  <si>
    <t>Incyclix Bio, LLC</t>
  </si>
  <si>
    <t>0001916275</t>
  </si>
  <si>
    <t>RESEARCH TRIANGLE PARK</t>
  </si>
  <si>
    <t>0001916275-22-000002</t>
  </si>
  <si>
    <t>0001909093-22-000003</t>
  </si>
  <si>
    <t>2seventy bio, Inc.</t>
  </si>
  <si>
    <t>0001860782</t>
  </si>
  <si>
    <t>0001802806-22-000002</t>
  </si>
  <si>
    <t>VerImmune, Inc.</t>
  </si>
  <si>
    <t>0001903915</t>
  </si>
  <si>
    <t>0001014100-22-000016</t>
  </si>
  <si>
    <t>Cognos Therapeutics Inc</t>
  </si>
  <si>
    <t>0001651490</t>
  </si>
  <si>
    <t>INGLEWOOD</t>
  </si>
  <si>
    <t>0001651490-22-000001</t>
  </si>
  <si>
    <t>TAUC3 Biologics Ltd</t>
  </si>
  <si>
    <t>0001830913</t>
  </si>
  <si>
    <t>0001830913-22-000001</t>
  </si>
  <si>
    <t>Spectrum Antimicrobials, Inc.</t>
  </si>
  <si>
    <t>0001808754</t>
  </si>
  <si>
    <t>2022-04-01</t>
  </si>
  <si>
    <t>2026-04-01</t>
  </si>
  <si>
    <t>PETALUMA</t>
  </si>
  <si>
    <t>0001808754-22-000001</t>
  </si>
  <si>
    <t>MARINUS PHARMACEUTICALS, INC.</t>
  </si>
  <si>
    <t>0001267813</t>
  </si>
  <si>
    <t>2022-04-04</t>
  </si>
  <si>
    <t>Radnor</t>
  </si>
  <si>
    <t>0001567619-22-007917</t>
  </si>
  <si>
    <t>JP Lawrence Biomedical Inc.</t>
  </si>
  <si>
    <t>0001920907</t>
  </si>
  <si>
    <t>BLAINE</t>
  </si>
  <si>
    <t>0001920907-22-000001</t>
  </si>
  <si>
    <t>Lung Therapeutics, Inc.</t>
  </si>
  <si>
    <t>0001611241</t>
  </si>
  <si>
    <t>Austin</t>
  </si>
  <si>
    <t>0001209191-22-022263</t>
  </si>
  <si>
    <t>Zephyr AI, Inc.</t>
  </si>
  <si>
    <t>0001915384</t>
  </si>
  <si>
    <t>0001915384-22-000001</t>
  </si>
  <si>
    <t>VenatoRx Pharmaceuticals, Inc.</t>
  </si>
  <si>
    <t>0001590501</t>
  </si>
  <si>
    <t>MALVERN</t>
  </si>
  <si>
    <t>0001590501-22-000001</t>
  </si>
  <si>
    <t>Greyledge Technologies, Inc.</t>
  </si>
  <si>
    <t>0001840347</t>
  </si>
  <si>
    <t>2023-05-09</t>
  </si>
  <si>
    <t>LONE TREE</t>
  </si>
  <si>
    <t>0001840347-22-000001</t>
  </si>
  <si>
    <t>Summation Bio, Inc.</t>
  </si>
  <si>
    <t>0001920601</t>
  </si>
  <si>
    <t>2022-04-05</t>
  </si>
  <si>
    <t>SOMERVILLE</t>
  </si>
  <si>
    <t>0001920601-22-000001</t>
  </si>
  <si>
    <t>Contraline, Inc.</t>
  </si>
  <si>
    <t>0001818752</t>
  </si>
  <si>
    <t>0001818752-22-000001</t>
  </si>
  <si>
    <t>VayuClear, Inc.</t>
  </si>
  <si>
    <t>0001919322</t>
  </si>
  <si>
    <t>Mount Pleasant</t>
  </si>
  <si>
    <t>0001919322-22-000003</t>
  </si>
  <si>
    <t>Edesa Biotech, Inc.</t>
  </si>
  <si>
    <t>0001540159</t>
  </si>
  <si>
    <t>MARKHAM</t>
  </si>
  <si>
    <t>0000905718-22-000533</t>
  </si>
  <si>
    <t>Maxwell Biosciences, Inc.</t>
  </si>
  <si>
    <t>0001907465</t>
  </si>
  <si>
    <t>0001907465-22-000001</t>
  </si>
  <si>
    <t>Ray Therapeutics, Inc.</t>
  </si>
  <si>
    <t>0001920476</t>
  </si>
  <si>
    <t>0001920476-22-000001</t>
  </si>
  <si>
    <t>EnBiotix, Inc.</t>
  </si>
  <si>
    <t>0001789774</t>
  </si>
  <si>
    <t>0001789774-22-000001</t>
  </si>
  <si>
    <t>Sinaptic Holdings, LLC</t>
  </si>
  <si>
    <t>0001921821</t>
  </si>
  <si>
    <t>2022-04-06</t>
  </si>
  <si>
    <t>2022-07-12</t>
  </si>
  <si>
    <t>LONGMONT</t>
  </si>
  <si>
    <t>0001921821-22-000001</t>
  </si>
  <si>
    <t>Abpro Corp</t>
  </si>
  <si>
    <t>0001670356</t>
  </si>
  <si>
    <t>0001670356-22-000001</t>
  </si>
  <si>
    <t>Accelerate Diagnostics, Inc</t>
  </si>
  <si>
    <t>0000727207</t>
  </si>
  <si>
    <t>2022-04-07</t>
  </si>
  <si>
    <t>TUCSON</t>
  </si>
  <si>
    <t>0001104659-22-043623</t>
  </si>
  <si>
    <t>Xiconic Pharmaceuticals, LLC</t>
  </si>
  <si>
    <t>0001918826</t>
  </si>
  <si>
    <t>2022-04-08</t>
  </si>
  <si>
    <t>0001918826-22-000002</t>
  </si>
  <si>
    <t>Celcuity Inc.</t>
  </si>
  <si>
    <t>0001603454</t>
  </si>
  <si>
    <t>Minneapolis</t>
  </si>
  <si>
    <t>0001437749-22-008566</t>
  </si>
  <si>
    <t>Transition Bio, Inc.</t>
  </si>
  <si>
    <t>0001920890</t>
  </si>
  <si>
    <t>2023-03-07</t>
  </si>
  <si>
    <t>0001920890-22-000001</t>
  </si>
  <si>
    <t>Lazarus 3D, Inc.</t>
  </si>
  <si>
    <t>0001690281</t>
  </si>
  <si>
    <t>2022-04-11</t>
  </si>
  <si>
    <t>OREGON</t>
  </si>
  <si>
    <t>Albany</t>
  </si>
  <si>
    <t>0001690281-22-000003</t>
  </si>
  <si>
    <t>Invetx, Inc.</t>
  </si>
  <si>
    <t>0001805171</t>
  </si>
  <si>
    <t>0001567619-22-008337</t>
  </si>
  <si>
    <t>Adtech Pharma, Inc.</t>
  </si>
  <si>
    <t>0001892920</t>
  </si>
  <si>
    <t>2022-04-12</t>
  </si>
  <si>
    <t>WARWICK</t>
  </si>
  <si>
    <t>0001213900-22-019441</t>
  </si>
  <si>
    <t>Drusolv Therapeutics, Inc.</t>
  </si>
  <si>
    <t>0001923102</t>
  </si>
  <si>
    <t>0001923102-22-000001</t>
  </si>
  <si>
    <t>HYCOR HOLDINGS INC.</t>
  </si>
  <si>
    <t>0001713329</t>
  </si>
  <si>
    <t>GARDEN GROVE</t>
  </si>
  <si>
    <t>0001916991-22-000001</t>
  </si>
  <si>
    <t>BIOCURITY PHARMACEUTICALS INC.</t>
  </si>
  <si>
    <t>0001639681</t>
  </si>
  <si>
    <t>2022-04-13</t>
  </si>
  <si>
    <t>JUPITER</t>
  </si>
  <si>
    <t>0001639681-22-000001</t>
  </si>
  <si>
    <t>Cytorum, Inc.</t>
  </si>
  <si>
    <t>0001921918</t>
  </si>
  <si>
    <t>0001921918-22-000001</t>
  </si>
  <si>
    <t>Hallux, Inc.</t>
  </si>
  <si>
    <t>0001658324</t>
  </si>
  <si>
    <t>2023-04-26</t>
  </si>
  <si>
    <t>0001658324-22-000001</t>
  </si>
  <si>
    <t>ImCare Biotech, LLC</t>
  </si>
  <si>
    <t>0001806270</t>
  </si>
  <si>
    <t>0001806270-22-000001</t>
  </si>
  <si>
    <t>BioNTech SE</t>
  </si>
  <si>
    <t>0001776985</t>
  </si>
  <si>
    <t>2022-04-14</t>
  </si>
  <si>
    <t>GERMANY</t>
  </si>
  <si>
    <t>MAINZ</t>
  </si>
  <si>
    <t>0001776985-22-000024</t>
  </si>
  <si>
    <t>Mt McKinley Medical Holding Corp USA</t>
  </si>
  <si>
    <t>0001923647</t>
  </si>
  <si>
    <t>KENNESAW</t>
  </si>
  <si>
    <t>0001493152-22-009895</t>
  </si>
  <si>
    <t>Ansa Biotechnologies, Inc.</t>
  </si>
  <si>
    <t>0001816722</t>
  </si>
  <si>
    <t>2022-05-05</t>
  </si>
  <si>
    <t>0001816722-22-000001</t>
  </si>
  <si>
    <t>TissueMill Technologies LLC</t>
  </si>
  <si>
    <t>0001921306</t>
  </si>
  <si>
    <t>SYOSSET</t>
  </si>
  <si>
    <t>0001921306-22-000001</t>
  </si>
  <si>
    <t>Zyversa Therapeutics, Inc.</t>
  </si>
  <si>
    <t>0001613083</t>
  </si>
  <si>
    <t>WESTON</t>
  </si>
  <si>
    <t>0000905718-22-000603</t>
  </si>
  <si>
    <t>Mesentech Inc.</t>
  </si>
  <si>
    <t>0001922136</t>
  </si>
  <si>
    <t>VANCOUVER</t>
  </si>
  <si>
    <t>0001922136-22-000001</t>
  </si>
  <si>
    <t>Vesicle Therapeutics Inc.</t>
  </si>
  <si>
    <t>0001922980</t>
  </si>
  <si>
    <t>NIWOT</t>
  </si>
  <si>
    <t>0001922980-22-000001</t>
  </si>
  <si>
    <t>Infinite Enzymes, Inc.</t>
  </si>
  <si>
    <t>0001923417</t>
  </si>
  <si>
    <t>JONESBORO</t>
  </si>
  <si>
    <t>0001923417-22-000004</t>
  </si>
  <si>
    <t>Orgenesis Inc.</t>
  </si>
  <si>
    <t>0001460602</t>
  </si>
  <si>
    <t>GERMANTOWN</t>
  </si>
  <si>
    <t>0001493152-22-009870</t>
  </si>
  <si>
    <t>Akston Biosciences Corp</t>
  </si>
  <si>
    <t>0001776612</t>
  </si>
  <si>
    <t>2022-04-15</t>
  </si>
  <si>
    <t>0001776612-22-000001</t>
  </si>
  <si>
    <t>UBIVAC, INC.</t>
  </si>
  <si>
    <t>0001713945</t>
  </si>
  <si>
    <t>0001713945-22-000001</t>
  </si>
  <si>
    <t>Sonomotion Inc.</t>
  </si>
  <si>
    <t>0001680126</t>
  </si>
  <si>
    <t>0001680126-22-000002</t>
  </si>
  <si>
    <t>Alume Biosciences Inc</t>
  </si>
  <si>
    <t>0001782348</t>
  </si>
  <si>
    <t>0001782348-22-000001</t>
  </si>
  <si>
    <t>Eumentis Therapeutics, Inc.</t>
  </si>
  <si>
    <t>0001823359</t>
  </si>
  <si>
    <t>0001823359-22-000002</t>
  </si>
  <si>
    <t>Ambergen, Inc.</t>
  </si>
  <si>
    <t>0001923459</t>
  </si>
  <si>
    <t>0001923459-22-000001</t>
  </si>
  <si>
    <t>DNAlite Therapeutics, Inc.</t>
  </si>
  <si>
    <t>0001922565</t>
  </si>
  <si>
    <t>0001922565-22-000001</t>
  </si>
  <si>
    <t>Trevi Therapeutics, Inc.</t>
  </si>
  <si>
    <t>0001563880</t>
  </si>
  <si>
    <t>0001563880-22-000001</t>
  </si>
  <si>
    <t>Saliogen Therapeutics, Inc.</t>
  </si>
  <si>
    <t>0001845309</t>
  </si>
  <si>
    <t>0001213900-22-020351</t>
  </si>
  <si>
    <t>MedAvail Holdings, Inc.</t>
  </si>
  <si>
    <t>0001402479</t>
  </si>
  <si>
    <t>0001402479-22-000047</t>
  </si>
  <si>
    <t>OXOS Series #7 Holdings, LLC</t>
  </si>
  <si>
    <t>0001922447</t>
  </si>
  <si>
    <t>0001922447-22-000001</t>
  </si>
  <si>
    <t>Aztek Bio, Inc.</t>
  </si>
  <si>
    <t>0001922279</t>
  </si>
  <si>
    <t>0001922279-22-000001</t>
  </si>
  <si>
    <t>Amalgent Therapeutics, LLC</t>
  </si>
  <si>
    <t>0001924038</t>
  </si>
  <si>
    <t>2022-04-20</t>
  </si>
  <si>
    <t>CHAPEL HILL</t>
  </si>
  <si>
    <t>0001924038-22-000001</t>
  </si>
  <si>
    <t>Dianthus Therapeutics, Inc.</t>
  </si>
  <si>
    <t>0001783732</t>
  </si>
  <si>
    <t>2022-04-21</t>
  </si>
  <si>
    <t>0001783732-22-000001</t>
  </si>
  <si>
    <t>Aurion Biotech, Inc.</t>
  </si>
  <si>
    <t>0001924356</t>
  </si>
  <si>
    <t>0001924356-22-000003</t>
  </si>
  <si>
    <t>0001924356-22-000002</t>
  </si>
  <si>
    <t>Novosteo Inc.</t>
  </si>
  <si>
    <t>0001840600</t>
  </si>
  <si>
    <t>WEST LAFAYETTE</t>
  </si>
  <si>
    <t>0001840600-22-000001</t>
  </si>
  <si>
    <t>Invea Therapeutics, Inc</t>
  </si>
  <si>
    <t>0001906425</t>
  </si>
  <si>
    <t>2022-04-22</t>
  </si>
  <si>
    <t>GUILFORD</t>
  </si>
  <si>
    <t>0001906425-22-000001</t>
  </si>
  <si>
    <t>Amydis, Inc.</t>
  </si>
  <si>
    <t>0001924488</t>
  </si>
  <si>
    <t>0001924488-22-000001</t>
  </si>
  <si>
    <t>FirstLight Bio, Inc.</t>
  </si>
  <si>
    <t>0001924340</t>
  </si>
  <si>
    <t>0001924340-22-000001</t>
  </si>
  <si>
    <t>CytoDyn Inc.</t>
  </si>
  <si>
    <t>0001175680</t>
  </si>
  <si>
    <t>2022-09-19</t>
  </si>
  <si>
    <t>Vancouver</t>
  </si>
  <si>
    <t>0001209191-22-025264</t>
  </si>
  <si>
    <t>New Equilibrium Biosciences, Inc.</t>
  </si>
  <si>
    <t>0001798619</t>
  </si>
  <si>
    <t>2022-04-25</t>
  </si>
  <si>
    <t>Cambridge</t>
  </si>
  <si>
    <t>0001798619-22-000001</t>
  </si>
  <si>
    <t>Kuleana Technology, Inc.</t>
  </si>
  <si>
    <t>0001923795</t>
  </si>
  <si>
    <t>0001923795-22-000001</t>
  </si>
  <si>
    <t>Jaguar Health, Inc.</t>
  </si>
  <si>
    <t>0001585608</t>
  </si>
  <si>
    <t>0001585608-22-000002</t>
  </si>
  <si>
    <t>0001585608-22-000001</t>
  </si>
  <si>
    <t>CG Holding Co.</t>
  </si>
  <si>
    <t>0001924932</t>
  </si>
  <si>
    <t>0001924932-22-000001</t>
  </si>
  <si>
    <t>BioHSV Holdings, Inc.</t>
  </si>
  <si>
    <t>0001792710</t>
  </si>
  <si>
    <t>HUNTSVILLE</t>
  </si>
  <si>
    <t>0001792710-22-000002</t>
  </si>
  <si>
    <t>Luna Genetics, Inc.</t>
  </si>
  <si>
    <t>0001813501</t>
  </si>
  <si>
    <t>0001813501-22-000001</t>
  </si>
  <si>
    <t>0001924356-22-000004</t>
  </si>
  <si>
    <t>0001585608-22-000003</t>
  </si>
  <si>
    <t>SciTech Development L.L.C.</t>
  </si>
  <si>
    <t>0001682585</t>
  </si>
  <si>
    <t>GROSSE POINTE FARMS</t>
  </si>
  <si>
    <t>0001682585-22-000002</t>
  </si>
  <si>
    <t>Lyra Therapeutics, Inc.</t>
  </si>
  <si>
    <t>0001327273</t>
  </si>
  <si>
    <t>0001567619-22-008960</t>
  </si>
  <si>
    <t>CARLSMED, INC.</t>
  </si>
  <si>
    <t>0001794546</t>
  </si>
  <si>
    <t>2022-04-27</t>
  </si>
  <si>
    <t>0001794546-22-000001</t>
  </si>
  <si>
    <t>TearClear Corp.</t>
  </si>
  <si>
    <t>0001706975</t>
  </si>
  <si>
    <t>2022-08-16</t>
  </si>
  <si>
    <t>COPLEY</t>
  </si>
  <si>
    <t>0001706975-22-000001</t>
  </si>
  <si>
    <t>SoundPipe</t>
  </si>
  <si>
    <t>0001660196</t>
  </si>
  <si>
    <t>0001660196-22-000002</t>
  </si>
  <si>
    <t>Perimetrics, Inc.</t>
  </si>
  <si>
    <t>0001924441</t>
  </si>
  <si>
    <t>2022-04-29</t>
  </si>
  <si>
    <t>REDMOND</t>
  </si>
  <si>
    <t>0001924441-22-000001</t>
  </si>
  <si>
    <t>BioHybrid Solutions Holdings, Inc.</t>
  </si>
  <si>
    <t>0001924725</t>
  </si>
  <si>
    <t>SHARPSBURG</t>
  </si>
  <si>
    <t>0001924725-22-000002</t>
  </si>
  <si>
    <t>Kelonia Therapeutics, Inc.</t>
  </si>
  <si>
    <t>0001925270</t>
  </si>
  <si>
    <t>0001925270-22-000002</t>
  </si>
  <si>
    <t>Oncodea Corp</t>
  </si>
  <si>
    <t>0001925609</t>
  </si>
  <si>
    <t>SAINT PAUL</t>
  </si>
  <si>
    <t>0001925609-22-000001</t>
  </si>
  <si>
    <t>CardioMech AS</t>
  </si>
  <si>
    <t>0001768128</t>
  </si>
  <si>
    <t>NORWAY</t>
  </si>
  <si>
    <t>Trondheim</t>
  </si>
  <si>
    <t>0001042167-22-000029</t>
  </si>
  <si>
    <t>0001683168-22-003046</t>
  </si>
  <si>
    <t>Eluciderm Inc.</t>
  </si>
  <si>
    <t>0001886373</t>
  </si>
  <si>
    <t>2022-05-02</t>
  </si>
  <si>
    <t>0001209191-22-026367</t>
  </si>
  <si>
    <t>Facible BioDiagnostics, Inc.</t>
  </si>
  <si>
    <t>0001910594</t>
  </si>
  <si>
    <t>IDAHO</t>
  </si>
  <si>
    <t>MERIDIAN</t>
  </si>
  <si>
    <t>0001910594-22-000002</t>
  </si>
  <si>
    <t>0001756702-22-000002</t>
  </si>
  <si>
    <t>BRIGHT MINDS BIOSCIENCES INC.</t>
  </si>
  <si>
    <t>0001827401</t>
  </si>
  <si>
    <t>2022-05-03</t>
  </si>
  <si>
    <t>0001183740-22-000097</t>
  </si>
  <si>
    <t>BIOFLIGHT, LLC</t>
  </si>
  <si>
    <t>0001838721</t>
  </si>
  <si>
    <t>AKRON</t>
  </si>
  <si>
    <t>0001838721-22-000001</t>
  </si>
  <si>
    <t>Ethicann Pharmaceuticals Inc.</t>
  </si>
  <si>
    <t>0001767369</t>
  </si>
  <si>
    <t>0001767369-22-000001</t>
  </si>
  <si>
    <t>Thyron Pharmaceuticals, Inc.</t>
  </si>
  <si>
    <t>0001925824</t>
  </si>
  <si>
    <t>0001925824-22-000001</t>
  </si>
  <si>
    <t>LivFul Inc.</t>
  </si>
  <si>
    <t>0001845848</t>
  </si>
  <si>
    <t>2023-04-05</t>
  </si>
  <si>
    <t>TEMPLE</t>
  </si>
  <si>
    <t>0001845848-22-000001</t>
  </si>
  <si>
    <t>0001183740-22-000098</t>
  </si>
  <si>
    <t>Greenstone Biosciences, Inc.</t>
  </si>
  <si>
    <t>0001923859</t>
  </si>
  <si>
    <t>2022-05-04</t>
  </si>
  <si>
    <t>PALO ALTO</t>
  </si>
  <si>
    <t>0001923859-22-000002</t>
  </si>
  <si>
    <t>Xenetic Biosciences, Inc.</t>
  </si>
  <si>
    <t>0001534525</t>
  </si>
  <si>
    <t>FRAMINGHAM</t>
  </si>
  <si>
    <t>0001200876-22-000025</t>
  </si>
  <si>
    <t>Hemispherian AS</t>
  </si>
  <si>
    <t>0001838780</t>
  </si>
  <si>
    <t>OSLO</t>
  </si>
  <si>
    <t>0001838780-22-000001</t>
  </si>
  <si>
    <t>AMPLIFICA HOLDINGS GROUP, INC.</t>
  </si>
  <si>
    <t>0001882915</t>
  </si>
  <si>
    <t>0001882915-22-000002</t>
  </si>
  <si>
    <t>Thelium Therapeutics Inc.</t>
  </si>
  <si>
    <t>0001926260</t>
  </si>
  <si>
    <t>0001926260-22-000001</t>
  </si>
  <si>
    <t>Salarius Pharmaceuticals, Inc.</t>
  </si>
  <si>
    <t>0001615219</t>
  </si>
  <si>
    <t>Houston</t>
  </si>
  <si>
    <t>0001567619-22-009611</t>
  </si>
  <si>
    <t>Vizgen, Inc.</t>
  </si>
  <si>
    <t>0001790415</t>
  </si>
  <si>
    <t>0001790415-22-000001</t>
  </si>
  <si>
    <t>CREATIVE MEDICAL TECHNOLOGY HOLDINGS, INC.</t>
  </si>
  <si>
    <t>0001187953</t>
  </si>
  <si>
    <t>0001898373-22-000001</t>
  </si>
  <si>
    <t>Amend Surgical, Inc.</t>
  </si>
  <si>
    <t>0001656957</t>
  </si>
  <si>
    <t>Alachua</t>
  </si>
  <si>
    <t>0001656957-22-000001</t>
  </si>
  <si>
    <t>0001684470-22-000003</t>
  </si>
  <si>
    <t>2022-05-06</t>
  </si>
  <si>
    <t>0001888078-22-000002</t>
  </si>
  <si>
    <t>PLEOPHARMA, INC.</t>
  </si>
  <si>
    <t>0001801323</t>
  </si>
  <si>
    <t>PHOENIXVILLE</t>
  </si>
  <si>
    <t>0001801323-22-000003</t>
  </si>
  <si>
    <t>Azure Biotech, Inc.</t>
  </si>
  <si>
    <t>0001630005</t>
  </si>
  <si>
    <t>0001630005-22-000002</t>
  </si>
  <si>
    <t>CHITOGEN INC</t>
  </si>
  <si>
    <t>0001470264</t>
  </si>
  <si>
    <t>PLYMOUTH</t>
  </si>
  <si>
    <t>0001470264-22-000001</t>
  </si>
  <si>
    <t>Sprout2 Inc.</t>
  </si>
  <si>
    <t>0001725755</t>
  </si>
  <si>
    <t>2022-08-15</t>
  </si>
  <si>
    <t>0001725755-22-000001</t>
  </si>
  <si>
    <t>Legacy Ventures, LLC</t>
  </si>
  <si>
    <t>0001736238</t>
  </si>
  <si>
    <t>0001736238-22-000001</t>
  </si>
  <si>
    <t>Emergo Therapeutics, Inc.</t>
  </si>
  <si>
    <t>0001741198</t>
  </si>
  <si>
    <t>2022-05-09</t>
  </si>
  <si>
    <t>0001741198-22-000001</t>
  </si>
  <si>
    <t>Cellicure, Inc.</t>
  </si>
  <si>
    <t>0001926980</t>
  </si>
  <si>
    <t>0001926980-22-000001</t>
  </si>
  <si>
    <t>Apnimed, Inc.</t>
  </si>
  <si>
    <t>0001745648</t>
  </si>
  <si>
    <t>2022-05-10</t>
  </si>
  <si>
    <t>0001745648-22-000001</t>
  </si>
  <si>
    <t>Microbial Machines, Inc.</t>
  </si>
  <si>
    <t>0001927409</t>
  </si>
  <si>
    <t>0001927409-22-000001</t>
  </si>
  <si>
    <t>PaxMedica, Inc.</t>
  </si>
  <si>
    <t>0001811623</t>
  </si>
  <si>
    <t>TARRYTOWN</t>
  </si>
  <si>
    <t>0001104659-22-058334</t>
  </si>
  <si>
    <t>Phoreus Biotechnology, Inc.</t>
  </si>
  <si>
    <t>0001748964</t>
  </si>
  <si>
    <t>2022-05-11</t>
  </si>
  <si>
    <t>2026-03-13</t>
  </si>
  <si>
    <t>OLATHE</t>
  </si>
  <si>
    <t>0001748964-22-000001</t>
  </si>
  <si>
    <t>CESSATION THERAPEUTICS, INC.</t>
  </si>
  <si>
    <t>0001926434</t>
  </si>
  <si>
    <t>0001926434-22-000001</t>
  </si>
  <si>
    <t>BioAegis Therapeutics, Inc.</t>
  </si>
  <si>
    <t>0001546604</t>
  </si>
  <si>
    <t>Morristown</t>
  </si>
  <si>
    <t>0001546604-22-000001</t>
  </si>
  <si>
    <t>DOSE Therapeutics, Inc.</t>
  </si>
  <si>
    <t>0001927425</t>
  </si>
  <si>
    <t>2022-05-12</t>
  </si>
  <si>
    <t>2022-05-13</t>
  </si>
  <si>
    <t>0001927425-22-000002</t>
  </si>
  <si>
    <t>BullFrog AI Holdings, Inc.</t>
  </si>
  <si>
    <t>0001829247</t>
  </si>
  <si>
    <t>0001493152-22-013060</t>
  </si>
  <si>
    <t>Rebalance Health, Inc.</t>
  </si>
  <si>
    <t>0001869786</t>
  </si>
  <si>
    <t>Boulder</t>
  </si>
  <si>
    <t>0001567619-22-010399</t>
  </si>
  <si>
    <t>ONCOSYNERGY, INC.</t>
  </si>
  <si>
    <t>0001556747</t>
  </si>
  <si>
    <t>STAMFORD</t>
  </si>
  <si>
    <t>0001556747-22-000002</t>
  </si>
  <si>
    <t>Trethera Corp</t>
  </si>
  <si>
    <t>0001639837</t>
  </si>
  <si>
    <t>2022-05-17</t>
  </si>
  <si>
    <t>Los Angeles</t>
  </si>
  <si>
    <t>0001639837-22-000001</t>
  </si>
  <si>
    <t>Cardio Diagnostics Inc.</t>
  </si>
  <si>
    <t>0001898439</t>
  </si>
  <si>
    <t>2022-05-23</t>
  </si>
  <si>
    <t>IOWA</t>
  </si>
  <si>
    <t>CORALVILLE</t>
  </si>
  <si>
    <t>0001898439-22-000001</t>
  </si>
  <si>
    <t>PiroGon, Inc.</t>
  </si>
  <si>
    <t>0001913179</t>
  </si>
  <si>
    <t>2024-03-12</t>
  </si>
  <si>
    <t>NORTH HAVEN</t>
  </si>
  <si>
    <t>0001913179-22-000002</t>
  </si>
  <si>
    <t>VITROLABS INC</t>
  </si>
  <si>
    <t>0001881943</t>
  </si>
  <si>
    <t>MILPITAS</t>
  </si>
  <si>
    <t>0001881943-22-000001</t>
  </si>
  <si>
    <t>0001589470-22-000007</t>
  </si>
  <si>
    <t>0001589470-22-000008</t>
  </si>
  <si>
    <t>0001589470-22-000006</t>
  </si>
  <si>
    <t>0001589470-22-000009</t>
  </si>
  <si>
    <t>Allena Pharmaceuticals, Inc.</t>
  </si>
  <si>
    <t>0001624658</t>
  </si>
  <si>
    <t>0001624658-22-000001</t>
  </si>
  <si>
    <t>0001589470-22-000010</t>
  </si>
  <si>
    <t>2022-05-19</t>
  </si>
  <si>
    <t>2022-10-05</t>
  </si>
  <si>
    <t>0001898439-22-000002</t>
  </si>
  <si>
    <t>0001817048-22-000002</t>
  </si>
  <si>
    <t>Adze Biotechnology Inc</t>
  </si>
  <si>
    <t>0001787508</t>
  </si>
  <si>
    <t>Coral Gables</t>
  </si>
  <si>
    <t>0001787508-22-000001</t>
  </si>
  <si>
    <t>Coya Therapeutics, Inc.</t>
  </si>
  <si>
    <t>0001835022</t>
  </si>
  <si>
    <t>2022-05-20</t>
  </si>
  <si>
    <t>0001493152-22-014555</t>
  </si>
  <si>
    <t>PALISADE BIO, INC.</t>
  </si>
  <si>
    <t>0001357459</t>
  </si>
  <si>
    <t>0001357459-22-000001</t>
  </si>
  <si>
    <t>ARTELO BIOSCIENCES, INC.</t>
  </si>
  <si>
    <t>0001621221</t>
  </si>
  <si>
    <t>0001621221-22-000002</t>
  </si>
  <si>
    <t>Vascular Perfusion Solutions, Inc.</t>
  </si>
  <si>
    <t>0001779735</t>
  </si>
  <si>
    <t>0001779735-22-000001</t>
  </si>
  <si>
    <t>Avstera Therapeutics Inc.</t>
  </si>
  <si>
    <t>0001878281</t>
  </si>
  <si>
    <t>0001878281-22-000002</t>
  </si>
  <si>
    <t>AMPHP, INC.</t>
  </si>
  <si>
    <t>0001856578</t>
  </si>
  <si>
    <t>PARK CITY</t>
  </si>
  <si>
    <t>0001856578-22-000001</t>
  </si>
  <si>
    <t>Alida Biosciences Inc.</t>
  </si>
  <si>
    <t>0001870548</t>
  </si>
  <si>
    <t>0001870548-22-000001</t>
  </si>
  <si>
    <t>Biofrontera Inc.</t>
  </si>
  <si>
    <t>0001858685</t>
  </si>
  <si>
    <t>0001493152-22-014782</t>
  </si>
  <si>
    <t>Nomax Therapeutics, Inc</t>
  </si>
  <si>
    <t>0001894153</t>
  </si>
  <si>
    <t>NORTH MIAMI BEACH</t>
  </si>
  <si>
    <t>0001894153-22-000001</t>
  </si>
  <si>
    <t>I 3 Pharmaceuticals, LLC</t>
  </si>
  <si>
    <t>0001930130</t>
  </si>
  <si>
    <t>WARMINSTER</t>
  </si>
  <si>
    <t>0001930130-22-000001</t>
  </si>
  <si>
    <t>InflammX Therapeutics, Inc.</t>
  </si>
  <si>
    <t>0001840051</t>
  </si>
  <si>
    <t>TAMPA</t>
  </si>
  <si>
    <t>0001840051-22-000001</t>
  </si>
  <si>
    <t>Alphyn Biologics, Inc.</t>
  </si>
  <si>
    <t>0001802325</t>
  </si>
  <si>
    <t>ANNAPOLIS</t>
  </si>
  <si>
    <t>0001802325-22-000002</t>
  </si>
  <si>
    <t>TORIGEN PHARMACEUTICALS, INC.</t>
  </si>
  <si>
    <t>0001764961</t>
  </si>
  <si>
    <t>0001764961-22-000001</t>
  </si>
  <si>
    <t>Neotx Holdings Ltd.</t>
  </si>
  <si>
    <t>0001659794</t>
  </si>
  <si>
    <t>REHOVOT</t>
  </si>
  <si>
    <t>0001213900-22-029231</t>
  </si>
  <si>
    <t>0001811209</t>
  </si>
  <si>
    <t>2023-07-27</t>
  </si>
  <si>
    <t>0001811209-22-000001</t>
  </si>
  <si>
    <t>Clover Biopharmaceuticals, Ltd.</t>
  </si>
  <si>
    <t>0001856491</t>
  </si>
  <si>
    <t>Chengdu</t>
  </si>
  <si>
    <t>0001104659-22-064094</t>
  </si>
  <si>
    <t>22nd Century Group, Inc.</t>
  </si>
  <si>
    <t>0001347858</t>
  </si>
  <si>
    <t>2022-05-25</t>
  </si>
  <si>
    <t>BUFFALO</t>
  </si>
  <si>
    <t>0001104659-22-064668</t>
  </si>
  <si>
    <t>Duke Street Bio Ltd</t>
  </si>
  <si>
    <t>0001823388</t>
  </si>
  <si>
    <t>0000950138-22-000132</t>
  </si>
  <si>
    <t>Vernal Biosciences, Inc.</t>
  </si>
  <si>
    <t>0001861147</t>
  </si>
  <si>
    <t>2023-06-16</t>
  </si>
  <si>
    <t>VERMONT</t>
  </si>
  <si>
    <t>Colchester</t>
  </si>
  <si>
    <t>0001861147-22-000002</t>
  </si>
  <si>
    <t>CraniUS LLC</t>
  </si>
  <si>
    <t>0001878219</t>
  </si>
  <si>
    <t>Baltimore</t>
  </si>
  <si>
    <t>0001878126-22-000001</t>
  </si>
  <si>
    <t>Perry Health, Inc.</t>
  </si>
  <si>
    <t>0001777621</t>
  </si>
  <si>
    <t>2022-05-26</t>
  </si>
  <si>
    <t>0001231919-22-000029</t>
  </si>
  <si>
    <t>Mazen Animal Health Inc.</t>
  </si>
  <si>
    <t>0001843717</t>
  </si>
  <si>
    <t>Ames</t>
  </si>
  <si>
    <t>0001843717-22-000001</t>
  </si>
  <si>
    <t>0001437749-22-013660</t>
  </si>
  <si>
    <t>CARI Health, Inc.</t>
  </si>
  <si>
    <t>0001930994</t>
  </si>
  <si>
    <t>0001930994-22-000001</t>
  </si>
  <si>
    <t>SurgiBox Inc.</t>
  </si>
  <si>
    <t>0001930227</t>
  </si>
  <si>
    <t>0001930227-22-000001</t>
  </si>
  <si>
    <t>Arizona Isotopes Science Research Corp.</t>
  </si>
  <si>
    <t>0001742172</t>
  </si>
  <si>
    <t>2024-05-29</t>
  </si>
  <si>
    <t>Bunker Hill</t>
  </si>
  <si>
    <t>0001742172-22-000001</t>
  </si>
  <si>
    <t>Celularity Inc</t>
  </si>
  <si>
    <t>0001752828</t>
  </si>
  <si>
    <t>FLORHAM PARK</t>
  </si>
  <si>
    <t>0001752828-22-000005</t>
  </si>
  <si>
    <t>0001213900-22-030064</t>
  </si>
  <si>
    <t>2022-11-02</t>
  </si>
  <si>
    <t>0001213900-22-030065</t>
  </si>
  <si>
    <t>AnPac Bio-Medical Science Co., Ltd.</t>
  </si>
  <si>
    <t>0001786511</t>
  </si>
  <si>
    <t>Lishui</t>
  </si>
  <si>
    <t>0001104659-22-065976</t>
  </si>
  <si>
    <t>NuProbe Global</t>
  </si>
  <si>
    <t>0001931370</t>
  </si>
  <si>
    <t>2022-05-31</t>
  </si>
  <si>
    <t>GEORGE TOWN</t>
  </si>
  <si>
    <t>0001931370-22-000001</t>
  </si>
  <si>
    <t>Cellebration Life Sciences, Inc.</t>
  </si>
  <si>
    <t>0001863013</t>
  </si>
  <si>
    <t>2023-08-21</t>
  </si>
  <si>
    <t>0001863013-22-000001</t>
  </si>
  <si>
    <t>Biolinq Inc</t>
  </si>
  <si>
    <t>0001685406</t>
  </si>
  <si>
    <t>0001685406-22-000001</t>
  </si>
  <si>
    <t>TENAX THERAPEUTICS, INC.</t>
  </si>
  <si>
    <t>0000034956</t>
  </si>
  <si>
    <t>0001578563-22-000019</t>
  </si>
  <si>
    <t>Amagma, Inc.</t>
  </si>
  <si>
    <t>0001791617</t>
  </si>
  <si>
    <t>0001791617-22-000001</t>
  </si>
  <si>
    <t>Predictive Oncology Inc.</t>
  </si>
  <si>
    <t>0001446159</t>
  </si>
  <si>
    <t>EAGAN</t>
  </si>
  <si>
    <t>0001446159-22-000001</t>
  </si>
  <si>
    <t>RAPT Therapeutics, Inc.</t>
  </si>
  <si>
    <t>0001673772</t>
  </si>
  <si>
    <t>0001673772-22-000001</t>
  </si>
  <si>
    <t>Relation Therapeutics Inc.</t>
  </si>
  <si>
    <t>0001876828</t>
  </si>
  <si>
    <t>LAUDERHILL</t>
  </si>
  <si>
    <t>0001876828-22-000001</t>
  </si>
  <si>
    <t>MiNDERA Corp</t>
  </si>
  <si>
    <t>0001629564</t>
  </si>
  <si>
    <t>2022-06-29</t>
  </si>
  <si>
    <t>0001629564-22-000001</t>
  </si>
  <si>
    <t>ENRICH THERAPEUTICS INC.</t>
  </si>
  <si>
    <t>0001931770</t>
  </si>
  <si>
    <t>BRANFORD</t>
  </si>
  <si>
    <t>0001931770-22-000001</t>
  </si>
  <si>
    <t>GB SCIENCES INC</t>
  </si>
  <si>
    <t>0001165320</t>
  </si>
  <si>
    <t>LAS VEGAS</t>
  </si>
  <si>
    <t>0000939798-22-000007</t>
  </si>
  <si>
    <t>Macrotope, Inc.</t>
  </si>
  <si>
    <t>0001913044</t>
  </si>
  <si>
    <t>0001913044-22-000001</t>
  </si>
  <si>
    <t>Kera Therapeutics, Inc.</t>
  </si>
  <si>
    <t>0001932386</t>
  </si>
  <si>
    <t>MEDFIELD</t>
  </si>
  <si>
    <t>0001932386-22-000001</t>
  </si>
  <si>
    <t>2023-06-12</t>
  </si>
  <si>
    <t>0001932386-22-000002</t>
  </si>
  <si>
    <t>Brickell Biotech, Inc.</t>
  </si>
  <si>
    <t>0000819050</t>
  </si>
  <si>
    <t>0000819050-22-000092</t>
  </si>
  <si>
    <t>Stipple Bio, Inc.</t>
  </si>
  <si>
    <t>0001932776</t>
  </si>
  <si>
    <t>MILFORD</t>
  </si>
  <si>
    <t>0001932776-22-000001</t>
  </si>
  <si>
    <t>Bio-AI Health Inc.</t>
  </si>
  <si>
    <t>0001932949</t>
  </si>
  <si>
    <t>2022-06-08</t>
  </si>
  <si>
    <t>NEW HAMPSHIRE</t>
  </si>
  <si>
    <t>GOFFSTOWN</t>
  </si>
  <si>
    <t>0001932949-22-000001</t>
  </si>
  <si>
    <t>InMed Pharmaceuticals Inc.</t>
  </si>
  <si>
    <t>0001728328</t>
  </si>
  <si>
    <t>0001213900-22-031723</t>
  </si>
  <si>
    <t>Gemelli Biotech Corp.</t>
  </si>
  <si>
    <t>0001780605</t>
  </si>
  <si>
    <t>0001780605-22-000001</t>
  </si>
  <si>
    <t>Centrexion Therapeutics Corp</t>
  </si>
  <si>
    <t>0001592052</t>
  </si>
  <si>
    <t>2022-08-11</t>
  </si>
  <si>
    <t>0001567619-22-012509</t>
  </si>
  <si>
    <t>Saga Bio, Inc.</t>
  </si>
  <si>
    <t>0001932957</t>
  </si>
  <si>
    <t>0001932957-22-000001</t>
  </si>
  <si>
    <t>Biostage, Inc.</t>
  </si>
  <si>
    <t>0001563665</t>
  </si>
  <si>
    <t>HOLLISTON</t>
  </si>
  <si>
    <t>0001563665-22-000005</t>
  </si>
  <si>
    <t>U1 Bio, Inc.</t>
  </si>
  <si>
    <t>0001850995</t>
  </si>
  <si>
    <t>0001850995-22-000001</t>
  </si>
  <si>
    <t>SciSparc Ltd.</t>
  </si>
  <si>
    <t>0001611746</t>
  </si>
  <si>
    <t>TEL AVIV</t>
  </si>
  <si>
    <t>0001213900-22-031754</t>
  </si>
  <si>
    <t>Revalesio Corp</t>
  </si>
  <si>
    <t>0001552377</t>
  </si>
  <si>
    <t>2022-06-09</t>
  </si>
  <si>
    <t>2025-12-16</t>
  </si>
  <si>
    <t>TACOMA</t>
  </si>
  <si>
    <t>0001552377-22-000002</t>
  </si>
  <si>
    <t>AnaBios Corp</t>
  </si>
  <si>
    <t>0001517420</t>
  </si>
  <si>
    <t>0001517420-22-000001</t>
  </si>
  <si>
    <t>Vetmab Biosciences, Inc.</t>
  </si>
  <si>
    <t>0001932050</t>
  </si>
  <si>
    <t>2022-06-10</t>
  </si>
  <si>
    <t>2022-07-19</t>
  </si>
  <si>
    <t>0001932050-22-000002</t>
  </si>
  <si>
    <t>NFlection Therapeutics, Inc.</t>
  </si>
  <si>
    <t>0001694227</t>
  </si>
  <si>
    <t>2022-06-21</t>
  </si>
  <si>
    <t>0001694227-22-000002</t>
  </si>
  <si>
    <t>2022-06-13</t>
  </si>
  <si>
    <t>LISHUI</t>
  </si>
  <si>
    <t>0001104659-22-070317</t>
  </si>
  <si>
    <t>Mineralys Therapeutics, Inc.</t>
  </si>
  <si>
    <t>0001933414</t>
  </si>
  <si>
    <t>RADNOR</t>
  </si>
  <si>
    <t>0001567619-22-012734</t>
  </si>
  <si>
    <t>Liquet Medical Inc.</t>
  </si>
  <si>
    <t>0001887812</t>
  </si>
  <si>
    <t>GLEN ALLEN</t>
  </si>
  <si>
    <t>0001887812-22-000001</t>
  </si>
  <si>
    <t>Manifold Biotechnologies, Inc.</t>
  </si>
  <si>
    <t>0001820326</t>
  </si>
  <si>
    <t>Allston</t>
  </si>
  <si>
    <t>0001820326-22-000002</t>
  </si>
  <si>
    <t>Esya, Inc.</t>
  </si>
  <si>
    <t>0001780576</t>
  </si>
  <si>
    <t>0001780576-22-000001</t>
  </si>
  <si>
    <t>0001104659-22-070311</t>
  </si>
  <si>
    <t>Lattice Therapeutics, Inc.</t>
  </si>
  <si>
    <t>0001933805</t>
  </si>
  <si>
    <t>2022-06-14</t>
  </si>
  <si>
    <t>DISTRICT OF COLUMBIA</t>
  </si>
  <si>
    <t>0001933805-22-000001</t>
  </si>
  <si>
    <t>POLARITYTE, INC.</t>
  </si>
  <si>
    <t>0001076682</t>
  </si>
  <si>
    <t>0001493152-22-016749</t>
  </si>
  <si>
    <t>Ordaos, Inc.</t>
  </si>
  <si>
    <t>0001933700</t>
  </si>
  <si>
    <t>0001933700-22-000001</t>
  </si>
  <si>
    <t>Artizan Biosciences, Inc.</t>
  </si>
  <si>
    <t>0001687466</t>
  </si>
  <si>
    <t>0001687466-22-000001</t>
  </si>
  <si>
    <t>Pirouette Medical Inc.</t>
  </si>
  <si>
    <t>0001870611</t>
  </si>
  <si>
    <t>Portsmouth</t>
  </si>
  <si>
    <t>0001870611-22-000002</t>
  </si>
  <si>
    <t>Virica Biotech Inc.</t>
  </si>
  <si>
    <t>0001892496</t>
  </si>
  <si>
    <t>OTTAWA</t>
  </si>
  <si>
    <t>0001567619-22-012955</t>
  </si>
  <si>
    <t>Abata Therapeutics, Inc.</t>
  </si>
  <si>
    <t>0001867989</t>
  </si>
  <si>
    <t>0001867989-22-000001</t>
  </si>
  <si>
    <t>Xsphera BioSciences Inc</t>
  </si>
  <si>
    <t>0001934197</t>
  </si>
  <si>
    <t>0001934197-22-000001</t>
  </si>
  <si>
    <t>Voltron Therapeutics, Inc.</t>
  </si>
  <si>
    <t>0001835742</t>
  </si>
  <si>
    <t>0001493152-22-016994</t>
  </si>
  <si>
    <t>ResQ Pharma, Inc.</t>
  </si>
  <si>
    <t>0001668333</t>
  </si>
  <si>
    <t>0001668333-22-000001</t>
  </si>
  <si>
    <t>Twentyeight-Seven, Inc.</t>
  </si>
  <si>
    <t>0001751998</t>
  </si>
  <si>
    <t>0001751998-22-000002</t>
  </si>
  <si>
    <t>Pearl Diagnostics, Inc.</t>
  </si>
  <si>
    <t>0001922830</t>
  </si>
  <si>
    <t>2022-06-17</t>
  </si>
  <si>
    <t>0001922830-22-000001</t>
  </si>
  <si>
    <t>RS BioTherapeutics Inc.</t>
  </si>
  <si>
    <t>0001932193</t>
  </si>
  <si>
    <t>CUMBERLAND</t>
  </si>
  <si>
    <t>0001932193-22-000001</t>
  </si>
  <si>
    <t>Camp4 Therapeutics Corp</t>
  </si>
  <si>
    <t>0001736730</t>
  </si>
  <si>
    <t>0001736730-22-000003</t>
  </si>
  <si>
    <t>Telo Therapeutics, Inc.</t>
  </si>
  <si>
    <t>0001868220</t>
  </si>
  <si>
    <t>0001868220-22-000001</t>
  </si>
  <si>
    <t>Kiffik Biomedical, Inc.</t>
  </si>
  <si>
    <t>0001932760</t>
  </si>
  <si>
    <t>2022-06-24</t>
  </si>
  <si>
    <t>PROVIDENCE</t>
  </si>
  <si>
    <t>0001493152-22-017357</t>
  </si>
  <si>
    <t>0001104659-22-073491</t>
  </si>
  <si>
    <t>Elektrofi, Inc.</t>
  </si>
  <si>
    <t>0001932688</t>
  </si>
  <si>
    <t>0001567619-22-013240</t>
  </si>
  <si>
    <t>2023-12-05</t>
  </si>
  <si>
    <t>0001791860-22-000002</t>
  </si>
  <si>
    <t>AVICANNA INC.</t>
  </si>
  <si>
    <t>0001811059</t>
  </si>
  <si>
    <t>0001811059-22-000001</t>
  </si>
  <si>
    <t>sovaSage Inc.</t>
  </si>
  <si>
    <t>0001832030</t>
  </si>
  <si>
    <t>Central City</t>
  </si>
  <si>
    <t>0001832030-22-000001</t>
  </si>
  <si>
    <t>Viron Therapeutics Holdings, Inc.</t>
  </si>
  <si>
    <t>0001934919</t>
  </si>
  <si>
    <t>0001376474-22-000299</t>
  </si>
  <si>
    <t>Monod Bio, Inc.</t>
  </si>
  <si>
    <t>0001897839</t>
  </si>
  <si>
    <t>0001897839-22-000001</t>
  </si>
  <si>
    <t>RevOpsis Therapeutics Corp</t>
  </si>
  <si>
    <t>0001914303</t>
  </si>
  <si>
    <t>2022-06-27</t>
  </si>
  <si>
    <t>Springfield</t>
  </si>
  <si>
    <t>0001914303-22-000006</t>
  </si>
  <si>
    <t>Neurolens, Inc.</t>
  </si>
  <si>
    <t>0001624178</t>
  </si>
  <si>
    <t>Coppell</t>
  </si>
  <si>
    <t>0001624178-22-000001</t>
  </si>
  <si>
    <t>0001811059-22-000002</t>
  </si>
  <si>
    <t>Aqualung Therapeutics Corp.</t>
  </si>
  <si>
    <t>0001933303</t>
  </si>
  <si>
    <t>0001933303-22-000001</t>
  </si>
  <si>
    <t>Saral, Inc.</t>
  </si>
  <si>
    <t>0001931459</t>
  </si>
  <si>
    <t>0001931459-22-000001</t>
  </si>
  <si>
    <t>Drug Delivery Company, LLC</t>
  </si>
  <si>
    <t>0001935521</t>
  </si>
  <si>
    <t>2022-06-28</t>
  </si>
  <si>
    <t>SALISBURY</t>
  </si>
  <si>
    <t>0001935521-22-000001</t>
  </si>
  <si>
    <t>Rational Vaccines, Inc.</t>
  </si>
  <si>
    <t>0001641930</t>
  </si>
  <si>
    <t>Woburn</t>
  </si>
  <si>
    <t>0001641930-22-000001</t>
  </si>
  <si>
    <t>Lumen Bioscience, Inc.</t>
  </si>
  <si>
    <t>0001703612</t>
  </si>
  <si>
    <t>0001703612-22-000001</t>
  </si>
  <si>
    <t>AmplifyBio, LLC</t>
  </si>
  <si>
    <t>0001864817</t>
  </si>
  <si>
    <t>WEST JEFFERSON</t>
  </si>
  <si>
    <t>0001864817-22-000001</t>
  </si>
  <si>
    <t>Panbela Therapeutics, Inc.</t>
  </si>
  <si>
    <t>0001029125</t>
  </si>
  <si>
    <t>Waconia</t>
  </si>
  <si>
    <t>0001437749-22-016182</t>
  </si>
  <si>
    <t>NanoVibronix, Inc.</t>
  </si>
  <si>
    <t>0001326706</t>
  </si>
  <si>
    <t>ELMSFORD</t>
  </si>
  <si>
    <t>0001493152-22-018133</t>
  </si>
  <si>
    <t>G.I. Windows, Inc.</t>
  </si>
  <si>
    <t>0001600905</t>
  </si>
  <si>
    <t>Westwood</t>
  </si>
  <si>
    <t>0001600905-22-000001</t>
  </si>
  <si>
    <t>Deep Blue Medical Advances, Inc.</t>
  </si>
  <si>
    <t>0001726572</t>
  </si>
  <si>
    <t>0001726572-22-000001</t>
  </si>
  <si>
    <t>Emmaus Life Sciences, Inc.</t>
  </si>
  <si>
    <t>0000822370</t>
  </si>
  <si>
    <t>TORRANCE</t>
  </si>
  <si>
    <t>0001213900-22-036169</t>
  </si>
  <si>
    <t>META MATERIALS INC.</t>
  </si>
  <si>
    <t>0001431959</t>
  </si>
  <si>
    <t>0001517420-22-000002</t>
  </si>
  <si>
    <t>MicroVizual Inc.</t>
  </si>
  <si>
    <t>0001936100</t>
  </si>
  <si>
    <t>0001936100-22-000001</t>
  </si>
  <si>
    <t>Reglagene, Inc.</t>
  </si>
  <si>
    <t>0001747083</t>
  </si>
  <si>
    <t>2023-11-21</t>
  </si>
  <si>
    <t>0001747083-22-000003</t>
  </si>
  <si>
    <t>RevivBio Inc.</t>
  </si>
  <si>
    <t>0001935963</t>
  </si>
  <si>
    <t>2022-10-04</t>
  </si>
  <si>
    <t>FREDERICK</t>
  </si>
  <si>
    <t>0001878646-22-000025</t>
  </si>
  <si>
    <t>RECODE THERAPEUTICS, INC.</t>
  </si>
  <si>
    <t>0001693764</t>
  </si>
  <si>
    <t>2022-07-06</t>
  </si>
  <si>
    <t>2023-09-28</t>
  </si>
  <si>
    <t>MENLO PARK</t>
  </si>
  <si>
    <t>0001693764-22-000001</t>
  </si>
  <si>
    <t>TrueBinding, Inc.</t>
  </si>
  <si>
    <t>0001791787</t>
  </si>
  <si>
    <t>Foster City</t>
  </si>
  <si>
    <t>0001791787-22-000001</t>
  </si>
  <si>
    <t>ENTEGRION INC</t>
  </si>
  <si>
    <t>0001392253</t>
  </si>
  <si>
    <t>0001392253-22-000001</t>
  </si>
  <si>
    <t>LB PHARMACEUTICALS INC</t>
  </si>
  <si>
    <t>0001691082</t>
  </si>
  <si>
    <t>0001567619-22-013710</t>
  </si>
  <si>
    <t>Rakuten Medical, Inc.</t>
  </si>
  <si>
    <t>0001595215</t>
  </si>
  <si>
    <t>2022-07-07</t>
  </si>
  <si>
    <t>2023-10-04</t>
  </si>
  <si>
    <t>0001595215-22-000002</t>
  </si>
  <si>
    <t>ONCOLYZE, INC.</t>
  </si>
  <si>
    <t>0001917375</t>
  </si>
  <si>
    <t>0001917375-22-000001</t>
  </si>
  <si>
    <t>Adamis Pharmaceuticals Corp</t>
  </si>
  <si>
    <t>0000887247</t>
  </si>
  <si>
    <t>0001387131-22-007495</t>
  </si>
  <si>
    <t>Bactana Corp.</t>
  </si>
  <si>
    <t>0001756999</t>
  </si>
  <si>
    <t>0001756999-22-000001</t>
  </si>
  <si>
    <t>Ovala, Inc.</t>
  </si>
  <si>
    <t>0001936997</t>
  </si>
  <si>
    <t>PITTSBURGH</t>
  </si>
  <si>
    <t>0001936997-22-000001</t>
  </si>
  <si>
    <t>0001664615-22-000001</t>
  </si>
  <si>
    <t>2022-07-08</t>
  </si>
  <si>
    <t>0001585608-22-000004</t>
  </si>
  <si>
    <t>Novasenta Inc.</t>
  </si>
  <si>
    <t>0001936994</t>
  </si>
  <si>
    <t>0001567619-22-013796</t>
  </si>
  <si>
    <t>INSIGHT OPTICS, INC.</t>
  </si>
  <si>
    <t>0001924150</t>
  </si>
  <si>
    <t>0001893144-22-000001</t>
  </si>
  <si>
    <t>MORPHOGENESIS INC</t>
  </si>
  <si>
    <t>2022-07-11</t>
  </si>
  <si>
    <t>0000897069-22-000453</t>
  </si>
  <si>
    <t>Inspirna, Inc.</t>
  </si>
  <si>
    <t>0001651159</t>
  </si>
  <si>
    <t>2022-08-29</t>
  </si>
  <si>
    <t>0001651159-22-000002</t>
  </si>
  <si>
    <t>Thetis Pharmaceuticals LLC</t>
  </si>
  <si>
    <t>0001528491</t>
  </si>
  <si>
    <t>Ridgefield</t>
  </si>
  <si>
    <t>0001528491-22-000001</t>
  </si>
  <si>
    <t>Provell Pharmaceuticals, LLC</t>
  </si>
  <si>
    <t>0001592082</t>
  </si>
  <si>
    <t>Honey Brook</t>
  </si>
  <si>
    <t>0001592082-22-000001</t>
  </si>
  <si>
    <t>Optofluidics, Inc.</t>
  </si>
  <si>
    <t>0001762996</t>
  </si>
  <si>
    <t>BURLINGAME</t>
  </si>
  <si>
    <t>0001762996-22-000001</t>
  </si>
  <si>
    <t>LifeBridge Innovations, PBC</t>
  </si>
  <si>
    <t>0001696893</t>
  </si>
  <si>
    <t>LONGWOOD</t>
  </si>
  <si>
    <t>0001696893-22-000002</t>
  </si>
  <si>
    <t>0001684470-22-000004</t>
  </si>
  <si>
    <t>Genesis New Ventures, LLC</t>
  </si>
  <si>
    <t>0001937493</t>
  </si>
  <si>
    <t>MONTANA</t>
  </si>
  <si>
    <t>MISSOULA</t>
  </si>
  <si>
    <t>0001937493-22-000001</t>
  </si>
  <si>
    <t>Serimmune Inc.</t>
  </si>
  <si>
    <t>0001693808</t>
  </si>
  <si>
    <t>2023-11-15</t>
  </si>
  <si>
    <t>GOLETA</t>
  </si>
  <si>
    <t>0001104659-22-078909</t>
  </si>
  <si>
    <t>Nuclein, LLC</t>
  </si>
  <si>
    <t>0001787352</t>
  </si>
  <si>
    <t>0001787352-22-000001</t>
  </si>
  <si>
    <t>Cytogel Pharma, LLC</t>
  </si>
  <si>
    <t>0001491841</t>
  </si>
  <si>
    <t>DARIEN</t>
  </si>
  <si>
    <t>0001213900-22-038854</t>
  </si>
  <si>
    <t>Aurita Corp</t>
  </si>
  <si>
    <t>0001937883</t>
  </si>
  <si>
    <t>2022-07-13</t>
  </si>
  <si>
    <t>GAINESVILLE</t>
  </si>
  <si>
    <t>0001937883-22-000001</t>
  </si>
  <si>
    <t>Syenex, Inc.</t>
  </si>
  <si>
    <t>0001935303</t>
  </si>
  <si>
    <t>Evanston</t>
  </si>
  <si>
    <t>0001935303-22-000001</t>
  </si>
  <si>
    <t>ASCENDIA PHARMACEUTICALS, INC.</t>
  </si>
  <si>
    <t>0001855888</t>
  </si>
  <si>
    <t>NEW BRUNSWICK</t>
  </si>
  <si>
    <t>0001855888-22-000002</t>
  </si>
  <si>
    <t>UCHU Biosensors, Inc.</t>
  </si>
  <si>
    <t>0001938243</t>
  </si>
  <si>
    <t>2022-07-14</t>
  </si>
  <si>
    <t>0001938243-22-000001</t>
  </si>
  <si>
    <t>Xilis, Inc.</t>
  </si>
  <si>
    <t>0001796056</t>
  </si>
  <si>
    <t>0001796056-22-000001</t>
  </si>
  <si>
    <t>Areteia Therapeutics, Inc.</t>
  </si>
  <si>
    <t>0001937542</t>
  </si>
  <si>
    <t>2025-02-21</t>
  </si>
  <si>
    <t>SHORT HILLS</t>
  </si>
  <si>
    <t>0001937542-22-000001</t>
  </si>
  <si>
    <t>Onkologic Inc.</t>
  </si>
  <si>
    <t>0001937916</t>
  </si>
  <si>
    <t>ELLICOTT CITY</t>
  </si>
  <si>
    <t>0001937916-22-000001</t>
  </si>
  <si>
    <t>CorriXR Therapeutics, Inc.</t>
  </si>
  <si>
    <t>0001938281</t>
  </si>
  <si>
    <t>2022-07-15</t>
  </si>
  <si>
    <t>0001878646-22-000032</t>
  </si>
  <si>
    <t>Visiox Pharma, LLC</t>
  </si>
  <si>
    <t>0001938064</t>
  </si>
  <si>
    <t>0001938064-22-000002</t>
  </si>
  <si>
    <t>Serina Therapeutics, Inc.</t>
  </si>
  <si>
    <t>0001558525</t>
  </si>
  <si>
    <t>0001558525-22-000001</t>
  </si>
  <si>
    <t>Amprion, Inc.</t>
  </si>
  <si>
    <t>0001937140</t>
  </si>
  <si>
    <t>0001937140-22-000001</t>
  </si>
  <si>
    <t>Notable Labs, Inc.</t>
  </si>
  <si>
    <t>0001674834</t>
  </si>
  <si>
    <t>0001674834-22-000001</t>
  </si>
  <si>
    <t>Cytovia Holdings, Inc.</t>
  </si>
  <si>
    <t>0001936927</t>
  </si>
  <si>
    <t>0001231919-22-000046</t>
  </si>
  <si>
    <t>0001231919-22-000045</t>
  </si>
  <si>
    <t>Gossamer Bio, Inc.</t>
  </si>
  <si>
    <t>0001728117</t>
  </si>
  <si>
    <t>0001567619-22-014105</t>
  </si>
  <si>
    <t>Kinaset Therapeutics, Inc.</t>
  </si>
  <si>
    <t>0001821223</t>
  </si>
  <si>
    <t>2023-07-17</t>
  </si>
  <si>
    <t>0001821223-22-000001</t>
  </si>
  <si>
    <t>CytoRecovery, Inc.</t>
  </si>
  <si>
    <t>0001741666</t>
  </si>
  <si>
    <t>BLACKSBURG</t>
  </si>
  <si>
    <t>0001741666-22-000001</t>
  </si>
  <si>
    <t>Arch Therapeutics, Inc.</t>
  </si>
  <si>
    <t>0001537561</t>
  </si>
  <si>
    <t>0001493152-22-019853</t>
  </si>
  <si>
    <t>X4 Pharmaceuticals, Inc</t>
  </si>
  <si>
    <t>0001501697</t>
  </si>
  <si>
    <t>0001231919-22-000047</t>
  </si>
  <si>
    <t>RYNE Biotechnology Inc.</t>
  </si>
  <si>
    <t>0001938657</t>
  </si>
  <si>
    <t>0001938657-22-000001</t>
  </si>
  <si>
    <t>Vivorte Inc.</t>
  </si>
  <si>
    <t>0001509210</t>
  </si>
  <si>
    <t>2022-07-21</t>
  </si>
  <si>
    <t>KENTUCKY</t>
  </si>
  <si>
    <t>LOUISVILLE</t>
  </si>
  <si>
    <t>0001509210-22-000001</t>
  </si>
  <si>
    <t>0001437749-22-017552</t>
  </si>
  <si>
    <t>ImmunityBio, Inc.</t>
  </si>
  <si>
    <t>0001209191-22-042988</t>
  </si>
  <si>
    <t>Annexon, Inc.</t>
  </si>
  <si>
    <t>0001528115</t>
  </si>
  <si>
    <t>0001567619-22-014328</t>
  </si>
  <si>
    <t>BIOVIE INC.</t>
  </si>
  <si>
    <t>0001580149</t>
  </si>
  <si>
    <t>2022-07-25</t>
  </si>
  <si>
    <t>CARSON CITY</t>
  </si>
  <si>
    <t>0001520138-22-000320</t>
  </si>
  <si>
    <t>Cadrenal Therapeutics, Inc.</t>
  </si>
  <si>
    <t>0001937993</t>
  </si>
  <si>
    <t>PONTE VEDRA</t>
  </si>
  <si>
    <t>0001213900-22-041222</t>
  </si>
  <si>
    <t>Delfi Diagnostics, Inc.</t>
  </si>
  <si>
    <t>0001783735</t>
  </si>
  <si>
    <t>0001783735-22-000002</t>
  </si>
  <si>
    <t>Swing Therapeutics, Inc.</t>
  </si>
  <si>
    <t>0001786195</t>
  </si>
  <si>
    <t>2022-07-26</t>
  </si>
  <si>
    <t>0001786195-22-000003</t>
  </si>
  <si>
    <t>AltPep Corp</t>
  </si>
  <si>
    <t>0001779367</t>
  </si>
  <si>
    <t>0001779367-22-000001</t>
  </si>
  <si>
    <t>BioSynchronicity Corp</t>
  </si>
  <si>
    <t>0001848527</t>
  </si>
  <si>
    <t>SPOKANE</t>
  </si>
  <si>
    <t>0001848527-22-000001</t>
  </si>
  <si>
    <t>0001786195-22-000002</t>
  </si>
  <si>
    <t>Leviathan Therapeutics, Inc.</t>
  </si>
  <si>
    <t>0001939408</t>
  </si>
  <si>
    <t>0001939408-22-000001</t>
  </si>
  <si>
    <t>Histogen Inc.</t>
  </si>
  <si>
    <t>0001383701</t>
  </si>
  <si>
    <t>0001383701-22-000001</t>
  </si>
  <si>
    <t>First Wave BioPharma, Inc.</t>
  </si>
  <si>
    <t>0001604191</t>
  </si>
  <si>
    <t>0001104659-22-082821</t>
  </si>
  <si>
    <t>Trinity Nuclein Rd II Investors LLC</t>
  </si>
  <si>
    <t>0001935342</t>
  </si>
  <si>
    <t>2022-07-29</t>
  </si>
  <si>
    <t>SOUTHLAKE</t>
  </si>
  <si>
    <t>0001935342-22-000001</t>
  </si>
  <si>
    <t>Trinity Nuclein Rd II QP Investors LLC</t>
  </si>
  <si>
    <t>0001935791</t>
  </si>
  <si>
    <t>0001935791-22-000001</t>
  </si>
  <si>
    <t>MatriSys Bioscience, Inc.</t>
  </si>
  <si>
    <t>0001940083</t>
  </si>
  <si>
    <t>2022-07-27</t>
  </si>
  <si>
    <t>LA JOLLA</t>
  </si>
  <si>
    <t>0001940083-22-000001</t>
  </si>
  <si>
    <t>PD Theranostics, Inc.</t>
  </si>
  <si>
    <t>0001830286</t>
  </si>
  <si>
    <t>0001493152-22-020493</t>
  </si>
  <si>
    <t>IMAGINE PHARMA LLC</t>
  </si>
  <si>
    <t>0001863161</t>
  </si>
  <si>
    <t>2023-05-04</t>
  </si>
  <si>
    <t>Pittsburgh</t>
  </si>
  <si>
    <t>0001863161-22-000001</t>
  </si>
  <si>
    <t>Biolog, Inc. /DE/</t>
  </si>
  <si>
    <t>0001940250</t>
  </si>
  <si>
    <t>2023-02-06</t>
  </si>
  <si>
    <t>0001940250-22-000001</t>
  </si>
  <si>
    <t>CYTRX CORP</t>
  </si>
  <si>
    <t>0000799698</t>
  </si>
  <si>
    <t>0001493152-22-020517</t>
  </si>
  <si>
    <t>Auron Therapeutics, Inc.</t>
  </si>
  <si>
    <t>0001746139</t>
  </si>
  <si>
    <t>WELLESLEY</t>
  </si>
  <si>
    <t>0001746139-22-000001</t>
  </si>
  <si>
    <t>Clear Intradermal Technologies, Inc.</t>
  </si>
  <si>
    <t>0001757063</t>
  </si>
  <si>
    <t>0001757063-22-000002</t>
  </si>
  <si>
    <t>Abingdon, Oxfordshire</t>
  </si>
  <si>
    <t>Elevai Labs Inc.</t>
  </si>
  <si>
    <t>0001840563</t>
  </si>
  <si>
    <t>0001840563-22-000001</t>
  </si>
  <si>
    <t>RevOpsis Therapeutics, Inc.</t>
  </si>
  <si>
    <t>0001939796</t>
  </si>
  <si>
    <t>0001939796-22-000002</t>
  </si>
  <si>
    <t>VITARA BIOMEDICAL, INC.</t>
  </si>
  <si>
    <t>0001811355</t>
  </si>
  <si>
    <t>2023-12-06</t>
  </si>
  <si>
    <t>0001811355-22-000004</t>
  </si>
  <si>
    <t>0001667699-22-000002</t>
  </si>
  <si>
    <t>Buffalo</t>
  </si>
  <si>
    <t>0000897069-22-000477</t>
  </si>
  <si>
    <t>Mira1a Therapeutics, Inc.</t>
  </si>
  <si>
    <t>0001904286</t>
  </si>
  <si>
    <t>0001904286-22-000001</t>
  </si>
  <si>
    <t>Westport</t>
  </si>
  <si>
    <t>MSKAi, LLC</t>
  </si>
  <si>
    <t>0001939582</t>
  </si>
  <si>
    <t>MEMPHIS</t>
  </si>
  <si>
    <t>0001939582-22-000001</t>
  </si>
  <si>
    <t>0001904286-22-000002</t>
  </si>
  <si>
    <t>Immune Therapeutics, Inc.</t>
  </si>
  <si>
    <t>0001559356</t>
  </si>
  <si>
    <t>2022-08-02</t>
  </si>
  <si>
    <t>WINTER PARK</t>
  </si>
  <si>
    <t>0001493152-22-020952</t>
  </si>
  <si>
    <t>Altis Biosystems, Inc.</t>
  </si>
  <si>
    <t>0001799892</t>
  </si>
  <si>
    <t>0001799892-22-000003</t>
  </si>
  <si>
    <t>Earth Renewable Technologies, Inc.</t>
  </si>
  <si>
    <t>0001556537</t>
  </si>
  <si>
    <t>2022-08-03</t>
  </si>
  <si>
    <t>BREVARD</t>
  </si>
  <si>
    <t>0001556537-22-000001</t>
  </si>
  <si>
    <t>LEXICON PHARMACEUTICALS, INC.</t>
  </si>
  <si>
    <t>0001062822</t>
  </si>
  <si>
    <t>The Woodlands</t>
  </si>
  <si>
    <t>0001209191-22-044197</t>
  </si>
  <si>
    <t>2022-08-04</t>
  </si>
  <si>
    <t>0001104659-22-085738</t>
  </si>
  <si>
    <t>Addex Therapeutics Ltd.</t>
  </si>
  <si>
    <t>0001574232</t>
  </si>
  <si>
    <t>SWITZERLAND</t>
  </si>
  <si>
    <t>GENEVA</t>
  </si>
  <si>
    <t>0001231919-22-000052</t>
  </si>
  <si>
    <t>Ra Medical Systems, Inc.</t>
  </si>
  <si>
    <t>0001716621</t>
  </si>
  <si>
    <t>0001517420-22-000003</t>
  </si>
  <si>
    <t>PIC Therapeutics, Inc.</t>
  </si>
  <si>
    <t>0001808352</t>
  </si>
  <si>
    <t>2022-08-05</t>
  </si>
  <si>
    <t>Natick</t>
  </si>
  <si>
    <t>0001808352-22-000001</t>
  </si>
  <si>
    <t>Enveric Biosciences, Inc.</t>
  </si>
  <si>
    <t>0000890821</t>
  </si>
  <si>
    <t>2023-04-19</t>
  </si>
  <si>
    <t>NAPLES</t>
  </si>
  <si>
    <t>0000890821-22-000001</t>
  </si>
  <si>
    <t>ERIVAN BIO, LLC</t>
  </si>
  <si>
    <t>0001941519</t>
  </si>
  <si>
    <t>0001941519-22-000001</t>
  </si>
  <si>
    <t>INSPIRA THERAPEUTICS, INC.</t>
  </si>
  <si>
    <t>0001941581</t>
  </si>
  <si>
    <t>0001941581-22-000001</t>
  </si>
  <si>
    <t>Cellanome, Inc.</t>
  </si>
  <si>
    <t>0001886462</t>
  </si>
  <si>
    <t>2023-03-21</t>
  </si>
  <si>
    <t>Palo Alto</t>
  </si>
  <si>
    <t>0001878960-22-000002</t>
  </si>
  <si>
    <t>BIOWISH TECHNOLOGIES INTERNATIONAL INC.</t>
  </si>
  <si>
    <t>0001581101</t>
  </si>
  <si>
    <t>0000906318-22-000003</t>
  </si>
  <si>
    <t>Carmot Therapeutics Inc.</t>
  </si>
  <si>
    <t>0001490109</t>
  </si>
  <si>
    <t>2022-08-08</t>
  </si>
  <si>
    <t>0001490109-22-000002</t>
  </si>
  <si>
    <t>MITOSENSE, INC.</t>
  </si>
  <si>
    <t>0001804492</t>
  </si>
  <si>
    <t>GREAT FALLS</t>
  </si>
  <si>
    <t>0001804492-22-000001</t>
  </si>
  <si>
    <t>Respira Technologies, Inc.</t>
  </si>
  <si>
    <t>0001940918</t>
  </si>
  <si>
    <t>0001096906-22-001801</t>
  </si>
  <si>
    <t>Bluestem Biosciences, Inc.</t>
  </si>
  <si>
    <t>0001937442</t>
  </si>
  <si>
    <t>2022-08-09</t>
  </si>
  <si>
    <t>NEBRASKA</t>
  </si>
  <si>
    <t>OMAHA</t>
  </si>
  <si>
    <t>0001937442-22-000001</t>
  </si>
  <si>
    <t>Nanopath Inc</t>
  </si>
  <si>
    <t>0001940981</t>
  </si>
  <si>
    <t>0001940981-22-000001</t>
  </si>
  <si>
    <t>GelMEDIX, Inc.</t>
  </si>
  <si>
    <t>0001815624</t>
  </si>
  <si>
    <t>2022-08-10</t>
  </si>
  <si>
    <t>0001815624-22-000001</t>
  </si>
  <si>
    <t>Insigna, Inc.</t>
  </si>
  <si>
    <t>0001780356</t>
  </si>
  <si>
    <t>CHAMPAIGN</t>
  </si>
  <si>
    <t>0001550070-22-000002</t>
  </si>
  <si>
    <t>Nuvectis Pharma, Inc.</t>
  </si>
  <si>
    <t>0001875558</t>
  </si>
  <si>
    <t>FORT LEE</t>
  </si>
  <si>
    <t>0001104659-22-088650</t>
  </si>
  <si>
    <t>0001416214-22-000002</t>
  </si>
  <si>
    <t>Apothewell, Inc.</t>
  </si>
  <si>
    <t>0001876860</t>
  </si>
  <si>
    <t>0001876860-22-000001</t>
  </si>
  <si>
    <t>AEON Biopharma, Inc.</t>
  </si>
  <si>
    <t>0001622667</t>
  </si>
  <si>
    <t>0001622667-22-000004</t>
  </si>
  <si>
    <t>0001622667-22-000003</t>
  </si>
  <si>
    <t>0001493152-22-022147</t>
  </si>
  <si>
    <t>StimuSIL, Inc.</t>
  </si>
  <si>
    <t>0001939123</t>
  </si>
  <si>
    <t>2022-08-12</t>
  </si>
  <si>
    <t>2022-08-30</t>
  </si>
  <si>
    <t>0001939123-22-000001</t>
  </si>
  <si>
    <t>Cellinfinity Bio Holding Company, LLC</t>
  </si>
  <si>
    <t>0001941596</t>
  </si>
  <si>
    <t>0001941596-22-000001</t>
  </si>
  <si>
    <t>2022-12-27</t>
  </si>
  <si>
    <t>SUWANEE</t>
  </si>
  <si>
    <t>0001774275-22-000002</t>
  </si>
  <si>
    <t>0001835701-22-000002</t>
  </si>
  <si>
    <t>0001493152-22-022444</t>
  </si>
  <si>
    <t>Abintus Bio, Inc.</t>
  </si>
  <si>
    <t>0001942876</t>
  </si>
  <si>
    <t>0001942876-22-000001</t>
  </si>
  <si>
    <t>Skylark Bio, Inc.</t>
  </si>
  <si>
    <t>0001942495</t>
  </si>
  <si>
    <t>2024-04-19</t>
  </si>
  <si>
    <t>0001942495-22-000001</t>
  </si>
  <si>
    <t>Medcura, Inc.</t>
  </si>
  <si>
    <t>0001672180</t>
  </si>
  <si>
    <t>Riverdale</t>
  </si>
  <si>
    <t>0001567619-22-016358</t>
  </si>
  <si>
    <t>TherapeuticsMD, Inc.</t>
  </si>
  <si>
    <t>0000025743</t>
  </si>
  <si>
    <t>Boca Raton</t>
  </si>
  <si>
    <t>0001209191-22-045903</t>
  </si>
  <si>
    <t>Taiga Biotechnologies, Inc.</t>
  </si>
  <si>
    <t>0001488845</t>
  </si>
  <si>
    <t>AURORA</t>
  </si>
  <si>
    <t>0001488845-22-000001</t>
  </si>
  <si>
    <t>Avinger Inc</t>
  </si>
  <si>
    <t>0001506928</t>
  </si>
  <si>
    <t>Redwood City</t>
  </si>
  <si>
    <t>0001437749-22-020729</t>
  </si>
  <si>
    <t>0001445815-22-000001</t>
  </si>
  <si>
    <t>Iantrek, Inc.</t>
  </si>
  <si>
    <t>0001829982</t>
  </si>
  <si>
    <t>2022-08-17</t>
  </si>
  <si>
    <t>0001829982-22-000001</t>
  </si>
  <si>
    <t>Cognigenics, Inc.</t>
  </si>
  <si>
    <t>0001940809</t>
  </si>
  <si>
    <t>EAGLE</t>
  </si>
  <si>
    <t>0001940809-22-000002</t>
  </si>
  <si>
    <t>GeneVentiv Therapeutics, Inc.</t>
  </si>
  <si>
    <t>0001942327</t>
  </si>
  <si>
    <t>0001942327-22-000001</t>
  </si>
  <si>
    <t>SYNTIS BIO, INC.</t>
  </si>
  <si>
    <t>0001943061</t>
  </si>
  <si>
    <t>2023-01-17</t>
  </si>
  <si>
    <t>MILTON</t>
  </si>
  <si>
    <t>0001943061-22-000003</t>
  </si>
  <si>
    <t>Aditxt, Inc.</t>
  </si>
  <si>
    <t>0001726711</t>
  </si>
  <si>
    <t>0001213900-22-049008</t>
  </si>
  <si>
    <t>0001427925-22-000001</t>
  </si>
  <si>
    <t>RaeSedo Holding, Inc</t>
  </si>
  <si>
    <t>0001941378</t>
  </si>
  <si>
    <t>2022-08-18</t>
  </si>
  <si>
    <t>Oro Valley</t>
  </si>
  <si>
    <t>0001941378-22-000002</t>
  </si>
  <si>
    <t>Cerecin Inc.</t>
  </si>
  <si>
    <t>0001293610</t>
  </si>
  <si>
    <t>0001293610-22-000001</t>
  </si>
  <si>
    <t>Cardiac Implants LLC</t>
  </si>
  <si>
    <t>0001942375</t>
  </si>
  <si>
    <t>2022-08-19</t>
  </si>
  <si>
    <t>AMERICAN CANYON</t>
  </si>
  <si>
    <t>0001942375-22-000002</t>
  </si>
  <si>
    <t>Resilient Biotics, Inc.</t>
  </si>
  <si>
    <t>0001836461</t>
  </si>
  <si>
    <t>2024-12-12</t>
  </si>
  <si>
    <t>0001836461-22-000001</t>
  </si>
  <si>
    <t>SANUWAVE Health, Inc.</t>
  </si>
  <si>
    <t>0001417663</t>
  </si>
  <si>
    <t>0001567619-22-016508</t>
  </si>
  <si>
    <t>Vivtex Corp</t>
  </si>
  <si>
    <t>0001941119</t>
  </si>
  <si>
    <t>0001941119-22-000001</t>
  </si>
  <si>
    <t>0001932050-22-000005</t>
  </si>
  <si>
    <t>Atia Vision, Inc.</t>
  </si>
  <si>
    <t>0001735829</t>
  </si>
  <si>
    <t>Campbell</t>
  </si>
  <si>
    <t>0001714078-22-000002</t>
  </si>
  <si>
    <t>Innervace, Inc.</t>
  </si>
  <si>
    <t>0001941327</t>
  </si>
  <si>
    <t>0001879785-22-000062</t>
  </si>
  <si>
    <t>Saccharo, Inc.</t>
  </si>
  <si>
    <t>0001943550</t>
  </si>
  <si>
    <t>2023-09-08</t>
  </si>
  <si>
    <t>OAKLAND</t>
  </si>
  <si>
    <t>0001943550-22-000001</t>
  </si>
  <si>
    <t>Thunder Biotech, Inc.</t>
  </si>
  <si>
    <t>0001707315</t>
  </si>
  <si>
    <t>Provo</t>
  </si>
  <si>
    <t>0001707315-22-000002</t>
  </si>
  <si>
    <t>0001707315-22-000001</t>
  </si>
  <si>
    <t>Advanced Nanotherapies Inc.</t>
  </si>
  <si>
    <t>0001940022</t>
  </si>
  <si>
    <t>CLEVELAND</t>
  </si>
  <si>
    <t>0001940022-22-000001</t>
  </si>
  <si>
    <t>0001940022-22-000002</t>
  </si>
  <si>
    <t>0001684470-22-000005</t>
  </si>
  <si>
    <t>MelioLabs, Inc.</t>
  </si>
  <si>
    <t>0001915402</t>
  </si>
  <si>
    <t>SANTA CLARA</t>
  </si>
  <si>
    <t>0001915402-22-000001</t>
  </si>
  <si>
    <t>Tekv Holdings LLC</t>
  </si>
  <si>
    <t>0001943256</t>
  </si>
  <si>
    <t>0001943256-22-000001</t>
  </si>
  <si>
    <t>Orna Therapeutics Holdings, LLC</t>
  </si>
  <si>
    <t>0001943348</t>
  </si>
  <si>
    <t>2022-08-23</t>
  </si>
  <si>
    <t>0001943348-22-000002</t>
  </si>
  <si>
    <t>Kerecis hf</t>
  </si>
  <si>
    <t>0001726919</t>
  </si>
  <si>
    <t>ICELAND</t>
  </si>
  <si>
    <t>Reykjavik</t>
  </si>
  <si>
    <t>0001726919-22-000004</t>
  </si>
  <si>
    <t>Heligenics, Inc.</t>
  </si>
  <si>
    <t>0001833506</t>
  </si>
  <si>
    <t>0001833506-22-000005</t>
  </si>
  <si>
    <t>0001437749-22-021156</t>
  </si>
  <si>
    <t>Praesidia Biotherapeutics, Inc.</t>
  </si>
  <si>
    <t>0001877990</t>
  </si>
  <si>
    <t>ARLINGTON</t>
  </si>
  <si>
    <t>0001877990-22-000001</t>
  </si>
  <si>
    <t>Nocion Therapeutics, Inc.</t>
  </si>
  <si>
    <t>0001841279</t>
  </si>
  <si>
    <t>2022-08-24</t>
  </si>
  <si>
    <t>0001841279-22-000001</t>
  </si>
  <si>
    <t>0001939796-22-000003</t>
  </si>
  <si>
    <t>DMC Biotechnologies, Inc.</t>
  </si>
  <si>
    <t>0001728411</t>
  </si>
  <si>
    <t>0001728411-22-000004</t>
  </si>
  <si>
    <t>TenSixty Biosciences, Inc.</t>
  </si>
  <si>
    <t>0001943950</t>
  </si>
  <si>
    <t>0001943950-22-000005</t>
  </si>
  <si>
    <t>GELESIS HOLDINGS, INC.</t>
  </si>
  <si>
    <t>0001805087</t>
  </si>
  <si>
    <t>0001802806-22-000008</t>
  </si>
  <si>
    <t>BioSplice Therapeutics, Inc.</t>
  </si>
  <si>
    <t>0001848940</t>
  </si>
  <si>
    <t>0001848940-22-000001</t>
  </si>
  <si>
    <t>Weo, LLC</t>
  </si>
  <si>
    <t>0001835648</t>
  </si>
  <si>
    <t>0001835648-22-000001</t>
  </si>
  <si>
    <t>Axon Therapeutics, Inc.</t>
  </si>
  <si>
    <t>0001943790</t>
  </si>
  <si>
    <t>2022-08-25</t>
  </si>
  <si>
    <t>0001943790-22-000001</t>
  </si>
  <si>
    <t>Locus Solutions, LLC/OH</t>
  </si>
  <si>
    <t>0001808957</t>
  </si>
  <si>
    <t>2022-08-26</t>
  </si>
  <si>
    <t>SOLON</t>
  </si>
  <si>
    <t>0001213900-22-051301</t>
  </si>
  <si>
    <t>InGel Therapeutics, Inc.</t>
  </si>
  <si>
    <t>0001937613</t>
  </si>
  <si>
    <t>0001937613-22-000001</t>
  </si>
  <si>
    <t>WaveFront Dynamics Inc.</t>
  </si>
  <si>
    <t>0001794183</t>
  </si>
  <si>
    <t>0001794183-22-000002</t>
  </si>
  <si>
    <t>Kolon TissueGene, Inc.</t>
  </si>
  <si>
    <t>0001326507</t>
  </si>
  <si>
    <t>0001326507-22-000001</t>
  </si>
  <si>
    <t>Vigil Neuroscience, Inc.</t>
  </si>
  <si>
    <t>0001827087</t>
  </si>
  <si>
    <t>0001802806-22-000010</t>
  </si>
  <si>
    <t>Synoligo Biotechnologies, Inc.</t>
  </si>
  <si>
    <t>0001943776</t>
  </si>
  <si>
    <t>0001943776-22-000001</t>
  </si>
  <si>
    <t>VeraMorph Inc.</t>
  </si>
  <si>
    <t>0001944210</t>
  </si>
  <si>
    <t>MANSFIELD</t>
  </si>
  <si>
    <t>0001944210-22-000001</t>
  </si>
  <si>
    <t>Profluent Bio Inc.</t>
  </si>
  <si>
    <t>0001941954</t>
  </si>
  <si>
    <t>0001941954-22-000003</t>
  </si>
  <si>
    <t>NeuroDex Inc</t>
  </si>
  <si>
    <t>0001801963</t>
  </si>
  <si>
    <t>NATICK</t>
  </si>
  <si>
    <t>0001801963-22-000003</t>
  </si>
  <si>
    <t>AiVita Biomedical, Inc.</t>
  </si>
  <si>
    <t>0001676258</t>
  </si>
  <si>
    <t>0001676258-22-000002</t>
  </si>
  <si>
    <t>2022-08-31</t>
  </si>
  <si>
    <t>0001493152-22-024486</t>
  </si>
  <si>
    <t>Quoin Pharmaceuticals, Ltd.</t>
  </si>
  <si>
    <t>0001671502</t>
  </si>
  <si>
    <t>Tel Aviv</t>
  </si>
  <si>
    <t>0001458511-22-000001</t>
  </si>
  <si>
    <t>QurAlis Corp</t>
  </si>
  <si>
    <t>0001811817</t>
  </si>
  <si>
    <t>2022-09-01</t>
  </si>
  <si>
    <t>0001567619-22-016907</t>
  </si>
  <si>
    <t>Neopenda, PBC</t>
  </si>
  <si>
    <t>0001751635</t>
  </si>
  <si>
    <t>2024-01-03</t>
  </si>
  <si>
    <t>0001751635-22-000001</t>
  </si>
  <si>
    <t>0001183740-22-000159</t>
  </si>
  <si>
    <t>Phlow Corp.</t>
  </si>
  <si>
    <t>0001832917</t>
  </si>
  <si>
    <t>2022-09-02</t>
  </si>
  <si>
    <t>0001832917-22-000001</t>
  </si>
  <si>
    <t>0001914060-22-000002</t>
  </si>
  <si>
    <t>Syntr Health Technologies, INC</t>
  </si>
  <si>
    <t>0001762296</t>
  </si>
  <si>
    <t>0001762296-22-000001</t>
  </si>
  <si>
    <t>Rose Therapeutics, Inc.</t>
  </si>
  <si>
    <t>0001944189</t>
  </si>
  <si>
    <t>NORRISTOWN</t>
  </si>
  <si>
    <t>0001944189-22-000004</t>
  </si>
  <si>
    <t>0001585608-22-000006</t>
  </si>
  <si>
    <t>Venatorx Pharmaceuticals, Inc.</t>
  </si>
  <si>
    <t>2022-12-22</t>
  </si>
  <si>
    <t>0001590501-22-000003</t>
  </si>
  <si>
    <t>BackStop Neural, Inc.</t>
  </si>
  <si>
    <t>0001944465</t>
  </si>
  <si>
    <t>2022-09-06</t>
  </si>
  <si>
    <t>0001944465-22-000001</t>
  </si>
  <si>
    <t>Medivis, Inc.</t>
  </si>
  <si>
    <t>0001939642</t>
  </si>
  <si>
    <t>0001939642-22-000001</t>
  </si>
  <si>
    <t>Couragene, Inc.</t>
  </si>
  <si>
    <t>0001945169</t>
  </si>
  <si>
    <t>EDISON</t>
  </si>
  <si>
    <t>0001567619-22-017043</t>
  </si>
  <si>
    <t>ILIAD BIOTECHNOLOGIES, LLC</t>
  </si>
  <si>
    <t>0001658367</t>
  </si>
  <si>
    <t>Weston</t>
  </si>
  <si>
    <t>0001658367-22-000001</t>
  </si>
  <si>
    <t>T3D Therapeutics, Inc.</t>
  </si>
  <si>
    <t>0001579600</t>
  </si>
  <si>
    <t>0001579600-22-000001</t>
  </si>
  <si>
    <t>0001905945-22-000002</t>
  </si>
  <si>
    <t>Origin, Inc.</t>
  </si>
  <si>
    <t>0001573901</t>
  </si>
  <si>
    <t>0001465818-22-000006</t>
  </si>
  <si>
    <t>0001901628-22-000006</t>
  </si>
  <si>
    <t>Anuncia Medical, Inc.</t>
  </si>
  <si>
    <t>0001889938</t>
  </si>
  <si>
    <t>2022-09-08</t>
  </si>
  <si>
    <t>2024-04-24</t>
  </si>
  <si>
    <t>SCOTTSDALE</t>
  </si>
  <si>
    <t>0001889938-22-000001</t>
  </si>
  <si>
    <t>Diasome Pharmaceuticals, Inc.</t>
  </si>
  <si>
    <t>0001411617</t>
  </si>
  <si>
    <t>0001411617-22-000001</t>
  </si>
  <si>
    <t>Pragma Biosciences Inc.</t>
  </si>
  <si>
    <t>0001945388</t>
  </si>
  <si>
    <t>0001945388-22-000001</t>
  </si>
  <si>
    <t>Noumea Biosciences Inc.</t>
  </si>
  <si>
    <t>0001944596</t>
  </si>
  <si>
    <t>0001944596-22-000001</t>
  </si>
  <si>
    <t>IMMUNOPROFILE, LLC</t>
  </si>
  <si>
    <t>0001807063</t>
  </si>
  <si>
    <t>2022-09-09</t>
  </si>
  <si>
    <t>MARCO ISLAND</t>
  </si>
  <si>
    <t>0001807063-22-000001</t>
  </si>
  <si>
    <t>Flagship Biosciences, Inc.</t>
  </si>
  <si>
    <t>0001733718</t>
  </si>
  <si>
    <t>Broomfield</t>
  </si>
  <si>
    <t>0001733718-22-000001</t>
  </si>
  <si>
    <t>Cannabinoid API Solutions, LLC</t>
  </si>
  <si>
    <t>0001946266</t>
  </si>
  <si>
    <t>BLUE BELL</t>
  </si>
  <si>
    <t>0001946266-22-000001</t>
  </si>
  <si>
    <t>Ceres Nanosciences, Inc.</t>
  </si>
  <si>
    <t>0001697394</t>
  </si>
  <si>
    <t>MANASSAS</t>
  </si>
  <si>
    <t>0001697394-22-000001</t>
  </si>
  <si>
    <t>EpiVario Inc.</t>
  </si>
  <si>
    <t>0001753351</t>
  </si>
  <si>
    <t>2022-09-12</t>
  </si>
  <si>
    <t>0001753351-22-000001</t>
  </si>
  <si>
    <t>Enterin, Inc.</t>
  </si>
  <si>
    <t>0001711351</t>
  </si>
  <si>
    <t>0001878646-22-000041</t>
  </si>
  <si>
    <t>ImmunoCellular Therapeutics, Ltd.</t>
  </si>
  <si>
    <t>0000822411</t>
  </si>
  <si>
    <t>MONTVALE</t>
  </si>
  <si>
    <t>0001493152-22-025629</t>
  </si>
  <si>
    <t>4J Therapeutics Inc.</t>
  </si>
  <si>
    <t>0001943773</t>
  </si>
  <si>
    <t>0001943773-22-000002</t>
  </si>
  <si>
    <t>Delphinus Medical Technologies, Inc.</t>
  </si>
  <si>
    <t>0001492534</t>
  </si>
  <si>
    <t>2022-09-13</t>
  </si>
  <si>
    <t>0001492534-22-000002</t>
  </si>
  <si>
    <t>COPPELL</t>
  </si>
  <si>
    <t>0001624178-22-000002</t>
  </si>
  <si>
    <t>Memphis</t>
  </si>
  <si>
    <t>0001856945-22-000002</t>
  </si>
  <si>
    <t>Noetik Inc.</t>
  </si>
  <si>
    <t>0001944644</t>
  </si>
  <si>
    <t>0001944644-22-000003</t>
  </si>
  <si>
    <t>EnteroBiotix LTD</t>
  </si>
  <si>
    <t>0001946072</t>
  </si>
  <si>
    <t>2022-09-14</t>
  </si>
  <si>
    <t>Glasgow</t>
  </si>
  <si>
    <t>0001104659-22-099938</t>
  </si>
  <si>
    <t>0001183740-22-000165</t>
  </si>
  <si>
    <t>ECM Therapeutics, Inc.</t>
  </si>
  <si>
    <t>0001743104</t>
  </si>
  <si>
    <t>2025-10-10</t>
  </si>
  <si>
    <t>WARRENDALE</t>
  </si>
  <si>
    <t>0001743104-22-000001</t>
  </si>
  <si>
    <t>TF Tech Ventures, Inc.</t>
  </si>
  <si>
    <t>0001946734</t>
  </si>
  <si>
    <t>0001946734-22-000001</t>
  </si>
  <si>
    <t>Eleison Pharmaceuticals Inc</t>
  </si>
  <si>
    <t>0001880047</t>
  </si>
  <si>
    <t>0001682220-22-000001</t>
  </si>
  <si>
    <t>Phagos, Inc.</t>
  </si>
  <si>
    <t>0001937230</t>
  </si>
  <si>
    <t>2022-09-15</t>
  </si>
  <si>
    <t>Saint-Mande</t>
  </si>
  <si>
    <t>0001937230-22-000001</t>
  </si>
  <si>
    <t>ICaPath, Inc.</t>
  </si>
  <si>
    <t>0001872808</t>
  </si>
  <si>
    <t>WEST VIRGINIA</t>
  </si>
  <si>
    <t>MORGANTOWN</t>
  </si>
  <si>
    <t>0001872808-22-000001</t>
  </si>
  <si>
    <t>TOSK INC</t>
  </si>
  <si>
    <t>0001098412</t>
  </si>
  <si>
    <t>2022-09-16</t>
  </si>
  <si>
    <t>Mountain View</t>
  </si>
  <si>
    <t>0001098412-22-000001</t>
  </si>
  <si>
    <t>0001779253-22-000002</t>
  </si>
  <si>
    <t>REVIVA PHARMACEUTICALS HOLDINGS, INC.</t>
  </si>
  <si>
    <t>0001742927</t>
  </si>
  <si>
    <t>CUPERTINO</t>
  </si>
  <si>
    <t>0001493152-22-026229</t>
  </si>
  <si>
    <t>Medical 21, Inc.</t>
  </si>
  <si>
    <t>0001673688</t>
  </si>
  <si>
    <t>2022-09-20</t>
  </si>
  <si>
    <t>MINNEAPOLIS</t>
  </si>
  <si>
    <t>0001387131-22-009861</t>
  </si>
  <si>
    <t>GeneCentric Therapeutics, Inc.</t>
  </si>
  <si>
    <t>0001529224</t>
  </si>
  <si>
    <t>0001529224-22-000001</t>
  </si>
  <si>
    <t>Trevarx Biomedical, Inc.</t>
  </si>
  <si>
    <t>0001783904</t>
  </si>
  <si>
    <t>0001783904-22-000002</t>
  </si>
  <si>
    <t>RegenX Science Inc.</t>
  </si>
  <si>
    <t>0001797220</t>
  </si>
  <si>
    <t>WEST PALM BEACH</t>
  </si>
  <si>
    <t>0001797220-22-000002</t>
  </si>
  <si>
    <t>Renata Medical, Inc.</t>
  </si>
  <si>
    <t>0001826012</t>
  </si>
  <si>
    <t>Santa Ana</t>
  </si>
  <si>
    <t>0001826012-22-000002</t>
  </si>
  <si>
    <t>Gusto Global, LLC</t>
  </si>
  <si>
    <t>0001725023</t>
  </si>
  <si>
    <t>0001725023-22-000001</t>
  </si>
  <si>
    <t>MOAT BIOTECHNOLOGY Corp</t>
  </si>
  <si>
    <t>0001944095</t>
  </si>
  <si>
    <t>2022-10-11</t>
  </si>
  <si>
    <t>OKLAHOMA</t>
  </si>
  <si>
    <t>OKLAHOMA CITY</t>
  </si>
  <si>
    <t>0001567619-22-017688</t>
  </si>
  <si>
    <t>Syros Pharmaceuticals, Inc.</t>
  </si>
  <si>
    <t>0001556263</t>
  </si>
  <si>
    <t>0001556263-22-000001</t>
  </si>
  <si>
    <t>RayzeBio, Inc.</t>
  </si>
  <si>
    <t>0001825367</t>
  </si>
  <si>
    <t>2022-09-22</t>
  </si>
  <si>
    <t>0001916991-22-000003</t>
  </si>
  <si>
    <t>CND Life Sciences, Inc.</t>
  </si>
  <si>
    <t>0001841099</t>
  </si>
  <si>
    <t>2023-03-24</t>
  </si>
  <si>
    <t>0001841099-22-000001</t>
  </si>
  <si>
    <t>GPB Scientific, Inc.</t>
  </si>
  <si>
    <t>0001614077</t>
  </si>
  <si>
    <t>0001567619-22-017750</t>
  </si>
  <si>
    <t>VaxSyna Inc</t>
  </si>
  <si>
    <t>0001947994</t>
  </si>
  <si>
    <t>2022-09-23</t>
  </si>
  <si>
    <t>FRANKLIN</t>
  </si>
  <si>
    <t>0001947994-22-000001</t>
  </si>
  <si>
    <t>Perspective Medical LLC</t>
  </si>
  <si>
    <t>0001946011</t>
  </si>
  <si>
    <t>COLORADO SPRINGS</t>
  </si>
  <si>
    <t>0001946011-22-000002</t>
  </si>
  <si>
    <t>NovaBay Pharmaceuticals, Inc.</t>
  </si>
  <si>
    <t>0001389545</t>
  </si>
  <si>
    <t>0001947812-22-000001</t>
  </si>
  <si>
    <t>Hunterian Medicine LLC</t>
  </si>
  <si>
    <t>0001685325</t>
  </si>
  <si>
    <t>2024-09-25</t>
  </si>
  <si>
    <t>0001685325-22-000001</t>
  </si>
  <si>
    <t>Axcella Health Inc.</t>
  </si>
  <si>
    <t>0001633070</t>
  </si>
  <si>
    <t>0001802806-22-000011</t>
  </si>
  <si>
    <t>Mebias Discovery, Inc.</t>
  </si>
  <si>
    <t>0001782138</t>
  </si>
  <si>
    <t>0001782138-22-000002</t>
  </si>
  <si>
    <t>0001947812-22-000002</t>
  </si>
  <si>
    <t>0001585608-22-000007</t>
  </si>
  <si>
    <t>Molecular Assemblies, Inc.</t>
  </si>
  <si>
    <t>0001693170</t>
  </si>
  <si>
    <t>2022-09-26</t>
  </si>
  <si>
    <t>0001567619-22-017805</t>
  </si>
  <si>
    <t>Cardinal Morrisville Biotech LLC</t>
  </si>
  <si>
    <t>0001947972</t>
  </si>
  <si>
    <t>0001947972-22-000001</t>
  </si>
  <si>
    <t>Trailhead Biosystems Inc.</t>
  </si>
  <si>
    <t>0001814509</t>
  </si>
  <si>
    <t>0001814509-22-000001</t>
  </si>
  <si>
    <t>Akari Therapeutics Plc</t>
  </si>
  <si>
    <t>0001541157</t>
  </si>
  <si>
    <t>2022-09-27</t>
  </si>
  <si>
    <t>0001104659-22-103309</t>
  </si>
  <si>
    <t>PRECIDIAG, INC.</t>
  </si>
  <si>
    <t>0001947874</t>
  </si>
  <si>
    <t>0001947874-22-000001</t>
  </si>
  <si>
    <t>Satellos Bioscience Inc.</t>
  </si>
  <si>
    <t>0001421642</t>
  </si>
  <si>
    <t>0001421642-22-000003</t>
  </si>
  <si>
    <t>PERSOWN, Inc.</t>
  </si>
  <si>
    <t>0001826054</t>
  </si>
  <si>
    <t>2022-09-28</t>
  </si>
  <si>
    <t>JACKSONVILLE</t>
  </si>
  <si>
    <t>0001096906-22-002370</t>
  </si>
  <si>
    <t>ComKardia, Inc.</t>
  </si>
  <si>
    <t>0001932266</t>
  </si>
  <si>
    <t>0001932266-22-000001</t>
  </si>
  <si>
    <t>Form Bio Inc.</t>
  </si>
  <si>
    <t>0001944690</t>
  </si>
  <si>
    <t>0001944690-22-000001</t>
  </si>
  <si>
    <t>VBI Vaccines Inc/BC</t>
  </si>
  <si>
    <t>0000764195</t>
  </si>
  <si>
    <t>0001493152-22-027028</t>
  </si>
  <si>
    <t>0001807001-22-000002</t>
  </si>
  <si>
    <t>NQ PE Project Stingray Parent, L.P.</t>
  </si>
  <si>
    <t>0001841392</t>
  </si>
  <si>
    <t>2022-09-29</t>
  </si>
  <si>
    <t>0001841392-22-000002</t>
  </si>
  <si>
    <t>Paterna Biosciences, Inc.</t>
  </si>
  <si>
    <t>0001947951</t>
  </si>
  <si>
    <t>MORRISTOWN</t>
  </si>
  <si>
    <t>0001013594-22-000612</t>
  </si>
  <si>
    <t>Avenzo Therapeutics, Inc.</t>
  </si>
  <si>
    <t>0001947742</t>
  </si>
  <si>
    <t>2024-11-20</t>
  </si>
  <si>
    <t>0001947742-22-000001</t>
  </si>
  <si>
    <t>ELIXIRGEN THERAPEUTICS, INC.</t>
  </si>
  <si>
    <t>0001744333</t>
  </si>
  <si>
    <t>0001744333-22-000001</t>
  </si>
  <si>
    <t>2022-10-03</t>
  </si>
  <si>
    <t>0001913816-22-000003</t>
  </si>
  <si>
    <t>Diceros Therapeutics, Inc.</t>
  </si>
  <si>
    <t>0001948469</t>
  </si>
  <si>
    <t>2024-08-05</t>
  </si>
  <si>
    <t>0001948469-22-000001</t>
  </si>
  <si>
    <t>Diant Pharma Inc.</t>
  </si>
  <si>
    <t>0001949139</t>
  </si>
  <si>
    <t>MANCHESTER</t>
  </si>
  <si>
    <t>0001949139-22-000001</t>
  </si>
  <si>
    <t>Alloy Therapeutics, Inc.</t>
  </si>
  <si>
    <t>0001851943</t>
  </si>
  <si>
    <t>0001851943-22-000001</t>
  </si>
  <si>
    <t>Atelerix Life Sciences Inc.</t>
  </si>
  <si>
    <t>0001948853</t>
  </si>
  <si>
    <t>0001948853-22-000001</t>
  </si>
  <si>
    <t>Adient Medical, Inc.</t>
  </si>
  <si>
    <t>0001679378</t>
  </si>
  <si>
    <t>PEARLAND</t>
  </si>
  <si>
    <t>0001679378-22-000001</t>
  </si>
  <si>
    <t>BigHat Biosciences, Inc.</t>
  </si>
  <si>
    <t>0001797256</t>
  </si>
  <si>
    <t>2025-04-28</t>
  </si>
  <si>
    <t>0001797256-22-000002</t>
  </si>
  <si>
    <t>EnPlusOne Biosciences Inc.</t>
  </si>
  <si>
    <t>0001946593</t>
  </si>
  <si>
    <t>2024-12-26</t>
  </si>
  <si>
    <t>0001946593-22-000001</t>
  </si>
  <si>
    <t>Accufix Holdings, Inc.</t>
  </si>
  <si>
    <t>0001827801</t>
  </si>
  <si>
    <t>WEST HAVEN</t>
  </si>
  <si>
    <t>0001827801-22-000002</t>
  </si>
  <si>
    <t>BioCircuit Technologies, Inc.</t>
  </si>
  <si>
    <t>0001777259</t>
  </si>
  <si>
    <t>0001777259-22-000001</t>
  </si>
  <si>
    <t>Vaxess Technologies, Inc.</t>
  </si>
  <si>
    <t>0001578117</t>
  </si>
  <si>
    <t>0001578117-22-000002</t>
  </si>
  <si>
    <t>Sensorium Therapeutics, Inc.</t>
  </si>
  <si>
    <t>0001874823</t>
  </si>
  <si>
    <t>0001874823-22-000002</t>
  </si>
  <si>
    <t>Vergent Bioscience, Inc.</t>
  </si>
  <si>
    <t>0001741495</t>
  </si>
  <si>
    <t>0001741495-22-000001</t>
  </si>
  <si>
    <t>MediWound Ltd.</t>
  </si>
  <si>
    <t>0001593984</t>
  </si>
  <si>
    <t>YAVNE</t>
  </si>
  <si>
    <t>0001178913-22-003577</t>
  </si>
  <si>
    <t>QSAM Biosciences, Inc.</t>
  </si>
  <si>
    <t>0001310527</t>
  </si>
  <si>
    <t>0001493152-22-027836</t>
  </si>
  <si>
    <t>0001366325-22-000004</t>
  </si>
  <si>
    <t>511 Therapeutics, Inc.</t>
  </si>
  <si>
    <t>0001946264</t>
  </si>
  <si>
    <t>0001946264-22-000001</t>
  </si>
  <si>
    <t>Mensura Health Inc.</t>
  </si>
  <si>
    <t>0001949421</t>
  </si>
  <si>
    <t>2022-12-09</t>
  </si>
  <si>
    <t>0001949421-22-000001</t>
  </si>
  <si>
    <t>0001178913-22-003603</t>
  </si>
  <si>
    <t>2022-10-07</t>
  </si>
  <si>
    <t>0001684470-22-000006</t>
  </si>
  <si>
    <t>Mi-Helper, Inc.</t>
  </si>
  <si>
    <t>0001949966</t>
  </si>
  <si>
    <t>0001949966-22-000001</t>
  </si>
  <si>
    <t>0001047810-22-000002</t>
  </si>
  <si>
    <t>0001707315-22-000003</t>
  </si>
  <si>
    <t>Human Longevity, Inc.</t>
  </si>
  <si>
    <t>0001781303</t>
  </si>
  <si>
    <t>0001781303-22-000002</t>
  </si>
  <si>
    <t>Anebulo Pharmaceuticals, Inc.</t>
  </si>
  <si>
    <t>0001815974</t>
  </si>
  <si>
    <t>LAKEWAY</t>
  </si>
  <si>
    <t>0001169987-22-000002</t>
  </si>
  <si>
    <t>Exai Bio Inc.</t>
  </si>
  <si>
    <t>0001887123</t>
  </si>
  <si>
    <t>0001887123-22-000002</t>
  </si>
  <si>
    <t>Phoenicis Therapeutics, Inc.</t>
  </si>
  <si>
    <t>0001880064</t>
  </si>
  <si>
    <t>HINGHAM</t>
  </si>
  <si>
    <t>0001880064-22-000001</t>
  </si>
  <si>
    <t>Timber Pharmaceuticals, Inc.</t>
  </si>
  <si>
    <t>0001504167</t>
  </si>
  <si>
    <t>BASKING RIDGE</t>
  </si>
  <si>
    <t>0001104659-22-107710</t>
  </si>
  <si>
    <t>Aadi Bioscience, Inc.</t>
  </si>
  <si>
    <t>0001422142</t>
  </si>
  <si>
    <t>Pacific Palisades</t>
  </si>
  <si>
    <t>0001209191-22-053234</t>
  </si>
  <si>
    <t>Hexagon Bio Inc.</t>
  </si>
  <si>
    <t>0001712416</t>
  </si>
  <si>
    <t>0001712416-22-000001</t>
  </si>
  <si>
    <t>Elysium Therapeutics, Inc.</t>
  </si>
  <si>
    <t>0001726100</t>
  </si>
  <si>
    <t>0001726100-22-000002</t>
  </si>
  <si>
    <t>0001782226-22-000002</t>
  </si>
  <si>
    <t>Keliomics, Inc.</t>
  </si>
  <si>
    <t>0001949231</t>
  </si>
  <si>
    <t>2023-11-30</t>
  </si>
  <si>
    <t>0001949231-22-000001</t>
  </si>
  <si>
    <t>Azitra Inc</t>
  </si>
  <si>
    <t>0001701478</t>
  </si>
  <si>
    <t>2022-10-12</t>
  </si>
  <si>
    <t>0001701478-22-000002</t>
  </si>
  <si>
    <t>CXL OPHTHALMICS, INC.</t>
  </si>
  <si>
    <t>0001949734</t>
  </si>
  <si>
    <t>SHERBORN</t>
  </si>
  <si>
    <t>0001949734-22-000001</t>
  </si>
  <si>
    <t>OPGEN INC</t>
  </si>
  <si>
    <t>0001293818</t>
  </si>
  <si>
    <t>0001079973-22-001317</t>
  </si>
  <si>
    <t>Aridis Pharmaceuticals, Inc.</t>
  </si>
  <si>
    <t>0001614067</t>
  </si>
  <si>
    <t>LOS GATOS</t>
  </si>
  <si>
    <t>0001493152-22-028256</t>
  </si>
  <si>
    <t>MaskZero LLC</t>
  </si>
  <si>
    <t>0001950454</t>
  </si>
  <si>
    <t>2023-12-20</t>
  </si>
  <si>
    <t>0001950454-22-000001</t>
  </si>
  <si>
    <t>Embody, Inc.</t>
  </si>
  <si>
    <t>0001809164</t>
  </si>
  <si>
    <t>VIENNA</t>
  </si>
  <si>
    <t>0001809164-22-000001</t>
  </si>
  <si>
    <t>Enlaza Therapeutics, Inc.</t>
  </si>
  <si>
    <t>0001852950</t>
  </si>
  <si>
    <t>2022-10-13</t>
  </si>
  <si>
    <t>La Jolla</t>
  </si>
  <si>
    <t>0001852950-22-000002</t>
  </si>
  <si>
    <t>0001200876-22-000032</t>
  </si>
  <si>
    <t>0001852950-22-000001</t>
  </si>
  <si>
    <t>Werewool, Inc.</t>
  </si>
  <si>
    <t>0001947954</t>
  </si>
  <si>
    <t>0001947954-22-000001</t>
  </si>
  <si>
    <t>NLS Pharmaceutics Ltd.</t>
  </si>
  <si>
    <t>0001783036</t>
  </si>
  <si>
    <t>2022-10-14</t>
  </si>
  <si>
    <t>ZURICH</t>
  </si>
  <si>
    <t>0001213900-22-063963</t>
  </si>
  <si>
    <t>BlueWillow Biologics, Inc.</t>
  </si>
  <si>
    <t>0001172083</t>
  </si>
  <si>
    <t>0001172083-22-000002</t>
  </si>
  <si>
    <t>INVIVO THERAPEUTICS HOLDINGS CORP.</t>
  </si>
  <si>
    <t>0001292519</t>
  </si>
  <si>
    <t>0001292519-22-000001</t>
  </si>
  <si>
    <t>LeafBio, Inc.</t>
  </si>
  <si>
    <t>0001719908</t>
  </si>
  <si>
    <t>0001719908-22-000001</t>
  </si>
  <si>
    <t>Neuraptive Therapeutics, Inc.</t>
  </si>
  <si>
    <t>0001713836</t>
  </si>
  <si>
    <t>0001878646-22-000047</t>
  </si>
  <si>
    <t>2022-10-17</t>
  </si>
  <si>
    <t>0001707315-22-000004</t>
  </si>
  <si>
    <t>EPALEX Corp</t>
  </si>
  <si>
    <t>0001755010</t>
  </si>
  <si>
    <t>0001755010-22-000001</t>
  </si>
  <si>
    <t>Deepcell, Inc.</t>
  </si>
  <si>
    <t>0001726075</t>
  </si>
  <si>
    <t>0001726075-22-000002</t>
  </si>
  <si>
    <t>Sunflower Therapeutics, PBC</t>
  </si>
  <si>
    <t>0001950773</t>
  </si>
  <si>
    <t>0001950773-22-000001</t>
  </si>
  <si>
    <t>ChromaDex Corp.</t>
  </si>
  <si>
    <t>0001386570</t>
  </si>
  <si>
    <t>0001415889-22-010560</t>
  </si>
  <si>
    <t>0000025743-22-000001</t>
  </si>
  <si>
    <t>Matchpoint Therapeutics Inc.</t>
  </si>
  <si>
    <t>0001950915</t>
  </si>
  <si>
    <t>0001950915-22-000001</t>
  </si>
  <si>
    <t>Myrtelle Inc.</t>
  </si>
  <si>
    <t>0001868532</t>
  </si>
  <si>
    <t>WAKEFIELD</t>
  </si>
  <si>
    <t>0001213900-22-064206</t>
  </si>
  <si>
    <t>0001726075-22-000003</t>
  </si>
  <si>
    <t>RheumaGen, Inc.</t>
  </si>
  <si>
    <t>0001942974</t>
  </si>
  <si>
    <t>2022-10-18</t>
  </si>
  <si>
    <t>0001942974-22-000001</t>
  </si>
  <si>
    <t>Spear Bio Inc.</t>
  </si>
  <si>
    <t>0001852708</t>
  </si>
  <si>
    <t>0001852708-22-000001</t>
  </si>
  <si>
    <t>Reiley Pharmaceuticals, Inc.</t>
  </si>
  <si>
    <t>0001616308</t>
  </si>
  <si>
    <t>2022-10-19</t>
  </si>
  <si>
    <t>0001616308-22-000001</t>
  </si>
  <si>
    <t>Cresilon, Inc.</t>
  </si>
  <si>
    <t>0001728054</t>
  </si>
  <si>
    <t>0001728054-22-000001</t>
  </si>
  <si>
    <t>LabVoice Inc.</t>
  </si>
  <si>
    <t>0001951025</t>
  </si>
  <si>
    <t>CARRBORO</t>
  </si>
  <si>
    <t>0001951025-22-000001</t>
  </si>
  <si>
    <t>0001280776</t>
  </si>
  <si>
    <t>0001193805-22-001424</t>
  </si>
  <si>
    <t>LUMINOPIA, INC.</t>
  </si>
  <si>
    <t>0001679733</t>
  </si>
  <si>
    <t>0001679733-22-000001</t>
  </si>
  <si>
    <t>Access Vascular, Inc.</t>
  </si>
  <si>
    <t>0001714846</t>
  </si>
  <si>
    <t>0001080368-22-000044</t>
  </si>
  <si>
    <t>ACTUATE THERAPEUTICS, INC.</t>
  </si>
  <si>
    <t>0001652935</t>
  </si>
  <si>
    <t>2022-12-15</t>
  </si>
  <si>
    <t>0001652935-22-000001</t>
  </si>
  <si>
    <t>2022-10-20</t>
  </si>
  <si>
    <t>0001808352-22-000002</t>
  </si>
  <si>
    <t>0001811553-22-000002</t>
  </si>
  <si>
    <t>Vita Therapeutics, Inc.</t>
  </si>
  <si>
    <t>0001843252</t>
  </si>
  <si>
    <t>0001843252-22-000001</t>
  </si>
  <si>
    <t>NX Pharmagen Inc.</t>
  </si>
  <si>
    <t>0001508691</t>
  </si>
  <si>
    <t>2022-10-21</t>
  </si>
  <si>
    <t>0001508691-22-000001</t>
  </si>
  <si>
    <t>GenoPalate, Inc.</t>
  </si>
  <si>
    <t>0001736000</t>
  </si>
  <si>
    <t>Wauwatosa</t>
  </si>
  <si>
    <t>0001736000-22-000001</t>
  </si>
  <si>
    <t>ProMIS Neurosciences Inc.</t>
  </si>
  <si>
    <t>0001374339</t>
  </si>
  <si>
    <t>0001374339-22-000002</t>
  </si>
  <si>
    <t>2022-10-24</t>
  </si>
  <si>
    <t>0001811059-22-000003</t>
  </si>
  <si>
    <t>2022-10-25</t>
  </si>
  <si>
    <t>0001658367-22-000002</t>
  </si>
  <si>
    <t>GARWOOD MEDICAL DEVICES, LLC</t>
  </si>
  <si>
    <t>0001676184</t>
  </si>
  <si>
    <t>2022-10-26</t>
  </si>
  <si>
    <t>0001676184-22-000002</t>
  </si>
  <si>
    <t>CanaQuest Medical Corp.</t>
  </si>
  <si>
    <t>0001607679</t>
  </si>
  <si>
    <t>MISSISSAUGA</t>
  </si>
  <si>
    <t>0001493152-22-029578</t>
  </si>
  <si>
    <t>VIVEVE MEDICAL, INC.</t>
  </si>
  <si>
    <t>0000879682</t>
  </si>
  <si>
    <t>2022-10-27</t>
  </si>
  <si>
    <t>ENGLEWOOD</t>
  </si>
  <si>
    <t>0000879682-22-000001</t>
  </si>
  <si>
    <t>CTRL Therapeutics USA, Inc.</t>
  </si>
  <si>
    <t>0001951690</t>
  </si>
  <si>
    <t>GLENCOE</t>
  </si>
  <si>
    <t>0001951690-22-000001</t>
  </si>
  <si>
    <t>Avicenna Biosciences, Inc.</t>
  </si>
  <si>
    <t>0001824034</t>
  </si>
  <si>
    <t>2025-10-30</t>
  </si>
  <si>
    <t>0001824034-22-000001</t>
  </si>
  <si>
    <t>OneSkin, Inc.</t>
  </si>
  <si>
    <t>0001703427</t>
  </si>
  <si>
    <t>0001703427-22-000001</t>
  </si>
  <si>
    <t>Ramona Optics, Inc.</t>
  </si>
  <si>
    <t>0001841317</t>
  </si>
  <si>
    <t>0001841317-22-000001</t>
  </si>
  <si>
    <t>Andes AG, Inc.</t>
  </si>
  <si>
    <t>0001877638</t>
  </si>
  <si>
    <t>Alameda</t>
  </si>
  <si>
    <t>0001877638-22-000001</t>
  </si>
  <si>
    <t>KNOXVILLE</t>
  </si>
  <si>
    <t>Aravive, Inc.</t>
  </si>
  <si>
    <t>0001513818</t>
  </si>
  <si>
    <t>0001437749-22-025070</t>
  </si>
  <si>
    <t>Akelos, Inc.</t>
  </si>
  <si>
    <t>0001760186</t>
  </si>
  <si>
    <t>0001104659-22-112470</t>
  </si>
  <si>
    <t>Astrocyte Pharmaceuticals Inc.</t>
  </si>
  <si>
    <t>0001703017</t>
  </si>
  <si>
    <t>GROTON</t>
  </si>
  <si>
    <t>0001703017-22-000002</t>
  </si>
  <si>
    <t>GreenMark Biomedical Inc.</t>
  </si>
  <si>
    <t>0001741718</t>
  </si>
  <si>
    <t>2022-10-31</t>
  </si>
  <si>
    <t>EAST LANSING</t>
  </si>
  <si>
    <t>0001080368-22-000047</t>
  </si>
  <si>
    <t>Promedix, Inc.</t>
  </si>
  <si>
    <t>0001858277</t>
  </si>
  <si>
    <t>0001858277-22-000002</t>
  </si>
  <si>
    <t>0001858277-22-000001</t>
  </si>
  <si>
    <t>Duet BioTherapeutics Inc.</t>
  </si>
  <si>
    <t>0001952143</t>
  </si>
  <si>
    <t>PASADENA</t>
  </si>
  <si>
    <t>0000945621-22-000372</t>
  </si>
  <si>
    <t>0001567619-22-018986</t>
  </si>
  <si>
    <t>Flow Pharma, Inc.</t>
  </si>
  <si>
    <t>0001732825</t>
  </si>
  <si>
    <t>Warrensville Heights</t>
  </si>
  <si>
    <t>0001732825-22-000003</t>
  </si>
  <si>
    <t>Proactive Diagnostics, Inc.</t>
  </si>
  <si>
    <t>0001953041</t>
  </si>
  <si>
    <t>2022-11-03</t>
  </si>
  <si>
    <t>THOUSAND OAKS</t>
  </si>
  <si>
    <t>0001953041-22-000001</t>
  </si>
  <si>
    <t>CathBuddy, Inc.</t>
  </si>
  <si>
    <t>0001824739</t>
  </si>
  <si>
    <t>SYRACUSE</t>
  </si>
  <si>
    <t>0001824739-22-000002</t>
  </si>
  <si>
    <t>0001791787-22-000002</t>
  </si>
  <si>
    <t>FORWARDVUE PHARMA, INC.</t>
  </si>
  <si>
    <t>0001828951</t>
  </si>
  <si>
    <t>MOBILE</t>
  </si>
  <si>
    <t>0001828951-22-000001</t>
  </si>
  <si>
    <t>Paragon Biosciences Emalex Capital, Inc.</t>
  </si>
  <si>
    <t>0001749990</t>
  </si>
  <si>
    <t>2022-11-04</t>
  </si>
  <si>
    <t>2025-07-08</t>
  </si>
  <si>
    <t>NORTHBROOK</t>
  </si>
  <si>
    <t>0001749990-22-000002</t>
  </si>
  <si>
    <t>0001749990-22-000001</t>
  </si>
  <si>
    <t>0001493152-22-030702</t>
  </si>
  <si>
    <t>EcoGenome LLC</t>
  </si>
  <si>
    <t>0001953248</t>
  </si>
  <si>
    <t>WYNNEWOOD</t>
  </si>
  <si>
    <t>0001878646-22-000050</t>
  </si>
  <si>
    <t>nference, inc.</t>
  </si>
  <si>
    <t>0001806274</t>
  </si>
  <si>
    <t>0001806274-22-000001</t>
  </si>
  <si>
    <t>Faraday Pharmaceuticals, Inc.</t>
  </si>
  <si>
    <t>0001614107</t>
  </si>
  <si>
    <t>2022-11-07</t>
  </si>
  <si>
    <t>0001614107-22-000001</t>
  </si>
  <si>
    <t>Lanier Biotherapeutics, Inc.</t>
  </si>
  <si>
    <t>0001877210</t>
  </si>
  <si>
    <t>BOGART</t>
  </si>
  <si>
    <t>0001877210-22-000001</t>
  </si>
  <si>
    <t>Statera Biopharma, Inc.</t>
  </si>
  <si>
    <t>0001318641</t>
  </si>
  <si>
    <t>Fort Collins</t>
  </si>
  <si>
    <t>0001437749-22-026086</t>
  </si>
  <si>
    <t>Taysha Gene Therapies, Inc.</t>
  </si>
  <si>
    <t>0001806310</t>
  </si>
  <si>
    <t>0001806310-22-000001</t>
  </si>
  <si>
    <t>Blue Lake Biotechnology, Inc.</t>
  </si>
  <si>
    <t>0001802857</t>
  </si>
  <si>
    <t>2022-11-08</t>
  </si>
  <si>
    <t>ATHENS</t>
  </si>
  <si>
    <t>0001802857-22-000001</t>
  </si>
  <si>
    <t>Inflection Point Genetics Inc.</t>
  </si>
  <si>
    <t>0001953599</t>
  </si>
  <si>
    <t>ST. LOUIS</t>
  </si>
  <si>
    <t>0001953599-22-000001</t>
  </si>
  <si>
    <t>Praeventix, Inc.</t>
  </si>
  <si>
    <t>0001952974</t>
  </si>
  <si>
    <t>2024-05-16</t>
  </si>
  <si>
    <t>EXTON</t>
  </si>
  <si>
    <t>0001952974-22-000001</t>
  </si>
  <si>
    <t>Nuago Therapeutics, Inc.</t>
  </si>
  <si>
    <t>0001950101</t>
  </si>
  <si>
    <t>0001950101-22-000001</t>
  </si>
  <si>
    <t>2022-11-09</t>
  </si>
  <si>
    <t>2023-11-09</t>
  </si>
  <si>
    <t>0001493152-22-031074</t>
  </si>
  <si>
    <t>PhenoBiome, Inc.</t>
  </si>
  <si>
    <t>0001950066</t>
  </si>
  <si>
    <t>PALM SPRINGS</t>
  </si>
  <si>
    <t>0001950066-22-000002</t>
  </si>
  <si>
    <t>CuraSen Therapeutics, Inc.</t>
  </si>
  <si>
    <t>0001765883</t>
  </si>
  <si>
    <t>2023-10-12</t>
  </si>
  <si>
    <t>San Carlos</t>
  </si>
  <si>
    <t>0001567619-22-019469</t>
  </si>
  <si>
    <t>0001770069</t>
  </si>
  <si>
    <t>0001231919-22-000065</t>
  </si>
  <si>
    <t>General Oncology, Inc.</t>
  </si>
  <si>
    <t>0001658021</t>
  </si>
  <si>
    <t>2025-07-02</t>
  </si>
  <si>
    <t>0001658021-22-000001</t>
  </si>
  <si>
    <t>Salus Scientific Corp.</t>
  </si>
  <si>
    <t>0001952070</t>
  </si>
  <si>
    <t>MOUNT PLEASANT</t>
  </si>
  <si>
    <t>0001952070-22-000001</t>
  </si>
  <si>
    <t>Cybele Microbiome, Inc.</t>
  </si>
  <si>
    <t>0001953909</t>
  </si>
  <si>
    <t>2022-11-14</t>
  </si>
  <si>
    <t>0001953909-22-000001</t>
  </si>
  <si>
    <t>0000025743-22-000002</t>
  </si>
  <si>
    <t>0001558525-22-000002</t>
  </si>
  <si>
    <t>Spartina Biotechnologies, Inc.</t>
  </si>
  <si>
    <t>0001952927</t>
  </si>
  <si>
    <t>SANTA FE</t>
  </si>
  <si>
    <t>0001952927-22-000001</t>
  </si>
  <si>
    <t>Pneumeric, Inc.</t>
  </si>
  <si>
    <t>0001892733</t>
  </si>
  <si>
    <t>2023-07-25</t>
  </si>
  <si>
    <t>0001437749-22-026984</t>
  </si>
  <si>
    <t>Mahzi Therapeutics Inc.</t>
  </si>
  <si>
    <t>0001888808</t>
  </si>
  <si>
    <t>2024-07-08</t>
  </si>
  <si>
    <t>0001888808-22-000002</t>
  </si>
  <si>
    <t>Zenas BioPharma (Cayman) Ltd</t>
  </si>
  <si>
    <t>0001953926</t>
  </si>
  <si>
    <t>2022-11-15</t>
  </si>
  <si>
    <t>0001953926-22-000001</t>
  </si>
  <si>
    <t>Virocell Biologics Ltd</t>
  </si>
  <si>
    <t>0001948363</t>
  </si>
  <si>
    <t>0001878646-22-000052</t>
  </si>
  <si>
    <t>Spero Therapeutics, Inc.</t>
  </si>
  <si>
    <t>0001701108</t>
  </si>
  <si>
    <t>0001701108-22-000001</t>
  </si>
  <si>
    <t>Hepion Pharmaceuticals, Inc.</t>
  </si>
  <si>
    <t>0001583771</t>
  </si>
  <si>
    <t>0001104659-22-119135</t>
  </si>
  <si>
    <t>SAVICELL Corp</t>
  </si>
  <si>
    <t>0001498380</t>
  </si>
  <si>
    <t>0001085037-22-000085</t>
  </si>
  <si>
    <t>Avana Health, Inc.</t>
  </si>
  <si>
    <t>0001952808</t>
  </si>
  <si>
    <t>LEXINGTON</t>
  </si>
  <si>
    <t>0001952808-22-000001</t>
  </si>
  <si>
    <t>OCARO PHARMACEUTICALS INC.</t>
  </si>
  <si>
    <t>0001165139</t>
  </si>
  <si>
    <t>GREENSBORO</t>
  </si>
  <si>
    <t>0001165139-22-000004</t>
  </si>
  <si>
    <t>2022-11-16</t>
  </si>
  <si>
    <t>0001953909-22-000002</t>
  </si>
  <si>
    <t>Second Heart Assist, Inc.</t>
  </si>
  <si>
    <t>0001723176</t>
  </si>
  <si>
    <t>0001723176-22-000001</t>
  </si>
  <si>
    <t>0001183740-22-000180</t>
  </si>
  <si>
    <t>Jnana Therapeutics Inc.</t>
  </si>
  <si>
    <t>0001879148</t>
  </si>
  <si>
    <t>2024-01-26</t>
  </si>
  <si>
    <t>0001567619-22-020461</t>
  </si>
  <si>
    <t>Haystack Oncology, Inc.</t>
  </si>
  <si>
    <t>0001952610</t>
  </si>
  <si>
    <t>0001952610-22-000001</t>
  </si>
  <si>
    <t>Intus Biosciences, LLC</t>
  </si>
  <si>
    <t>0001664615-22-000003</t>
  </si>
  <si>
    <t>Memgen, Inc.</t>
  </si>
  <si>
    <t>0001760644</t>
  </si>
  <si>
    <t>2022-11-17</t>
  </si>
  <si>
    <t>0001760644-22-000001</t>
  </si>
  <si>
    <t>A2 Biotherapeutics, Inc.</t>
  </si>
  <si>
    <t>0001828750</t>
  </si>
  <si>
    <t>0001828750-22-000001</t>
  </si>
  <si>
    <t>Anumana, Inc.</t>
  </si>
  <si>
    <t>0001953923</t>
  </si>
  <si>
    <t>0001953923-22-000002</t>
  </si>
  <si>
    <t>ActivArmor LLC</t>
  </si>
  <si>
    <t>0001746480</t>
  </si>
  <si>
    <t>Pueblo</t>
  </si>
  <si>
    <t>0001746480-22-000003</t>
  </si>
  <si>
    <t>VYNE Therapeutics Inc.</t>
  </si>
  <si>
    <t>0001566044</t>
  </si>
  <si>
    <t>2022-11-18</t>
  </si>
  <si>
    <t>BRIDGEWATER</t>
  </si>
  <si>
    <t>0001231919-22-000067</t>
  </si>
  <si>
    <t>BIO-PATH HOLDINGS INC</t>
  </si>
  <si>
    <t>0001133818</t>
  </si>
  <si>
    <t>BELLAIRE</t>
  </si>
  <si>
    <t>0001446472-22-000003</t>
  </si>
  <si>
    <t>NovoGlia, Inc.</t>
  </si>
  <si>
    <t>0001873404</t>
  </si>
  <si>
    <t>ALISO VIEJO</t>
  </si>
  <si>
    <t>0001873404-22-000002</t>
  </si>
  <si>
    <t>0001723176-22-000003</t>
  </si>
  <si>
    <t>0001723176-22-000002</t>
  </si>
  <si>
    <t>0001723176-22-000004</t>
  </si>
  <si>
    <t>MBX Biosciences, Inc.</t>
  </si>
  <si>
    <t>0001776111</t>
  </si>
  <si>
    <t>CARMEL</t>
  </si>
  <si>
    <t>0001776111-22-000001</t>
  </si>
  <si>
    <t>SIRPant Immunotherapeutics, Inc.</t>
  </si>
  <si>
    <t>0001876657</t>
  </si>
  <si>
    <t>2024-01-22</t>
  </si>
  <si>
    <t>HUMMELSTOWN</t>
  </si>
  <si>
    <t>0001876657-22-000003</t>
  </si>
  <si>
    <t>ELECTROCHEMICAL OXYGEN CONCEPTS INC</t>
  </si>
  <si>
    <t>0001436343</t>
  </si>
  <si>
    <t>0001436343-22-000002</t>
  </si>
  <si>
    <t>Nyra Medical, Inc.</t>
  </si>
  <si>
    <t>0001955347</t>
  </si>
  <si>
    <t>DECATUR</t>
  </si>
  <si>
    <t>0001955347-22-000001</t>
  </si>
  <si>
    <t>Khona Scientific Holdings, Inc.</t>
  </si>
  <si>
    <t>0001895158</t>
  </si>
  <si>
    <t>0001895158-22-000001</t>
  </si>
  <si>
    <t>Bothell</t>
  </si>
  <si>
    <t>0001903219-22-000003</t>
  </si>
  <si>
    <t>Cue Biopharma, Inc.</t>
  </si>
  <si>
    <t>0001645460</t>
  </si>
  <si>
    <t>0001645460-22-000005</t>
  </si>
  <si>
    <t>0001895158-22-000002</t>
  </si>
  <si>
    <t>Nexo Therapeutics, Inc.</t>
  </si>
  <si>
    <t>0001955319</t>
  </si>
  <si>
    <t>2026-03-27</t>
  </si>
  <si>
    <t>LITTLETON</t>
  </si>
  <si>
    <t>0001955319-22-000002</t>
  </si>
  <si>
    <t>CurveBeam AI Ltd</t>
  </si>
  <si>
    <t>0001953882</t>
  </si>
  <si>
    <t>2022-11-22</t>
  </si>
  <si>
    <t>AUSTRALIA</t>
  </si>
  <si>
    <t>MELBOURNE</t>
  </si>
  <si>
    <t>0001953882-22-000001</t>
  </si>
  <si>
    <t>0001852950-22-000003</t>
  </si>
  <si>
    <t>PURE GREEN PHARMACEUTICALS INC.</t>
  </si>
  <si>
    <t>0001954424</t>
  </si>
  <si>
    <t>WEST BLOOMFIELD</t>
  </si>
  <si>
    <t>0001954424-22-000001</t>
  </si>
  <si>
    <t>Squarex Pharmaceutical Corp</t>
  </si>
  <si>
    <t>0001864607</t>
  </si>
  <si>
    <t>0001493152-22-033378</t>
  </si>
  <si>
    <t>Lenz Therapeutics, Inc.</t>
  </si>
  <si>
    <t>0001678518</t>
  </si>
  <si>
    <t>0001678518-22-000002</t>
  </si>
  <si>
    <t>Judo Bio Inc.</t>
  </si>
  <si>
    <t>0001955569</t>
  </si>
  <si>
    <t>0001955569-22-000001</t>
  </si>
  <si>
    <t>AcuraStem Inc</t>
  </si>
  <si>
    <t>0001745880</t>
  </si>
  <si>
    <t>MONROVIA</t>
  </si>
  <si>
    <t>0001745880-22-000001</t>
  </si>
  <si>
    <t>Oligo Foundry, Inc.</t>
  </si>
  <si>
    <t>0001954622</t>
  </si>
  <si>
    <t>ENCINITAS</t>
  </si>
  <si>
    <t>0001954622-22-000001</t>
  </si>
  <si>
    <t>Trait Biosciences Inc.</t>
  </si>
  <si>
    <t>0001779238</t>
  </si>
  <si>
    <t>0001779238-22-000001</t>
  </si>
  <si>
    <t>0001779238-22-000002</t>
  </si>
  <si>
    <t>0001779238-22-000003</t>
  </si>
  <si>
    <t>Love Lifesciences LLC</t>
  </si>
  <si>
    <t>0001940540</t>
  </si>
  <si>
    <t>OVERLAND PARK</t>
  </si>
  <si>
    <t>0001940540-22-000002</t>
  </si>
  <si>
    <t>2022-11-28</t>
  </si>
  <si>
    <t>2023-11-27</t>
  </si>
  <si>
    <t>0001437749-22-028081</t>
  </si>
  <si>
    <t>0001437749-22-028083</t>
  </si>
  <si>
    <t>Efemoral Medical, Inc.</t>
  </si>
  <si>
    <t>0001758320</t>
  </si>
  <si>
    <t>LOS ALTOS</t>
  </si>
  <si>
    <t>0001758320-22-000003</t>
  </si>
  <si>
    <t>Escient Pharmaceuticals Inc</t>
  </si>
  <si>
    <t>0001736699</t>
  </si>
  <si>
    <t>0001736699-22-000002</t>
  </si>
  <si>
    <t>NeuroX Innovations Inc.</t>
  </si>
  <si>
    <t>0001956083</t>
  </si>
  <si>
    <t>GREENWOOD VILLAGE</t>
  </si>
  <si>
    <t>0001956083-22-000001</t>
  </si>
  <si>
    <t>Gila Therapeutics, Inc.</t>
  </si>
  <si>
    <t>0001673503</t>
  </si>
  <si>
    <t>2022-11-29</t>
  </si>
  <si>
    <t>0001673503-22-000001</t>
  </si>
  <si>
    <t>Bonum Therapeutics, Inc.</t>
  </si>
  <si>
    <t>0001898714</t>
  </si>
  <si>
    <t>0001898714-22-000001</t>
  </si>
  <si>
    <t>ACHIEVE LIFE SCIENCES, INC.</t>
  </si>
  <si>
    <t>0000949858</t>
  </si>
  <si>
    <t>2022-12-08</t>
  </si>
  <si>
    <t>0001168404-22-000003</t>
  </si>
  <si>
    <t>Vitls Inc.</t>
  </si>
  <si>
    <t>0001749947</t>
  </si>
  <si>
    <t>0001749947-22-000001</t>
  </si>
  <si>
    <t>Invivyd, Inc.</t>
  </si>
  <si>
    <t>0001832038</t>
  </si>
  <si>
    <t>0001567619-22-021016</t>
  </si>
  <si>
    <t>BioROSA Technologies Inc</t>
  </si>
  <si>
    <t>0001781974</t>
  </si>
  <si>
    <t>2022-11-30</t>
  </si>
  <si>
    <t>Wayland</t>
  </si>
  <si>
    <t>0001781974-22-000001</t>
  </si>
  <si>
    <t>0001745880-22-000002</t>
  </si>
  <si>
    <t>0001639681-22-000003</t>
  </si>
  <si>
    <t>0001837360-22-000001</t>
  </si>
  <si>
    <t>Ingenia Therapeutics Inc.</t>
  </si>
  <si>
    <t>0001796831</t>
  </si>
  <si>
    <t>0001796831-22-000001</t>
  </si>
  <si>
    <t>TrippBio, Inc.</t>
  </si>
  <si>
    <t>0001817701</t>
  </si>
  <si>
    <t>2022-12-01</t>
  </si>
  <si>
    <t>Jacksonville</t>
  </si>
  <si>
    <t>0001096906-22-002885</t>
  </si>
  <si>
    <t>0001831900-22-000002</t>
  </si>
  <si>
    <t>0001104659-22-123662</t>
  </si>
  <si>
    <t>Rezo Therapeutics, Inc.</t>
  </si>
  <si>
    <t>0001956559</t>
  </si>
  <si>
    <t>2025-08-18</t>
  </si>
  <si>
    <t>0001956559-22-000001</t>
  </si>
  <si>
    <t>FOG PHARMACEUTICALS, INC.</t>
  </si>
  <si>
    <t>0001657677</t>
  </si>
  <si>
    <t>2022-12-02</t>
  </si>
  <si>
    <t>0001657677-22-000001</t>
  </si>
  <si>
    <t>Arialys Therapeutics, Inc.</t>
  </si>
  <si>
    <t>0001956823</t>
  </si>
  <si>
    <t>0001921043-22-000005</t>
  </si>
  <si>
    <t>Acer Therapeutics Inc.</t>
  </si>
  <si>
    <t>0001069308</t>
  </si>
  <si>
    <t>0001209191-22-059517</t>
  </si>
  <si>
    <t>ImmuneSensor Therapeutics, Inc.</t>
  </si>
  <si>
    <t>0001956825</t>
  </si>
  <si>
    <t>0001956825-22-000001</t>
  </si>
  <si>
    <t>0001753926-22-001525</t>
  </si>
  <si>
    <t>Lusaris Therapeutics, Inc.</t>
  </si>
  <si>
    <t>0001953017</t>
  </si>
  <si>
    <t>0001953017-22-000001</t>
  </si>
  <si>
    <t>0001213900-22-077730</t>
  </si>
  <si>
    <t>Micron Biomedical, Inc.</t>
  </si>
  <si>
    <t>0001957384</t>
  </si>
  <si>
    <t>2022-12-07</t>
  </si>
  <si>
    <t>0000945621-22-000396</t>
  </si>
  <si>
    <t>Cellsound Aesthetics LTD</t>
  </si>
  <si>
    <t>0001955896</t>
  </si>
  <si>
    <t>JERUSALEM</t>
  </si>
  <si>
    <t>0001213900-22-078269</t>
  </si>
  <si>
    <t>Karyopharm Therapeutics Inc.</t>
  </si>
  <si>
    <t>0001503802</t>
  </si>
  <si>
    <t>0001503802-22-000001</t>
  </si>
  <si>
    <t>Gennao Bio, Inc.</t>
  </si>
  <si>
    <t>0001862102</t>
  </si>
  <si>
    <t>Pennington</t>
  </si>
  <si>
    <t>0001567619-22-021428</t>
  </si>
  <si>
    <t>0001213900-22-078460</t>
  </si>
  <si>
    <t>Solid Biosciences Inc.</t>
  </si>
  <si>
    <t>0001707502</t>
  </si>
  <si>
    <t>0001707502-22-000003</t>
  </si>
  <si>
    <t>KIYATEC Inc.</t>
  </si>
  <si>
    <t>0001547577</t>
  </si>
  <si>
    <t>GREENVILLE</t>
  </si>
  <si>
    <t>0001547577-22-000001</t>
  </si>
  <si>
    <t>2022-12-12</t>
  </si>
  <si>
    <t>0001684470-22-000007</t>
  </si>
  <si>
    <t>I2Pure Corp.</t>
  </si>
  <si>
    <t>0001957827</t>
  </si>
  <si>
    <t>ASHBURN</t>
  </si>
  <si>
    <t>0001957827-22-000001</t>
  </si>
  <si>
    <t>Direct Biologics, LLC</t>
  </si>
  <si>
    <t>0001953704</t>
  </si>
  <si>
    <t>2022-12-13</t>
  </si>
  <si>
    <t>0001953704-22-000001</t>
  </si>
  <si>
    <t>TC BioPharm (Holdings) plc</t>
  </si>
  <si>
    <t>0001872812</t>
  </si>
  <si>
    <t>HOLYTOWN, MOTHERWELL</t>
  </si>
  <si>
    <t>0001493152-22-035317</t>
  </si>
  <si>
    <t>Ampel, LLC</t>
  </si>
  <si>
    <t>0001842853</t>
  </si>
  <si>
    <t>0001842853-22-000001</t>
  </si>
  <si>
    <t>SYNDEVRX INC</t>
  </si>
  <si>
    <t>0001455364</t>
  </si>
  <si>
    <t>2022-12-14</t>
  </si>
  <si>
    <t>0001455364-22-000001</t>
  </si>
  <si>
    <t>Orion Therapeutics, Inc.</t>
  </si>
  <si>
    <t>0001958173</t>
  </si>
  <si>
    <t>0001958173-22-000001</t>
  </si>
  <si>
    <t>THERALINK TECHNOLOGIES, INC.</t>
  </si>
  <si>
    <t>0001362703</t>
  </si>
  <si>
    <t>GOLDEN</t>
  </si>
  <si>
    <t>0001493152-22-035455</t>
  </si>
  <si>
    <t>PhAST Corp.</t>
  </si>
  <si>
    <t>0001887754</t>
  </si>
  <si>
    <t>0001887754-22-000004</t>
  </si>
  <si>
    <t>Rejoni, Inc.</t>
  </si>
  <si>
    <t>0001824241</t>
  </si>
  <si>
    <t>2023-10-18</t>
  </si>
  <si>
    <t>0001824241-22-000002</t>
  </si>
  <si>
    <t>Plymouth</t>
  </si>
  <si>
    <t>0001470264-22-000002</t>
  </si>
  <si>
    <t>Eterna Therapeutics Inc.</t>
  </si>
  <si>
    <t>0001567619-22-021733</t>
  </si>
  <si>
    <t>Neuros Medical, Inc.</t>
  </si>
  <si>
    <t>0001474720</t>
  </si>
  <si>
    <t>2022-12-19</t>
  </si>
  <si>
    <t>WILLOUGHBY HILLS</t>
  </si>
  <si>
    <t>0001567619-22-021805</t>
  </si>
  <si>
    <t>Myosin Therapeutics Inc.</t>
  </si>
  <si>
    <t>0001958190</t>
  </si>
  <si>
    <t>0001958190-22-000001</t>
  </si>
  <si>
    <t>PanTher Therapeutics, Inc.</t>
  </si>
  <si>
    <t>0001644045</t>
  </si>
  <si>
    <t>0001644045-22-000003</t>
  </si>
  <si>
    <t>2022-12-20</t>
  </si>
  <si>
    <t>0001493152-22-035941</t>
  </si>
  <si>
    <t>SYNAPSE BIOMEDICAL INC</t>
  </si>
  <si>
    <t>0001273829</t>
  </si>
  <si>
    <t>OBERLIN</t>
  </si>
  <si>
    <t>0001273829-22-000002</t>
  </si>
  <si>
    <t>Cosmos Health Inc.</t>
  </si>
  <si>
    <t>0001474167</t>
  </si>
  <si>
    <t>2022-12-21</t>
  </si>
  <si>
    <t>2023-01-05</t>
  </si>
  <si>
    <t>Chicago</t>
  </si>
  <si>
    <t>0001477932-22-009479</t>
  </si>
  <si>
    <t>PRAIRIE VILLAGE</t>
  </si>
  <si>
    <t>0001595722-22-000006</t>
  </si>
  <si>
    <t>Curelab Veterinary, Inc.</t>
  </si>
  <si>
    <t>0001934349</t>
  </si>
  <si>
    <t>DEDHAM</t>
  </si>
  <si>
    <t>0001080368-22-000052</t>
  </si>
  <si>
    <t>0001213900-22-081766</t>
  </si>
  <si>
    <t>Novoron Bioscience, Inc.</t>
  </si>
  <si>
    <t>0001868315</t>
  </si>
  <si>
    <t>0001868315-22-000001</t>
  </si>
  <si>
    <t>Magsorbeo Biomedical Corp.</t>
  </si>
  <si>
    <t>0001958753</t>
  </si>
  <si>
    <t>NEWARK</t>
  </si>
  <si>
    <t>0001958753-22-000001</t>
  </si>
  <si>
    <t>Vitazi.AI, Inc.</t>
  </si>
  <si>
    <t>0001959321</t>
  </si>
  <si>
    <t>EDGEWOOD</t>
  </si>
  <si>
    <t>0001959321-22-000001</t>
  </si>
  <si>
    <t>Aer Therapeutics, Inc.</t>
  </si>
  <si>
    <t>0001959576</t>
  </si>
  <si>
    <t>0001959576-22-000001</t>
  </si>
  <si>
    <t>Ribon Therapeutics, Inc.</t>
  </si>
  <si>
    <t>0001660410</t>
  </si>
  <si>
    <t>0001660410-22-000001</t>
  </si>
  <si>
    <t>TeraImmune, Inc.</t>
  </si>
  <si>
    <t>0001958944</t>
  </si>
  <si>
    <t>0001958944-22-000001</t>
  </si>
  <si>
    <t>Aethon Therapeutics, Inc.</t>
  </si>
  <si>
    <t>0001958956</t>
  </si>
  <si>
    <t>0001958956-22-000001</t>
  </si>
  <si>
    <t>Kyttaro Ltd</t>
  </si>
  <si>
    <t>0001939863</t>
  </si>
  <si>
    <t>0001939863-22-000002</t>
  </si>
  <si>
    <t>0001939863-22-000004</t>
  </si>
  <si>
    <t>0001939863-22-000003</t>
  </si>
  <si>
    <t>GRI Bio, Inc.</t>
  </si>
  <si>
    <t>0001639824</t>
  </si>
  <si>
    <t>0001639824-22-000003</t>
  </si>
  <si>
    <t>0001745648-22-000003</t>
  </si>
  <si>
    <t>NEURONA THERAPEUTICS, INC</t>
  </si>
  <si>
    <t>0001443321</t>
  </si>
  <si>
    <t>0001443321-22-000001</t>
  </si>
  <si>
    <t>Genesis Therapeutics, Inc.</t>
  </si>
  <si>
    <t>0001775819</t>
  </si>
  <si>
    <t>0001775819-22-000001</t>
  </si>
  <si>
    <t>0001791617-22-000002</t>
  </si>
  <si>
    <t>0001578117-22-000003</t>
  </si>
  <si>
    <t>Lotus Bio-Technology Development Corp.</t>
  </si>
  <si>
    <t>0001520592</t>
  </si>
  <si>
    <t>COSTA MESA</t>
  </si>
  <si>
    <t>0001213900-22-082534</t>
  </si>
  <si>
    <t>ZWI Therapeutics, Inc.</t>
  </si>
  <si>
    <t>0001854359</t>
  </si>
  <si>
    <t>0001854359-22-000002</t>
  </si>
  <si>
    <t>Eden Prairie</t>
  </si>
  <si>
    <t>0001567619-22-022032</t>
  </si>
  <si>
    <t>Curelab Oncology Inc</t>
  </si>
  <si>
    <t>0001959567</t>
  </si>
  <si>
    <t>0001080368-22-000053</t>
  </si>
  <si>
    <t>2023-03-10</t>
  </si>
  <si>
    <t>0001780356-22-000003</t>
  </si>
  <si>
    <t>NextPoint Therapeutics, Inc.</t>
  </si>
  <si>
    <t>0001959209</t>
  </si>
  <si>
    <t>0001959209-22-000001</t>
  </si>
  <si>
    <t>Xanadu Bio, Inc.</t>
  </si>
  <si>
    <t>0001946059</t>
  </si>
  <si>
    <t>GLADWYNE</t>
  </si>
  <si>
    <t>0001567619-22-022021</t>
  </si>
  <si>
    <t>Aro Biotherapeutics Co</t>
  </si>
  <si>
    <t>0001773305</t>
  </si>
  <si>
    <t>2022-12-28</t>
  </si>
  <si>
    <t>Philadelphia</t>
  </si>
  <si>
    <t>0001878646-22-000058</t>
  </si>
  <si>
    <t>0001595215-22-000003</t>
  </si>
  <si>
    <t>Healthy Humming, LLC</t>
  </si>
  <si>
    <t>0001891298</t>
  </si>
  <si>
    <t>COLUMBIA</t>
  </si>
  <si>
    <t>0000948520-22-000002</t>
  </si>
  <si>
    <t>Hatch Biosciences, Inc.</t>
  </si>
  <si>
    <t>0001959749</t>
  </si>
  <si>
    <t>QUINCY</t>
  </si>
  <si>
    <t>0001959749-22-000001</t>
  </si>
  <si>
    <t>Transposon Therapeutics, Inc.</t>
  </si>
  <si>
    <t>0001810705</t>
  </si>
  <si>
    <t>2023-01-12</t>
  </si>
  <si>
    <t>0001810705-22-000002</t>
  </si>
  <si>
    <t>0001924488-22-000002</t>
  </si>
  <si>
    <t>QUICKTAKE HEALTH CO</t>
  </si>
  <si>
    <t>0001929673</t>
  </si>
  <si>
    <t>LOUISIANA</t>
  </si>
  <si>
    <t>LAKE CHARLES</t>
  </si>
  <si>
    <t>0001929673-22-000003</t>
  </si>
  <si>
    <t>0001868279-22-000002</t>
  </si>
  <si>
    <t>Invirsa, Inc.</t>
  </si>
  <si>
    <t>0001836108</t>
  </si>
  <si>
    <t>0001836108-22-000001</t>
  </si>
  <si>
    <t>0001813501-22-000002</t>
  </si>
  <si>
    <t>SonoThera, Inc.</t>
  </si>
  <si>
    <t>0001945154</t>
  </si>
  <si>
    <t>0001945154-22-000001</t>
  </si>
  <si>
    <t>Launchpad Therapeutics, Inc.</t>
  </si>
  <si>
    <t>0001959206</t>
  </si>
  <si>
    <t>2022-12-30</t>
  </si>
  <si>
    <t>0001959206-22-000001</t>
  </si>
  <si>
    <t>Partillion Bioscience Corp</t>
  </si>
  <si>
    <t>0001960451</t>
  </si>
  <si>
    <t>0001960451-22-000001</t>
  </si>
  <si>
    <t>0001702453</t>
  </si>
  <si>
    <t>0001702453-22-000002</t>
  </si>
  <si>
    <t>Sophia Tree, Inc.</t>
  </si>
  <si>
    <t>0001959064</t>
  </si>
  <si>
    <t>0001959064-22-000001</t>
  </si>
  <si>
    <t>Aliada Therapeutics, Inc.</t>
  </si>
  <si>
    <t>0001870878</t>
  </si>
  <si>
    <t>0001870878-22-000001</t>
  </si>
  <si>
    <t>Halia Therapeutics, Inc.</t>
  </si>
  <si>
    <t>0001829255</t>
  </si>
  <si>
    <t>Salt Lake City</t>
  </si>
  <si>
    <t>0001829255-22-000001</t>
  </si>
  <si>
    <t>Ashvattha Therapeutics, Inc.</t>
  </si>
  <si>
    <t>0001668528</t>
  </si>
  <si>
    <t>0001104659-22-131412</t>
  </si>
  <si>
    <t>Pluri Inc.</t>
  </si>
  <si>
    <t>0001158780</t>
  </si>
  <si>
    <t>HAIFA</t>
  </si>
  <si>
    <t>0001213900-22-083730</t>
  </si>
  <si>
    <t>Palvella Therapeutics, Inc.</t>
  </si>
  <si>
    <t>0001742961</t>
  </si>
  <si>
    <t>WAYNE</t>
  </si>
  <si>
    <t>0001878646-22-000061</t>
  </si>
  <si>
    <t>0001824034-22-000002</t>
  </si>
  <si>
    <t>Neumora Therapeutics, Inc.</t>
  </si>
  <si>
    <t>0001885522</t>
  </si>
  <si>
    <t>2023-01-03</t>
  </si>
  <si>
    <t>0001567619-23-000019</t>
  </si>
  <si>
    <t>Vistim Labs Inc.</t>
  </si>
  <si>
    <t>0001960015</t>
  </si>
  <si>
    <t>2023-05-10</t>
  </si>
  <si>
    <t>0001960015-23-000001</t>
  </si>
  <si>
    <t>Reprise Biomedical, Inc.</t>
  </si>
  <si>
    <t>0001782236</t>
  </si>
  <si>
    <t>2023-01-25</t>
  </si>
  <si>
    <t>0001782236-23-000001</t>
  </si>
  <si>
    <t>Hilltop Biosciences Inc.</t>
  </si>
  <si>
    <t>0001782084</t>
  </si>
  <si>
    <t>2023-04-03</t>
  </si>
  <si>
    <t>Mansfield</t>
  </si>
  <si>
    <t>0001782084-23-000001</t>
  </si>
  <si>
    <t>Hoth Therapeutics, Inc.</t>
  </si>
  <si>
    <t>0001711786</t>
  </si>
  <si>
    <t>0001213900-23-000912</t>
  </si>
  <si>
    <t>Ribonaut Therapeutics, Inc.</t>
  </si>
  <si>
    <t>0001956680</t>
  </si>
  <si>
    <t>0001956680-23-000001</t>
  </si>
  <si>
    <t>RNAV8 BIO, INC.</t>
  </si>
  <si>
    <t>0001960745</t>
  </si>
  <si>
    <t>2025-03-17</t>
  </si>
  <si>
    <t>LAGUNA NIGUEL</t>
  </si>
  <si>
    <t>0001960745-23-000002</t>
  </si>
  <si>
    <t>PROXIMITY THERAPEUTICS, INC.</t>
  </si>
  <si>
    <t>0001863177</t>
  </si>
  <si>
    <t>0001863177-23-000001</t>
  </si>
  <si>
    <t>Neuro-Innovators LLC</t>
  </si>
  <si>
    <t>0001960774</t>
  </si>
  <si>
    <t>SEWICKLEY</t>
  </si>
  <si>
    <t>0001960774-23-000001</t>
  </si>
  <si>
    <t>2024-02-20</t>
  </si>
  <si>
    <t>0001956083-23-000001</t>
  </si>
  <si>
    <t>Flavocure Biotech, Inc.</t>
  </si>
  <si>
    <t>0001960342</t>
  </si>
  <si>
    <t>0001960342-23-000001</t>
  </si>
  <si>
    <t>Altesa BioSciences, Inc.</t>
  </si>
  <si>
    <t>0001960618</t>
  </si>
  <si>
    <t>2023-07-07</t>
  </si>
  <si>
    <t>COLLEGE PARK</t>
  </si>
  <si>
    <t>0001960618-23-000001</t>
  </si>
  <si>
    <t>Grid Therapeutics LLC</t>
  </si>
  <si>
    <t>0001682338</t>
  </si>
  <si>
    <t>0001682338-23-000001</t>
  </si>
  <si>
    <t>Xeno Biosciences Inc.</t>
  </si>
  <si>
    <t>0001748206</t>
  </si>
  <si>
    <t>0001748206-23-000002</t>
  </si>
  <si>
    <t>Urica Therapeutics, Inc.</t>
  </si>
  <si>
    <t>0001959861</t>
  </si>
  <si>
    <t>BAY HARBOR ISLANDS</t>
  </si>
  <si>
    <t>0001959861-23-000001</t>
  </si>
  <si>
    <t>2023-01-06</t>
  </si>
  <si>
    <t>0001723458-23-000001</t>
  </si>
  <si>
    <t>Mosaic Biosciences, Inc.</t>
  </si>
  <si>
    <t>0001526054</t>
  </si>
  <si>
    <t>0001526054-23-000001</t>
  </si>
  <si>
    <t>XENTER, INC.</t>
  </si>
  <si>
    <t>0001838073</t>
  </si>
  <si>
    <t>DRAPER</t>
  </si>
  <si>
    <t>0001838073-23-000002</t>
  </si>
  <si>
    <t>Iaso Therapeutics, Inc.</t>
  </si>
  <si>
    <t>0001961165</t>
  </si>
  <si>
    <t>0000905729-23-000016</t>
  </si>
  <si>
    <t>0001567619-23-000625</t>
  </si>
  <si>
    <t>Outlook Therapeutics, Inc.</t>
  </si>
  <si>
    <t>0001649989</t>
  </si>
  <si>
    <t>ISELIN</t>
  </si>
  <si>
    <t>0001231919-23-000002</t>
  </si>
  <si>
    <t>0001838073-23-000003</t>
  </si>
  <si>
    <t>0001231919-23-000001</t>
  </si>
  <si>
    <t>Ensoma, Inc.</t>
  </si>
  <si>
    <t>0001846902</t>
  </si>
  <si>
    <t>2023-01-09</t>
  </si>
  <si>
    <t>2023-05-23</t>
  </si>
  <si>
    <t>0001846902-23-000001</t>
  </si>
  <si>
    <t>0001782348-23-000001</t>
  </si>
  <si>
    <t>Durin Technologies, Inc.</t>
  </si>
  <si>
    <t>0001797306</t>
  </si>
  <si>
    <t>2025-03-18</t>
  </si>
  <si>
    <t>MULLICA HILL</t>
  </si>
  <si>
    <t>0001797306-23-000001</t>
  </si>
  <si>
    <t>0001863161-23-000002</t>
  </si>
  <si>
    <t>IMMvention Therapeutix, Inc.</t>
  </si>
  <si>
    <t>0001837999</t>
  </si>
  <si>
    <t>2023-01-10</t>
  </si>
  <si>
    <t>0001837999-23-000001</t>
  </si>
  <si>
    <t>ImmuneBridge Inc.</t>
  </si>
  <si>
    <t>0001960306</t>
  </si>
  <si>
    <t>0001960306-23-000001</t>
  </si>
  <si>
    <t>PhenoVista BioSciences, Inc.</t>
  </si>
  <si>
    <t>0001961831</t>
  </si>
  <si>
    <t>2023-01-11</t>
  </si>
  <si>
    <t>0001961831-23-000001</t>
  </si>
  <si>
    <t>ACESIS HOLDINGS CORP.</t>
  </si>
  <si>
    <t>0001955728</t>
  </si>
  <si>
    <t>2023-06-09</t>
  </si>
  <si>
    <t>0001955728-23-000001</t>
  </si>
  <si>
    <t>ALZHEON, INC.</t>
  </si>
  <si>
    <t>0001582636</t>
  </si>
  <si>
    <t>Framingham</t>
  </si>
  <si>
    <t>0001567619-23-000800</t>
  </si>
  <si>
    <t>0001785279-23-000001</t>
  </si>
  <si>
    <t>Luminary Therapeutics, Inc.</t>
  </si>
  <si>
    <t>0001793860</t>
  </si>
  <si>
    <t>2025-01-08</t>
  </si>
  <si>
    <t>0001437749-23-000883</t>
  </si>
  <si>
    <t>0001824483-23-000001</t>
  </si>
  <si>
    <t>Pattern Bioscience, Inc.</t>
  </si>
  <si>
    <t>0001735812</t>
  </si>
  <si>
    <t>0001567619-23-000849</t>
  </si>
  <si>
    <t>Comera Life Sciences Holdings, Inc.</t>
  </si>
  <si>
    <t>0001907685</t>
  </si>
  <si>
    <t>0001907685-23-000002</t>
  </si>
  <si>
    <t>Perceive Biotherapeutics, Inc.</t>
  </si>
  <si>
    <t>0001962036</t>
  </si>
  <si>
    <t>2023-01-13</t>
  </si>
  <si>
    <t>0001962036-23-000001</t>
  </si>
  <si>
    <t>AskY Therapeutics, Inc.</t>
  </si>
  <si>
    <t>0001962108</t>
  </si>
  <si>
    <t>Owings Mills</t>
  </si>
  <si>
    <t>0001209191-23-003389</t>
  </si>
  <si>
    <t>InDevR, Inc.</t>
  </si>
  <si>
    <t>0001787617</t>
  </si>
  <si>
    <t>2023-01-18</t>
  </si>
  <si>
    <t>0001787617-23-000001</t>
  </si>
  <si>
    <t>0001493152-23-001704</t>
  </si>
  <si>
    <t>Capacity Bio, Inc.</t>
  </si>
  <si>
    <t>0001960587</t>
  </si>
  <si>
    <t>0001960587-23-000001</t>
  </si>
  <si>
    <t>Inscripta, Inc.</t>
  </si>
  <si>
    <t>0001667561</t>
  </si>
  <si>
    <t>0001667561-23-000001</t>
  </si>
  <si>
    <t>0001667561-23-000002</t>
  </si>
  <si>
    <t>Thylacine Biotherapeutics Inc</t>
  </si>
  <si>
    <t>0001962783</t>
  </si>
  <si>
    <t>MIAMI BEACH</t>
  </si>
  <si>
    <t>0001962783-23-000001</t>
  </si>
  <si>
    <t>EvolveImmune Therapeutics Holding Company, LLC</t>
  </si>
  <si>
    <t>0001799828</t>
  </si>
  <si>
    <t>Branford</t>
  </si>
  <si>
    <t>0001799828-23-000001</t>
  </si>
  <si>
    <t>0001493152-23-001808</t>
  </si>
  <si>
    <t>AMORPHEX THERAPEUTICS HOLDINGS INC.</t>
  </si>
  <si>
    <t>0001962460</t>
  </si>
  <si>
    <t>2023-01-20</t>
  </si>
  <si>
    <t>0001962460-23-000001</t>
  </si>
  <si>
    <t>PBS Biotech, Inc.</t>
  </si>
  <si>
    <t>0001962718</t>
  </si>
  <si>
    <t>CAMARILLO</t>
  </si>
  <si>
    <t>0001962718-23-000001</t>
  </si>
  <si>
    <t>0001213900-23-003895</t>
  </si>
  <si>
    <t>0001493152-23-002033</t>
  </si>
  <si>
    <t>Morphoceuticals, Inc.</t>
  </si>
  <si>
    <t>0001962989</t>
  </si>
  <si>
    <t>2023-01-23</t>
  </si>
  <si>
    <t>MARBLEHEAD</t>
  </si>
  <si>
    <t>0000898432-23-000030</t>
  </si>
  <si>
    <t>Vitro Biopharma, Inc.</t>
  </si>
  <si>
    <t>0000793171</t>
  </si>
  <si>
    <t>0001493152-23-002197</t>
  </si>
  <si>
    <t>Byonyks Medical Devices, Inc.</t>
  </si>
  <si>
    <t>0001961889</t>
  </si>
  <si>
    <t>2023-01-24</t>
  </si>
  <si>
    <t>ITASCA</t>
  </si>
  <si>
    <t>0001961889-23-000001</t>
  </si>
  <si>
    <t>BIOPOLY, LLC</t>
  </si>
  <si>
    <t>0001465704</t>
  </si>
  <si>
    <t>FORT WAYNE</t>
  </si>
  <si>
    <t>0001465704-23-000001</t>
  </si>
  <si>
    <t>0001743192-23-000001</t>
  </si>
  <si>
    <t>Pharmesol Inc.</t>
  </si>
  <si>
    <t>0001962684</t>
  </si>
  <si>
    <t>AUBURNDALE</t>
  </si>
  <si>
    <t>0001962684-23-000001</t>
  </si>
  <si>
    <t>MONARCH CO LLC</t>
  </si>
  <si>
    <t>0001963361</t>
  </si>
  <si>
    <t>0001963361-23-000001</t>
  </si>
  <si>
    <t>Pepper Bio, Inc.</t>
  </si>
  <si>
    <t>0001963471</t>
  </si>
  <si>
    <t>0001963471-23-000003</t>
  </si>
  <si>
    <t>0001963471-23-000002</t>
  </si>
  <si>
    <t>0001963471-23-000001</t>
  </si>
  <si>
    <t>Cytovia, Inc.</t>
  </si>
  <si>
    <t>0001493152-23-002625</t>
  </si>
  <si>
    <t>MyndTec Inc.</t>
  </si>
  <si>
    <t>0001777607</t>
  </si>
  <si>
    <t>0001567619-23-001295</t>
  </si>
  <si>
    <t>Linnaeus Therapeutics, Inc.</t>
  </si>
  <si>
    <t>0001752026</t>
  </si>
  <si>
    <t>HADDONFIELD</t>
  </si>
  <si>
    <t>0001752026-23-000001</t>
  </si>
  <si>
    <t>ADARx Pharmaceuticals, Inc.</t>
  </si>
  <si>
    <t>0001802369</t>
  </si>
  <si>
    <t>0001802369-23-000001</t>
  </si>
  <si>
    <t>Concord Medical Technology Corp</t>
  </si>
  <si>
    <t>0001963808</t>
  </si>
  <si>
    <t>2023-01-27</t>
  </si>
  <si>
    <t>NORTH DAKOTA</t>
  </si>
  <si>
    <t>GRAND FORKS</t>
  </si>
  <si>
    <t>0001963808-23-000001</t>
  </si>
  <si>
    <t>SunnyBay BioTech, Inc.</t>
  </si>
  <si>
    <t>0001963621</t>
  </si>
  <si>
    <t>0001963621-23-000001</t>
  </si>
  <si>
    <t>Genialis, Inc.</t>
  </si>
  <si>
    <t>0001948756</t>
  </si>
  <si>
    <t>2023-01-31</t>
  </si>
  <si>
    <t>0001948756-23-000001</t>
  </si>
  <si>
    <t>0001213900-23-006336</t>
  </si>
  <si>
    <t>Secretome Therapeutics, Inc.</t>
  </si>
  <si>
    <t>0001961833</t>
  </si>
  <si>
    <t>2023-02-02</t>
  </si>
  <si>
    <t>0001961833-23-000001</t>
  </si>
  <si>
    <t>Evofem Biosciences, Inc.</t>
  </si>
  <si>
    <t>0001618835</t>
  </si>
  <si>
    <t>2023-02-03</t>
  </si>
  <si>
    <t>0001618835-23-000007</t>
  </si>
  <si>
    <t>Garuda Therapeutics, Inc.</t>
  </si>
  <si>
    <t>0001884363</t>
  </si>
  <si>
    <t>0001884363-23-000001</t>
  </si>
  <si>
    <t>Innovative Display Systems, LLC</t>
  </si>
  <si>
    <t>0001960079</t>
  </si>
  <si>
    <t>0001960079-23-000001</t>
  </si>
  <si>
    <t>Dimension Inx Corp.</t>
  </si>
  <si>
    <t>0001832381</t>
  </si>
  <si>
    <t>0001810918-23-000001</t>
  </si>
  <si>
    <t>Niche Biopharmaceuticals LLC</t>
  </si>
  <si>
    <t>0001846144</t>
  </si>
  <si>
    <t>SHOREWOOD</t>
  </si>
  <si>
    <t>0001846144-23-000001</t>
  </si>
  <si>
    <t>ZETAGEN THERAPEUTICS, INC.</t>
  </si>
  <si>
    <t>0001730728</t>
  </si>
  <si>
    <t>0001730728-23-000001</t>
  </si>
  <si>
    <t>ReelReactor, Inc.</t>
  </si>
  <si>
    <t>0001964579</t>
  </si>
  <si>
    <t>2023-02-07</t>
  </si>
  <si>
    <t>0001964579-23-000001</t>
  </si>
  <si>
    <t>Inhibikase Therapeutics, Inc.</t>
  </si>
  <si>
    <t>0001750149</t>
  </si>
  <si>
    <t>Atlanta</t>
  </si>
  <si>
    <t>0001209191-23-007563</t>
  </si>
  <si>
    <t>Otolith Sound, Inc.</t>
  </si>
  <si>
    <t>0001677664</t>
  </si>
  <si>
    <t>0001677664-23-000001</t>
  </si>
  <si>
    <t>EOLO USA, Inc.</t>
  </si>
  <si>
    <t>0001961558</t>
  </si>
  <si>
    <t>2023-02-08</t>
  </si>
  <si>
    <t>2023-02-14</t>
  </si>
  <si>
    <t>0001961558-23-000001</t>
  </si>
  <si>
    <t>Duo Oncology Inc.</t>
  </si>
  <si>
    <t>0001843372</t>
  </si>
  <si>
    <t>2023-08-11</t>
  </si>
  <si>
    <t>0001843372-23-000001</t>
  </si>
  <si>
    <t>0001852647-23-000001</t>
  </si>
  <si>
    <t>2023-02-09</t>
  </si>
  <si>
    <t>0001716170-23-000001</t>
  </si>
  <si>
    <t>0001953909-23-000001</t>
  </si>
  <si>
    <t>Creative BioTherapeutics LLC</t>
  </si>
  <si>
    <t>0001899355</t>
  </si>
  <si>
    <t>GURNEE</t>
  </si>
  <si>
    <t>0001899355-23-000001</t>
  </si>
  <si>
    <t>0001716170-23-000002</t>
  </si>
  <si>
    <t>0001567619-23-002145</t>
  </si>
  <si>
    <t>Allyx Therapeutics, Inc.</t>
  </si>
  <si>
    <t>0001865257</t>
  </si>
  <si>
    <t>2023-02-10</t>
  </si>
  <si>
    <t>0001865257-23-000001</t>
  </si>
  <si>
    <t>Stemtrix Corp.</t>
  </si>
  <si>
    <t>0001965520</t>
  </si>
  <si>
    <t>0001965520-23-000001</t>
  </si>
  <si>
    <t>2023-02-13</t>
  </si>
  <si>
    <t>0001437749-23-003187</t>
  </si>
  <si>
    <t>Alloplex Biotherapeutics, Inc.</t>
  </si>
  <si>
    <t>0001762917</t>
  </si>
  <si>
    <t>0001762917-23-000001</t>
  </si>
  <si>
    <t>Avilar Therapeutics, Inc.</t>
  </si>
  <si>
    <t>0001836740</t>
  </si>
  <si>
    <t>0001836740-23-000001</t>
  </si>
  <si>
    <t>OncoXome, Inc.</t>
  </si>
  <si>
    <t>0001963883</t>
  </si>
  <si>
    <t>NORTH HOLLYWOOD</t>
  </si>
  <si>
    <t>0001963883-23-000001</t>
  </si>
  <si>
    <t>Apexigen, Inc.</t>
  </si>
  <si>
    <t>0001814140</t>
  </si>
  <si>
    <t>0001947761-23-000001</t>
  </si>
  <si>
    <t>Immunophotonics, Inc.</t>
  </si>
  <si>
    <t>0001490953</t>
  </si>
  <si>
    <t>0001490953-23-000003</t>
  </si>
  <si>
    <t>AVENUE THERAPEUTICS, INC.</t>
  </si>
  <si>
    <t>0001644963</t>
  </si>
  <si>
    <t>0001104659-23-020903</t>
  </si>
  <si>
    <t>FlightPath Biosciences, Inc.</t>
  </si>
  <si>
    <t>0001809914</t>
  </si>
  <si>
    <t>2023-02-15</t>
  </si>
  <si>
    <t>Birmingham</t>
  </si>
  <si>
    <t>0001809914-23-000001</t>
  </si>
  <si>
    <t>Myodenovo Inc.</t>
  </si>
  <si>
    <t>0001960653</t>
  </si>
  <si>
    <t>2023-02-16</t>
  </si>
  <si>
    <t>0001960653-23-000001</t>
  </si>
  <si>
    <t>KIORA PHARMACEUTICALS INC</t>
  </si>
  <si>
    <t>0001372514</t>
  </si>
  <si>
    <t>2023-02-17</t>
  </si>
  <si>
    <t>0001104659-23-023307</t>
  </si>
  <si>
    <t>Midatech Pharma Plc</t>
  </si>
  <si>
    <t>0001643918</t>
  </si>
  <si>
    <t>CARDIFF</t>
  </si>
  <si>
    <t>0001713695-23-000001</t>
  </si>
  <si>
    <t>Koios Medical, Inc.</t>
  </si>
  <si>
    <t>0001764417</t>
  </si>
  <si>
    <t>0001764417-23-000001</t>
  </si>
  <si>
    <t>Quanta Therapeutics, Inc.</t>
  </si>
  <si>
    <t>0001891891</t>
  </si>
  <si>
    <t>0001891891-23-000001</t>
  </si>
  <si>
    <t>0001104659-23-023304</t>
  </si>
  <si>
    <t>Mercury Bio, Inc.</t>
  </si>
  <si>
    <t>0001952927-23-000002</t>
  </si>
  <si>
    <t>Tellus Therapeutics, Inc.</t>
  </si>
  <si>
    <t>0001766205</t>
  </si>
  <si>
    <t>2023-02-21</t>
  </si>
  <si>
    <t>0001766205-23-000003</t>
  </si>
  <si>
    <t>0001042167-23-000006</t>
  </si>
  <si>
    <t>VistaGen Therapeutics, Inc.</t>
  </si>
  <si>
    <t>0001411685</t>
  </si>
  <si>
    <t>0001437749-23-003840</t>
  </si>
  <si>
    <t>Sensible Biotechnologies, Inc.</t>
  </si>
  <si>
    <t>0001964363</t>
  </si>
  <si>
    <t>Claymont</t>
  </si>
  <si>
    <t>0001964363-23-000001</t>
  </si>
  <si>
    <t>Stitchlock, Inc.</t>
  </si>
  <si>
    <t>0001964755</t>
  </si>
  <si>
    <t>WEBSTER</t>
  </si>
  <si>
    <t>0001964755-23-000001</t>
  </si>
  <si>
    <t>Peytant Solutions, Inc.</t>
  </si>
  <si>
    <t>0001652372</t>
  </si>
  <si>
    <t>2023-02-22</t>
  </si>
  <si>
    <t>2025-01-10</t>
  </si>
  <si>
    <t>0001437749-23-004221</t>
  </si>
  <si>
    <t>Lirum Therapeutics, Inc.</t>
  </si>
  <si>
    <t>0001965411</t>
  </si>
  <si>
    <t>2023-02-23</t>
  </si>
  <si>
    <t>0001104659-23-024550</t>
  </si>
  <si>
    <t>Panome Bio Inc.</t>
  </si>
  <si>
    <t>0001966691</t>
  </si>
  <si>
    <t>2023-02-24</t>
  </si>
  <si>
    <t>SAINT LOUIS</t>
  </si>
  <si>
    <t>0001966691-23-000001</t>
  </si>
  <si>
    <t>0001590501-23-000001</t>
  </si>
  <si>
    <t>Navrogen Inc.</t>
  </si>
  <si>
    <t>0001756608</t>
  </si>
  <si>
    <t>CHEYNEY</t>
  </si>
  <si>
    <t>0001567619-23-003811</t>
  </si>
  <si>
    <t>X-Sight Inc</t>
  </si>
  <si>
    <t>0001965249</t>
  </si>
  <si>
    <t>0001965249-23-000001</t>
  </si>
  <si>
    <t>Codagenix Inc.</t>
  </si>
  <si>
    <t>0001967165</t>
  </si>
  <si>
    <t>FARMINGDALE</t>
  </si>
  <si>
    <t>0001567619-23-003847</t>
  </si>
  <si>
    <t>GENLEAP AI INC.</t>
  </si>
  <si>
    <t>0001967374</t>
  </si>
  <si>
    <t>WYOMING</t>
  </si>
  <si>
    <t>CHEYENNE</t>
  </si>
  <si>
    <t>0001967374-23-000001</t>
  </si>
  <si>
    <t>Alpha Cognition Inc.</t>
  </si>
  <si>
    <t>0001655923</t>
  </si>
  <si>
    <t>2023-02-28</t>
  </si>
  <si>
    <t>0001727689-23-000010</t>
  </si>
  <si>
    <t>Cadence Neuroscience, Inc.</t>
  </si>
  <si>
    <t>0001712390</t>
  </si>
  <si>
    <t>SAMMAMISH</t>
  </si>
  <si>
    <t>0001712390-23-000001</t>
  </si>
  <si>
    <t>Causeway Therapeutics Ltd</t>
  </si>
  <si>
    <t>0001966914</t>
  </si>
  <si>
    <t>GLASGOW</t>
  </si>
  <si>
    <t>0001515971-23-000017</t>
  </si>
  <si>
    <t>Santa Ana Bio, Inc.</t>
  </si>
  <si>
    <t>0001864492</t>
  </si>
  <si>
    <t>0001864492-23-000001</t>
  </si>
  <si>
    <t>SPRUCE BIOSCIENCES, INC.</t>
  </si>
  <si>
    <t>0001683553</t>
  </si>
  <si>
    <t>0001683553-23-000003</t>
  </si>
  <si>
    <t>Chroma Medicine, Inc.</t>
  </si>
  <si>
    <t>0001967386</t>
  </si>
  <si>
    <t>2023-03-01</t>
  </si>
  <si>
    <t>2023-09-01</t>
  </si>
  <si>
    <t>0001967386-23-000001</t>
  </si>
  <si>
    <t>Allarity Therapeutics, Inc.</t>
  </si>
  <si>
    <t>0001860657</t>
  </si>
  <si>
    <t>0001213900-23-015607</t>
  </si>
  <si>
    <t>CARGO Therapeutics, Inc.</t>
  </si>
  <si>
    <t>0001966494</t>
  </si>
  <si>
    <t>0001966494-23-000001</t>
  </si>
  <si>
    <t>Native Cardio, Inc.</t>
  </si>
  <si>
    <t>0001767312</t>
  </si>
  <si>
    <t>0001767312-23-000001</t>
  </si>
  <si>
    <t>Morphic Holding, Inc.</t>
  </si>
  <si>
    <t>0001679363</t>
  </si>
  <si>
    <t>0001679363-23-000017</t>
  </si>
  <si>
    <t>0001967854</t>
  </si>
  <si>
    <t>2023-03-02</t>
  </si>
  <si>
    <t>0001967854-23-000001</t>
  </si>
  <si>
    <t>0001947954-23-000001</t>
  </si>
  <si>
    <t>ABVC BIOPHARMA, INC.</t>
  </si>
  <si>
    <t>0001173313</t>
  </si>
  <si>
    <t>0001213900-23-016641</t>
  </si>
  <si>
    <t>Akava Therapeutics Inc.</t>
  </si>
  <si>
    <t>0001966649</t>
  </si>
  <si>
    <t>2023-03-03</t>
  </si>
  <si>
    <t>WINNETKA</t>
  </si>
  <si>
    <t>0001966649-23-000001</t>
  </si>
  <si>
    <t>Voyager Therapeutics, Inc.</t>
  </si>
  <si>
    <t>0001640266</t>
  </si>
  <si>
    <t>0001640266-23-000001</t>
  </si>
  <si>
    <t>Photomedics Inc.</t>
  </si>
  <si>
    <t>0001833483</t>
  </si>
  <si>
    <t>0001833483-23-000001</t>
  </si>
  <si>
    <t>Checkpoint Therapeutics, Inc.</t>
  </si>
  <si>
    <t>0001651407</t>
  </si>
  <si>
    <t>0001104659-23-028508</t>
  </si>
  <si>
    <t>0001213900-23-017225</t>
  </si>
  <si>
    <t>Arthrosi Therapeutics, Inc.</t>
  </si>
  <si>
    <t>0001741062</t>
  </si>
  <si>
    <t>0001741062-23-000001</t>
  </si>
  <si>
    <t>Medsyn Biopharma LLC</t>
  </si>
  <si>
    <t>0001966428</t>
  </si>
  <si>
    <t>0001966428-23-000001</t>
  </si>
  <si>
    <t>2023-03-06</t>
  </si>
  <si>
    <t>0001618835-23-000013</t>
  </si>
  <si>
    <t>0001213900-23-017756</t>
  </si>
  <si>
    <t>Ethicann Pharmaceuticals Inc. / DE</t>
  </si>
  <si>
    <t>0001967784</t>
  </si>
  <si>
    <t>0001967784-23-000001</t>
  </si>
  <si>
    <t>Enveda Therapeutics, Inc.</t>
  </si>
  <si>
    <t>0001821392</t>
  </si>
  <si>
    <t>0001821392-23-000001</t>
  </si>
  <si>
    <t>CapsoVision, Inc</t>
  </si>
  <si>
    <t>0001378325</t>
  </si>
  <si>
    <t>2024-07-23</t>
  </si>
  <si>
    <t>0001378325-23-000001</t>
  </si>
  <si>
    <t>Savran Technologies Inc.</t>
  </si>
  <si>
    <t>0001732517</t>
  </si>
  <si>
    <t>0001732517-23-000001</t>
  </si>
  <si>
    <t>Oxygen4Life, Inc.</t>
  </si>
  <si>
    <t>0001952064</t>
  </si>
  <si>
    <t>2023-03-08</t>
  </si>
  <si>
    <t>SHERIDAN</t>
  </si>
  <si>
    <t>0001952064-23-000003</t>
  </si>
  <si>
    <t>0001901599-23-000003</t>
  </si>
  <si>
    <t>SNC Therapeutics, Inc.</t>
  </si>
  <si>
    <t>0001966964</t>
  </si>
  <si>
    <t>0001966964-23-000001</t>
  </si>
  <si>
    <t>Amplfied Sciences, Inc.</t>
  </si>
  <si>
    <t>0001968687</t>
  </si>
  <si>
    <t>0001968687-23-000001</t>
  </si>
  <si>
    <t>0001674834-23-000001</t>
  </si>
  <si>
    <t>Duet Therapeutics, Inc.</t>
  </si>
  <si>
    <t>0001968644</t>
  </si>
  <si>
    <t>Skillman</t>
  </si>
  <si>
    <t>0001968644-23-000001</t>
  </si>
  <si>
    <t>Io Therapeutics, Inc.</t>
  </si>
  <si>
    <t>0001538762</t>
  </si>
  <si>
    <t>2023-03-09</t>
  </si>
  <si>
    <t>SPRING</t>
  </si>
  <si>
    <t>0001538762-23-000003</t>
  </si>
  <si>
    <t>Unravel Biosciences, Inc.</t>
  </si>
  <si>
    <t>0001876967</t>
  </si>
  <si>
    <t>0001876967-23-000002</t>
  </si>
  <si>
    <t>Circular Genomics Inc.</t>
  </si>
  <si>
    <t>0001878989</t>
  </si>
  <si>
    <t>0001878989-23-000001</t>
  </si>
  <si>
    <t>0001685163-23-000001</t>
  </si>
  <si>
    <t>DIVERSE BIOTECH, INC.</t>
  </si>
  <si>
    <t>0001744231</t>
  </si>
  <si>
    <t>0001744231-23-000001</t>
  </si>
  <si>
    <t>SEngine Precision Medicine, Inc.</t>
  </si>
  <si>
    <t>0001752445</t>
  </si>
  <si>
    <t>0001752445-23-000001</t>
  </si>
  <si>
    <t>AGI Scientific, LLC</t>
  </si>
  <si>
    <t>0001967574</t>
  </si>
  <si>
    <t>0001014100-23-000017</t>
  </si>
  <si>
    <t>0001678518-23-000001</t>
  </si>
  <si>
    <t>LEAP THERAPEUTICS, INC.</t>
  </si>
  <si>
    <t>0001509745</t>
  </si>
  <si>
    <t>0001567619-23-004949</t>
  </si>
  <si>
    <t>0001445815-23-000006</t>
  </si>
  <si>
    <t>Unicycive Therapeutics, Inc.</t>
  </si>
  <si>
    <t>0001766140</t>
  </si>
  <si>
    <t>0001213900-23-019602</t>
  </si>
  <si>
    <t>0001567619-23-004904</t>
  </si>
  <si>
    <t>Artin Bioscience Inc.</t>
  </si>
  <si>
    <t>0001968329</t>
  </si>
  <si>
    <t>0001099910-23-000045</t>
  </si>
  <si>
    <t>Volastra Therapeutics, Inc.</t>
  </si>
  <si>
    <t>0001968822</t>
  </si>
  <si>
    <t>0001968822-23-000001</t>
  </si>
  <si>
    <t>2023-03-14</t>
  </si>
  <si>
    <t>2025-11-17</t>
  </si>
  <si>
    <t>0001787508-23-000001</t>
  </si>
  <si>
    <t>Presa Solutions Inc</t>
  </si>
  <si>
    <t>0001962473</t>
  </si>
  <si>
    <t>LAS COLINAS</t>
  </si>
  <si>
    <t>0001962473-23-000001</t>
  </si>
  <si>
    <t>Cellular Logistics, Inc.</t>
  </si>
  <si>
    <t>0001688621</t>
  </si>
  <si>
    <t>0001688621-23-000001</t>
  </si>
  <si>
    <t>2A Biosciences, Inc.</t>
  </si>
  <si>
    <t>0001968754</t>
  </si>
  <si>
    <t>SANTA MONICA</t>
  </si>
  <si>
    <t>0001567619-23-005028</t>
  </si>
  <si>
    <t>Virax Biolabs Group Ltd</t>
  </si>
  <si>
    <t>0001885827</t>
  </si>
  <si>
    <t>2023-03-15</t>
  </si>
  <si>
    <t>0001209191-23-018884</t>
  </si>
  <si>
    <t>ONL Therapeutics, Inc.</t>
  </si>
  <si>
    <t>0001611793</t>
  </si>
  <si>
    <t>0001611793-23-000001</t>
  </si>
  <si>
    <t>Orion Biotechnology Canada Ltd.</t>
  </si>
  <si>
    <t>0001827388</t>
  </si>
  <si>
    <t>CANADA (FEDERAL LEVEL)</t>
  </si>
  <si>
    <t>OTTAWA, ONTARIO</t>
  </si>
  <si>
    <t>0001827388-23-000002</t>
  </si>
  <si>
    <t>Inventure, LLC</t>
  </si>
  <si>
    <t>0001706556</t>
  </si>
  <si>
    <t>SOUTHBURY</t>
  </si>
  <si>
    <t>0001706556-23-000003</t>
  </si>
  <si>
    <t>Shennon Biotechnologies Inc.</t>
  </si>
  <si>
    <t>0001961082</t>
  </si>
  <si>
    <t>2023-03-16</t>
  </si>
  <si>
    <t>0001961082-23-000002</t>
  </si>
  <si>
    <t>Meadowhawk Biolabs, Inc.</t>
  </si>
  <si>
    <t>0001969871</t>
  </si>
  <si>
    <t>2023-03-17</t>
  </si>
  <si>
    <t>MARLBOROUGH</t>
  </si>
  <si>
    <t>0001969871-23-000002</t>
  </si>
  <si>
    <t>0001823359-23-000002</t>
  </si>
  <si>
    <t>0001969871-23-000001</t>
  </si>
  <si>
    <t>Abilita Bio, Inc.</t>
  </si>
  <si>
    <t>0001960998</t>
  </si>
  <si>
    <t>0001096906-23-000564</t>
  </si>
  <si>
    <t>Califia Pharma, Inc.</t>
  </si>
  <si>
    <t>0001969039</t>
  </si>
  <si>
    <t>2023-10-23</t>
  </si>
  <si>
    <t>0001969039-23-000001</t>
  </si>
  <si>
    <t>AION Healthspan, Inc.</t>
  </si>
  <si>
    <t>0001969476</t>
  </si>
  <si>
    <t>0001567619-23-005217</t>
  </si>
  <si>
    <t>Early Detection Inc.</t>
  </si>
  <si>
    <t>0001836597</t>
  </si>
  <si>
    <t>0001836597-23-000002</t>
  </si>
  <si>
    <t>INSAMO INC.</t>
  </si>
  <si>
    <t>0001969222</t>
  </si>
  <si>
    <t>2023-03-20</t>
  </si>
  <si>
    <t>0001969222-23-000001</t>
  </si>
  <si>
    <t>Mimio Health, Inc</t>
  </si>
  <si>
    <t>0001961891</t>
  </si>
  <si>
    <t>0001961891-23-000001</t>
  </si>
  <si>
    <t>Serotiny, Inc.</t>
  </si>
  <si>
    <t>0001745734</t>
  </si>
  <si>
    <t>0001745734-23-000001</t>
  </si>
  <si>
    <t>0001779253-23-000001</t>
  </si>
  <si>
    <t>Phase Genomics, Inc.</t>
  </si>
  <si>
    <t>0001722760</t>
  </si>
  <si>
    <t>0001722760-23-000001</t>
  </si>
  <si>
    <t>Rebase Biotech, Inc</t>
  </si>
  <si>
    <t>0001969987</t>
  </si>
  <si>
    <t>DULUTH</t>
  </si>
  <si>
    <t>0001969987-23-000002</t>
  </si>
  <si>
    <t>Lucid Diagnostics Inc.</t>
  </si>
  <si>
    <t>0001799011</t>
  </si>
  <si>
    <t>2023-03-22</t>
  </si>
  <si>
    <t>0001094891-23-000001</t>
  </si>
  <si>
    <t>C16 Biosciences, Inc.</t>
  </si>
  <si>
    <t>0001757728</t>
  </si>
  <si>
    <t>0001757728-23-000001</t>
  </si>
  <si>
    <t>0001932193-23-000001</t>
  </si>
  <si>
    <t>Orchard Therapeutics plc</t>
  </si>
  <si>
    <t>0001748907</t>
  </si>
  <si>
    <t>2023-03-23</t>
  </si>
  <si>
    <t>0001802806-23-000006</t>
  </si>
  <si>
    <t>Nutrivert Inc.</t>
  </si>
  <si>
    <t>0001970591</t>
  </si>
  <si>
    <t>0001970591-23-000001</t>
  </si>
  <si>
    <t>0001787352-23-000001</t>
  </si>
  <si>
    <t>0001104659-23-036120</t>
  </si>
  <si>
    <t>Empirico Inc.</t>
  </si>
  <si>
    <t>0001758846</t>
  </si>
  <si>
    <t>0001758846-23-000001</t>
  </si>
  <si>
    <t>Santiste Medical Inc.</t>
  </si>
  <si>
    <t>0001830849</t>
  </si>
  <si>
    <t>0001104659-23-036444</t>
  </si>
  <si>
    <t>NEXGEN FORENSIC SCIENCES, INC.</t>
  </si>
  <si>
    <t>0001757348</t>
  </si>
  <si>
    <t>0001014100-23-000020</t>
  </si>
  <si>
    <t>LadeRx, LLC</t>
  </si>
  <si>
    <t>0001970543</t>
  </si>
  <si>
    <t>2023-03-27</t>
  </si>
  <si>
    <t>0001970543-23-000001</t>
  </si>
  <si>
    <t>CUREMARK LLC</t>
  </si>
  <si>
    <t>0001439430</t>
  </si>
  <si>
    <t>RYE BROOK</t>
  </si>
  <si>
    <t>0001439430-23-000001</t>
  </si>
  <si>
    <t>2023-03-28</t>
  </si>
  <si>
    <t>0001727689-23-000019</t>
  </si>
  <si>
    <t>Synlico Inc.</t>
  </si>
  <si>
    <t>0001880583</t>
  </si>
  <si>
    <t>0001880583-23-000002</t>
  </si>
  <si>
    <t>ThermoGenesis Holdings, Inc.</t>
  </si>
  <si>
    <t>0000811212</t>
  </si>
  <si>
    <t>RANCHO CORDOVA</t>
  </si>
  <si>
    <t>0000897069-23-000189</t>
  </si>
  <si>
    <t>HONEY BROOK</t>
  </si>
  <si>
    <t>0001592082-23-000001</t>
  </si>
  <si>
    <t>0001876860-23-000001</t>
  </si>
  <si>
    <t>IntelGenx Technologies Corp.</t>
  </si>
  <si>
    <t>0001098880</t>
  </si>
  <si>
    <t>VILLE SAINT LAURENT</t>
  </si>
  <si>
    <t>0001062993-23-007888</t>
  </si>
  <si>
    <t>RENOVION, INC.</t>
  </si>
  <si>
    <t>0001670639</t>
  </si>
  <si>
    <t>0001670639-23-000001</t>
  </si>
  <si>
    <t>S4 Medical Corp.</t>
  </si>
  <si>
    <t>0001852724</t>
  </si>
  <si>
    <t>2023-03-29</t>
  </si>
  <si>
    <t>CHAGRIN FALLS</t>
  </si>
  <si>
    <t>0001852724-23-000002</t>
  </si>
  <si>
    <t>TellBio, Inc.</t>
  </si>
  <si>
    <t>0001791842</t>
  </si>
  <si>
    <t>0001791842-23-000002</t>
  </si>
  <si>
    <t>0001558525-23-000001</t>
  </si>
  <si>
    <t>Stingray Therapeutics, Inc.</t>
  </si>
  <si>
    <t>0001759143</t>
  </si>
  <si>
    <t>0001759143-23-000001</t>
  </si>
  <si>
    <t>0001533914-23-000001</t>
  </si>
  <si>
    <t>Encentrio Therapeutics, Inc.</t>
  </si>
  <si>
    <t>0001971101</t>
  </si>
  <si>
    <t>0001971101-23-000002</t>
  </si>
  <si>
    <t>Telomir Pharmaceuticals, Inc.</t>
  </si>
  <si>
    <t>0001971532</t>
  </si>
  <si>
    <t>0000897069-23-000196</t>
  </si>
  <si>
    <t>CalciMedica, Inc.</t>
  </si>
  <si>
    <t>0001534133</t>
  </si>
  <si>
    <t>2023-04-04</t>
  </si>
  <si>
    <t>0001921043-23-000002</t>
  </si>
  <si>
    <t>BioRegenx Inc.</t>
  </si>
  <si>
    <t>0001877104</t>
  </si>
  <si>
    <t>CHATTANOOGA</t>
  </si>
  <si>
    <t>0001877104-23-000001</t>
  </si>
  <si>
    <t>CalciMedica Subsidiary, Inc.</t>
  </si>
  <si>
    <t>0001385359</t>
  </si>
  <si>
    <t>0001921043-23-000001</t>
  </si>
  <si>
    <t>Immunaeon Inc.</t>
  </si>
  <si>
    <t>0001971360</t>
  </si>
  <si>
    <t>0001971360-23-000001</t>
  </si>
  <si>
    <t>Lennham Pharmaceuticals, Inc.</t>
  </si>
  <si>
    <t>0001853301</t>
  </si>
  <si>
    <t>CONCORD</t>
  </si>
  <si>
    <t>0001104659-23-041280</t>
  </si>
  <si>
    <t>BIOSTEM TECHNOLOGIES</t>
  </si>
  <si>
    <t>0001658678</t>
  </si>
  <si>
    <t>POMPANO BEACH</t>
  </si>
  <si>
    <t>0001493152-23-010724</t>
  </si>
  <si>
    <t>Astek Diagnostics, Inc.</t>
  </si>
  <si>
    <t>0001972498</t>
  </si>
  <si>
    <t>2023-08-28</t>
  </si>
  <si>
    <t>0001972498-23-000001</t>
  </si>
  <si>
    <t>0001799011-23-000002</t>
  </si>
  <si>
    <t>2023-04-06</t>
  </si>
  <si>
    <t>2024-06-26</t>
  </si>
  <si>
    <t>0001778492-23-000001</t>
  </si>
  <si>
    <t>Fort Mill</t>
  </si>
  <si>
    <t>0001654954-23-004468</t>
  </si>
  <si>
    <t>0001944210-23-000002</t>
  </si>
  <si>
    <t>0001947954-23-000002</t>
  </si>
  <si>
    <t>Algorithm Sciences, Inc.</t>
  </si>
  <si>
    <t>0001776575</t>
  </si>
  <si>
    <t>2023-04-07</t>
  </si>
  <si>
    <t>0001493152-23-011301</t>
  </si>
  <si>
    <t>ALIMERA SCIENCES INC</t>
  </si>
  <si>
    <t>0001267602</t>
  </si>
  <si>
    <t>2023-05-31</t>
  </si>
  <si>
    <t>Alpharetta</t>
  </si>
  <si>
    <t>0001209191-23-023829</t>
  </si>
  <si>
    <t>Harpoon Therapeutics, Inc.</t>
  </si>
  <si>
    <t>0001708493</t>
  </si>
  <si>
    <t>0001209191-23-023772</t>
  </si>
  <si>
    <t>GlycosBio Inc.</t>
  </si>
  <si>
    <t>0001427515</t>
  </si>
  <si>
    <t>0001209191-23-023734</t>
  </si>
  <si>
    <t>0001781303-23-000001</t>
  </si>
  <si>
    <t>Acta Pharmaceuticals, Inc.</t>
  </si>
  <si>
    <t>0001972861</t>
  </si>
  <si>
    <t>2024-04-22</t>
  </si>
  <si>
    <t>0001972861-23-000001</t>
  </si>
  <si>
    <t>2023-04-10</t>
  </si>
  <si>
    <t>0001493152-23-011700</t>
  </si>
  <si>
    <t>Potrero Medical, Inc.</t>
  </si>
  <si>
    <t>0001609048</t>
  </si>
  <si>
    <t>0001609048-23-000001</t>
  </si>
  <si>
    <t>0001935521-23-000001</t>
  </si>
  <si>
    <t>2023-04-11</t>
  </si>
  <si>
    <t>0001915302-23-000001</t>
  </si>
  <si>
    <t>EMIT IMAGING, INC.</t>
  </si>
  <si>
    <t>0001973076</t>
  </si>
  <si>
    <t>0001973076-23-000001</t>
  </si>
  <si>
    <t>Crossbow Therapeutics, Inc.</t>
  </si>
  <si>
    <t>0001972912</t>
  </si>
  <si>
    <t>2023-04-12</t>
  </si>
  <si>
    <t>0001972912-23-000001</t>
  </si>
  <si>
    <t>NEUROPRO THERAPEUTICS, INC.</t>
  </si>
  <si>
    <t>0001681407</t>
  </si>
  <si>
    <t>2023-04-13</t>
  </si>
  <si>
    <t>Yachats</t>
  </si>
  <si>
    <t>0001681407-23-000001</t>
  </si>
  <si>
    <t>Upkara Inc.</t>
  </si>
  <si>
    <t>0001753668</t>
  </si>
  <si>
    <t>Ann Arbor</t>
  </si>
  <si>
    <t>0001753668-23-000003</t>
  </si>
  <si>
    <t>0001231919-23-000017</t>
  </si>
  <si>
    <t>0001769177-23-000001</t>
  </si>
  <si>
    <t>0001743192-23-000002</t>
  </si>
  <si>
    <t>NKore Biotherapeutics, LLC</t>
  </si>
  <si>
    <t>0001973285</t>
  </si>
  <si>
    <t>0001973285-23-000001</t>
  </si>
  <si>
    <t>Therini Bio, Inc.</t>
  </si>
  <si>
    <t>0001776935</t>
  </si>
  <si>
    <t>2023-04-14</t>
  </si>
  <si>
    <t>2025-09-08</t>
  </si>
  <si>
    <t>Sacramento</t>
  </si>
  <si>
    <t>0001209191-23-024262</t>
  </si>
  <si>
    <t>0001909093-23-000001</t>
  </si>
  <si>
    <t>0001104659-23-045666</t>
  </si>
  <si>
    <t>2025-08-21</t>
  </si>
  <si>
    <t>0001437749-23-010296</t>
  </si>
  <si>
    <t>0001725755-23-000001</t>
  </si>
  <si>
    <t>NovaDerm Aid Fund Alpha, L.L.C.</t>
  </si>
  <si>
    <t>0001973761</t>
  </si>
  <si>
    <t>0001973761-23-000001</t>
  </si>
  <si>
    <t>2023-05-22</t>
  </si>
  <si>
    <t>0001902402-23-000001</t>
  </si>
  <si>
    <t>OUROTECH, INC.- PEAR BIO</t>
  </si>
  <si>
    <t>0001890185</t>
  </si>
  <si>
    <t>0001890185-23-000001</t>
  </si>
  <si>
    <t>0001909093-23-000002</t>
  </si>
  <si>
    <t>Trilinear BioVentures, LLC</t>
  </si>
  <si>
    <t>0001972886</t>
  </si>
  <si>
    <t>0001972886-23-000001</t>
  </si>
  <si>
    <t>0001493152-23-012210</t>
  </si>
  <si>
    <t>NovaDerm Aid Fund VIII L.L.C.</t>
  </si>
  <si>
    <t>0001973754</t>
  </si>
  <si>
    <t>2023-04-17</t>
  </si>
  <si>
    <t>0001973761-23-000004</t>
  </si>
  <si>
    <t>NovaDerm Aid Fund IX L.L.C.</t>
  </si>
  <si>
    <t>0001973584</t>
  </si>
  <si>
    <t>0001973761-23-000005</t>
  </si>
  <si>
    <t>NovaDerm Aid Fund Iota LLC</t>
  </si>
  <si>
    <t>0001973755</t>
  </si>
  <si>
    <t>0001973761-23-000008</t>
  </si>
  <si>
    <t>NovaDerm Aid Fund Ni LLC</t>
  </si>
  <si>
    <t>0001973856</t>
  </si>
  <si>
    <t>0001973761-23-000012</t>
  </si>
  <si>
    <t>NovaDerm Aid Fund Lamda LLC</t>
  </si>
  <si>
    <t>0001973756</t>
  </si>
  <si>
    <t>0001973761-23-000010</t>
  </si>
  <si>
    <t>NovaDerm Aid Fund II, L.L.C.</t>
  </si>
  <si>
    <t>0001973602</t>
  </si>
  <si>
    <t>0001973602-23-000001</t>
  </si>
  <si>
    <t>NovaDerm Aid Fund Epsilon LLC</t>
  </si>
  <si>
    <t>0001973827</t>
  </si>
  <si>
    <t>0001973827-23-000001</t>
  </si>
  <si>
    <t>NovaDerm Aid Fund Delta LLC</t>
  </si>
  <si>
    <t>0001973757</t>
  </si>
  <si>
    <t>0001973757-23-000001</t>
  </si>
  <si>
    <t>NovaDerm Aid Fund Zeta LLC</t>
  </si>
  <si>
    <t>0001973758</t>
  </si>
  <si>
    <t>0001973761-23-000014</t>
  </si>
  <si>
    <t>NovaDerm Aid Fund Beta, L.L.C.</t>
  </si>
  <si>
    <t>0001973759</t>
  </si>
  <si>
    <t>0001973759-23-000001</t>
  </si>
  <si>
    <t>NovaDerm Aid Fund Theta LLC</t>
  </si>
  <si>
    <t>0001973760</t>
  </si>
  <si>
    <t>0001973761-23-000013</t>
  </si>
  <si>
    <t>NovaDerm Aid Fund Gamma, L.L.C.</t>
  </si>
  <si>
    <t>0001973826</t>
  </si>
  <si>
    <t>0001973826-23-000001</t>
  </si>
  <si>
    <t>NovaDerm Aid Fund VI L.L.C.</t>
  </si>
  <si>
    <t>0001973765</t>
  </si>
  <si>
    <t>0001973761-23-000002</t>
  </si>
  <si>
    <t>NovaDerm Aid Fund VII L.L.C.</t>
  </si>
  <si>
    <t>0001973751</t>
  </si>
  <si>
    <t>0001973761-23-000003</t>
  </si>
  <si>
    <t>NovaDerm Aid Fund Mi LLC</t>
  </si>
  <si>
    <t>0001973857</t>
  </si>
  <si>
    <t>0001973761-23-000011</t>
  </si>
  <si>
    <t>0000945621-23-000222</t>
  </si>
  <si>
    <t>NovaDerm Aid Fund IV, L.L.C.</t>
  </si>
  <si>
    <t>0001973600</t>
  </si>
  <si>
    <t>0001973600-23-000001</t>
  </si>
  <si>
    <t>NovaDerm Aid Fund Kappa LLC</t>
  </si>
  <si>
    <t>0001973679</t>
  </si>
  <si>
    <t>0001973761-23-000009</t>
  </si>
  <si>
    <t>NovaDerm Aid Fund III, L.L.C.</t>
  </si>
  <si>
    <t>0001973601</t>
  </si>
  <si>
    <t>0001973601-23-000001</t>
  </si>
  <si>
    <t>NovaDerm Aid Fund XII L.L.C.</t>
  </si>
  <si>
    <t>0001974001</t>
  </si>
  <si>
    <t>0001973995-23-000002</t>
  </si>
  <si>
    <t>NovaDerm Aid Fund X L.L.C.</t>
  </si>
  <si>
    <t>0001973619</t>
  </si>
  <si>
    <t>0001973761-23-000006</t>
  </si>
  <si>
    <t>NovaDerm Aid Fund I, L.L.C.</t>
  </si>
  <si>
    <t>0001973689</t>
  </si>
  <si>
    <t>0001973689-23-000001</t>
  </si>
  <si>
    <t>NovaDerm Aid Fund XI L.L.C.</t>
  </si>
  <si>
    <t>0001973995</t>
  </si>
  <si>
    <t>0001973995-23-000001</t>
  </si>
  <si>
    <t>NovaDerm Aid Fund Eta LLC</t>
  </si>
  <si>
    <t>0001973741</t>
  </si>
  <si>
    <t>0001973741-23-000001</t>
  </si>
  <si>
    <t>NovaDerm Aid Fund V, L.L.C.</t>
  </si>
  <si>
    <t>0001973599</t>
  </si>
  <si>
    <t>0001973761-23-000007</t>
  </si>
  <si>
    <t>DiaMedica Therapeutics Inc.</t>
  </si>
  <si>
    <t>0001401040</t>
  </si>
  <si>
    <t>2023-04-18</t>
  </si>
  <si>
    <t>0001235802-23-000041</t>
  </si>
  <si>
    <t>Acenxion Biosytems, Inc.</t>
  </si>
  <si>
    <t>0001974107</t>
  </si>
  <si>
    <t>KANSAS CITY</t>
  </si>
  <si>
    <t>0001974107-23-000001</t>
  </si>
  <si>
    <t>Smart Health Diagnostics Co</t>
  </si>
  <si>
    <t>0001974021</t>
  </si>
  <si>
    <t>2023-04-20</t>
  </si>
  <si>
    <t>2024-05-13</t>
  </si>
  <si>
    <t>0001974021-23-000001</t>
  </si>
  <si>
    <t>Alucent Biomedical, Inc.</t>
  </si>
  <si>
    <t>0001631834</t>
  </si>
  <si>
    <t>0001631834-23-000001</t>
  </si>
  <si>
    <t>Better Therapeutics, Inc.</t>
  </si>
  <si>
    <t>0001832415</t>
  </si>
  <si>
    <t>2023-04-21</t>
  </si>
  <si>
    <t>0001832415-23-000003</t>
  </si>
  <si>
    <t>0001723458-23-000002</t>
  </si>
  <si>
    <t>0001047810-23-000001</t>
  </si>
  <si>
    <t>MDCalc Ltd, Inc.</t>
  </si>
  <si>
    <t>0001974518</t>
  </si>
  <si>
    <t>2023-04-24</t>
  </si>
  <si>
    <t>0001974518-23-000002</t>
  </si>
  <si>
    <t>Envision Life Labs LLC</t>
  </si>
  <si>
    <t>0001974864</t>
  </si>
  <si>
    <t>0001012975-23-000183</t>
  </si>
  <si>
    <t>EWING</t>
  </si>
  <si>
    <t>Persist AI Formulations Corp</t>
  </si>
  <si>
    <t>0001974261</t>
  </si>
  <si>
    <t>WOODLAND</t>
  </si>
  <si>
    <t>0001974261-23-000001</t>
  </si>
  <si>
    <t>Quadric BioMed, LLC</t>
  </si>
  <si>
    <t>0001726091</t>
  </si>
  <si>
    <t>2023-04-25</t>
  </si>
  <si>
    <t>Colorado Springs</t>
  </si>
  <si>
    <t>0001726091-23-000001</t>
  </si>
  <si>
    <t>Annovis Bio, Inc.</t>
  </si>
  <si>
    <t>0001477845</t>
  </si>
  <si>
    <t>BERWYN</t>
  </si>
  <si>
    <t>0001477845-23-000001</t>
  </si>
  <si>
    <t>Inmedix, Inc.</t>
  </si>
  <si>
    <t>0001851853</t>
  </si>
  <si>
    <t>Normandy Park</t>
  </si>
  <si>
    <t>0001851853-23-000002</t>
  </si>
  <si>
    <t>ASLAN Pharmaceuticals Ltd</t>
  </si>
  <si>
    <t>0001722926</t>
  </si>
  <si>
    <t>SINGAPORE</t>
  </si>
  <si>
    <t>0001722926-23-000001</t>
  </si>
  <si>
    <t>ViroMissile, Inc.</t>
  </si>
  <si>
    <t>0001974798</t>
  </si>
  <si>
    <t>0001974798-23-000001</t>
  </si>
  <si>
    <t>Lapix Therapeutics Inc.</t>
  </si>
  <si>
    <t>0001947620</t>
  </si>
  <si>
    <t>2023-04-27</t>
  </si>
  <si>
    <t>0001947620-23-000001</t>
  </si>
  <si>
    <t>GRI BIO, Inc.</t>
  </si>
  <si>
    <t>0001824293</t>
  </si>
  <si>
    <t>0001713695-23-000008</t>
  </si>
  <si>
    <t>Kairos Pharma, LTD.</t>
  </si>
  <si>
    <t>0001962011</t>
  </si>
  <si>
    <t>0001493152-23-013724</t>
  </si>
  <si>
    <t>Centaur Bio Inc.</t>
  </si>
  <si>
    <t>0001975017</t>
  </si>
  <si>
    <t>2023-09-07</t>
  </si>
  <si>
    <t>CHARLOTTE</t>
  </si>
  <si>
    <t>0001975017-23-000001</t>
  </si>
  <si>
    <t>Neumentum, Inc.</t>
  </si>
  <si>
    <t>0001720959</t>
  </si>
  <si>
    <t>2023-04-28</t>
  </si>
  <si>
    <t>0001720959-23-000002</t>
  </si>
  <si>
    <t>EpiBiologics, Inc.</t>
  </si>
  <si>
    <t>0001968158</t>
  </si>
  <si>
    <t>2024-04-25</t>
  </si>
  <si>
    <t>San Mateo</t>
  </si>
  <si>
    <t>0001968158-23-000002</t>
  </si>
  <si>
    <t>0001213900-23-033454</t>
  </si>
  <si>
    <t>Legend Biotech Corp</t>
  </si>
  <si>
    <t>0001801198</t>
  </si>
  <si>
    <t>SOMERSET</t>
  </si>
  <si>
    <t>0001231919-23-000026</t>
  </si>
  <si>
    <t>0001213900-23-033451</t>
  </si>
  <si>
    <t>STAQ Pharma, Inc.</t>
  </si>
  <si>
    <t>0001722397</t>
  </si>
  <si>
    <t>2023-06-21</t>
  </si>
  <si>
    <t>0001722397-23-000001</t>
  </si>
  <si>
    <t>SENDERO BIOTECHNOLOGY, INC.</t>
  </si>
  <si>
    <t>0001975410</t>
  </si>
  <si>
    <t>ROCHESTER</t>
  </si>
  <si>
    <t>0001975410-23-000001</t>
  </si>
  <si>
    <t>GRI BIO OPERATIONS, INC.</t>
  </si>
  <si>
    <t>0001639824-23-000002</t>
  </si>
  <si>
    <t>inSoma Bio, Inc.</t>
  </si>
  <si>
    <t>0001814250</t>
  </si>
  <si>
    <t>2023-05-01</t>
  </si>
  <si>
    <t>2024-05-06</t>
  </si>
  <si>
    <t>0001814250-23-000001</t>
  </si>
  <si>
    <t>ATHERSYS, INC / NEW</t>
  </si>
  <si>
    <t>0001368148</t>
  </si>
  <si>
    <t>0001368148-23-000044</t>
  </si>
  <si>
    <t>Contamination Source Identification Inc.</t>
  </si>
  <si>
    <t>2026-04-09</t>
  </si>
  <si>
    <t>0001437749-23-012133</t>
  </si>
  <si>
    <t>0001801963-23-000001</t>
  </si>
  <si>
    <t>VEDANTA BIOSCIENCES, INC.</t>
  </si>
  <si>
    <t>0001677878</t>
  </si>
  <si>
    <t>0001677878-23-000001</t>
  </si>
  <si>
    <t>OverT Bio, Inc.</t>
  </si>
  <si>
    <t>0001973901</t>
  </si>
  <si>
    <t>2023-05-03</t>
  </si>
  <si>
    <t>2024-05-09</t>
  </si>
  <si>
    <t>0001973901-23-000001</t>
  </si>
  <si>
    <t>SignalRX Pharmaceuticals, Inc</t>
  </si>
  <si>
    <t>0001974464</t>
  </si>
  <si>
    <t>CUMMING</t>
  </si>
  <si>
    <t>0001974464-23-000001</t>
  </si>
  <si>
    <t>Ancilia Biosciences, Inc.</t>
  </si>
  <si>
    <t>0001975776</t>
  </si>
  <si>
    <t>0001975776-23-000001</t>
  </si>
  <si>
    <t>Xsphera Biosciences Inc</t>
  </si>
  <si>
    <t>0001934197-23-000002</t>
  </si>
  <si>
    <t>DepYmed Inc.</t>
  </si>
  <si>
    <t>0001851177</t>
  </si>
  <si>
    <t>0001104659-23-056092</t>
  </si>
  <si>
    <t>Avotres Inc.</t>
  </si>
  <si>
    <t>0001841331</t>
  </si>
  <si>
    <t>Hanover</t>
  </si>
  <si>
    <t>0001841331-23-000001</t>
  </si>
  <si>
    <t>Applied Therapeutics Inc.</t>
  </si>
  <si>
    <t>0001697532</t>
  </si>
  <si>
    <t>2023-05-05</t>
  </si>
  <si>
    <t>0000950172-23-000071</t>
  </si>
  <si>
    <t>Antiva Biosciences, Inc.</t>
  </si>
  <si>
    <t>0001563355</t>
  </si>
  <si>
    <t>BRISBANE</t>
  </si>
  <si>
    <t>0001563355-23-000001</t>
  </si>
  <si>
    <t>Zura Bio Ltd</t>
  </si>
  <si>
    <t>0001855644</t>
  </si>
  <si>
    <t>0001104659-23-056530</t>
  </si>
  <si>
    <t>SPINEOLOGY INC</t>
  </si>
  <si>
    <t>0001165842</t>
  </si>
  <si>
    <t>0001165842-23-000001</t>
  </si>
  <si>
    <t>PTC THERAPEUTICS, INC.</t>
  </si>
  <si>
    <t>0001070081</t>
  </si>
  <si>
    <t>2023-05-08</t>
  </si>
  <si>
    <t>SOUTH PLAINFIELD</t>
  </si>
  <si>
    <t>0001567619-23-005926</t>
  </si>
  <si>
    <t>Scalpel Ventures, LLC</t>
  </si>
  <si>
    <t>0001965382</t>
  </si>
  <si>
    <t>2026-05-06</t>
  </si>
  <si>
    <t>APEX</t>
  </si>
  <si>
    <t>0001965382-23-000001</t>
  </si>
  <si>
    <t>One Health Group, Inc.</t>
  </si>
  <si>
    <t>0001972911</t>
  </si>
  <si>
    <t>2024-05-24</t>
  </si>
  <si>
    <t>CAZENOVIA</t>
  </si>
  <si>
    <t>0001972911-23-000001</t>
  </si>
  <si>
    <t>Tensor Ltd</t>
  </si>
  <si>
    <t>0001975851</t>
  </si>
  <si>
    <t>IRELAND</t>
  </si>
  <si>
    <t>Dublin</t>
  </si>
  <si>
    <t>0001140361-23-023670</t>
  </si>
  <si>
    <t>JumpCode Genomics, Inc.</t>
  </si>
  <si>
    <t>0001698131</t>
  </si>
  <si>
    <t>0001974200-23-000001</t>
  </si>
  <si>
    <t>Correlia Biosystems, Inc.</t>
  </si>
  <si>
    <t>0001827990</t>
  </si>
  <si>
    <t>0001827990-23-000001</t>
  </si>
  <si>
    <t>Theromics Inc.</t>
  </si>
  <si>
    <t>0001745603</t>
  </si>
  <si>
    <t>WEST BRIDGEWATER</t>
  </si>
  <si>
    <t>0001745603-23-000002</t>
  </si>
  <si>
    <t>CALVIRI INC</t>
  </si>
  <si>
    <t>0001763612</t>
  </si>
  <si>
    <t>0001763612-23-000001</t>
  </si>
  <si>
    <t>Bone Health Technologies, Inc.</t>
  </si>
  <si>
    <t>0001785502</t>
  </si>
  <si>
    <t>0001785502-23-000003</t>
  </si>
  <si>
    <t>Solarea Bio, Inc.</t>
  </si>
  <si>
    <t>0001823902</t>
  </si>
  <si>
    <t>0001823902-23-000001</t>
  </si>
  <si>
    <t>MARIZYME, INC.</t>
  </si>
  <si>
    <t>0001413754</t>
  </si>
  <si>
    <t>0001786236-23-000013</t>
  </si>
  <si>
    <t>Integrated Biotherapeutics LLC</t>
  </si>
  <si>
    <t>0001422861</t>
  </si>
  <si>
    <t>0001422861-23-000005</t>
  </si>
  <si>
    <t>2023-05-11</t>
  </si>
  <si>
    <t>0001585608-23-000001</t>
  </si>
  <si>
    <t>0001585608-23-000002</t>
  </si>
  <si>
    <t>OncoResponse Inc</t>
  </si>
  <si>
    <t>0001655774</t>
  </si>
  <si>
    <t>2023-05-12</t>
  </si>
  <si>
    <t>0001567619-23-006049</t>
  </si>
  <si>
    <t>Comanche Biopharma Corp.</t>
  </si>
  <si>
    <t>0001873062</t>
  </si>
  <si>
    <t>Concord</t>
  </si>
  <si>
    <t>0001873062-23-000001</t>
  </si>
  <si>
    <t>SunBird Bio, Inc.</t>
  </si>
  <si>
    <t>0001749272</t>
  </si>
  <si>
    <t>0001567619-23-006053</t>
  </si>
  <si>
    <t>Hoofprint Biome, Inc.</t>
  </si>
  <si>
    <t>0001977463</t>
  </si>
  <si>
    <t>2023-05-15</t>
  </si>
  <si>
    <t>CARY</t>
  </si>
  <si>
    <t>0001977463-23-000001</t>
  </si>
  <si>
    <t>0001326507-23-000002</t>
  </si>
  <si>
    <t>0001887812-23-000001</t>
  </si>
  <si>
    <t>B11, LLC</t>
  </si>
  <si>
    <t>0001977656</t>
  </si>
  <si>
    <t>ADA</t>
  </si>
  <si>
    <t>0001977656-23-000001</t>
  </si>
  <si>
    <t>NOVAI LTD</t>
  </si>
  <si>
    <t>0001968417</t>
  </si>
  <si>
    <t>READING</t>
  </si>
  <si>
    <t>0001968417-23-000002</t>
  </si>
  <si>
    <t>KORTUC USA INC.</t>
  </si>
  <si>
    <t>0001976145</t>
  </si>
  <si>
    <t>2023-05-16</t>
  </si>
  <si>
    <t>0001976145-23-000001</t>
  </si>
  <si>
    <t>0001140361-23-025009</t>
  </si>
  <si>
    <t>2023-05-17</t>
  </si>
  <si>
    <t>0001683168-23-003492</t>
  </si>
  <si>
    <t>NewLimit, Inc.</t>
  </si>
  <si>
    <t>0001977037</t>
  </si>
  <si>
    <t>0001567619-23-006114</t>
  </si>
  <si>
    <t>Eureka Therapeutics, Inc.</t>
  </si>
  <si>
    <t>0001386560</t>
  </si>
  <si>
    <t>0001386560-23-000001</t>
  </si>
  <si>
    <t>0001682585-23-000001</t>
  </si>
  <si>
    <t>ARTERICA INC.</t>
  </si>
  <si>
    <t>0001782224</t>
  </si>
  <si>
    <t>SANTA ROSA</t>
  </si>
  <si>
    <t>0001782224-23-000001</t>
  </si>
  <si>
    <t>Pharmazz, Inc.</t>
  </si>
  <si>
    <t>0001729963</t>
  </si>
  <si>
    <t>2023-05-18</t>
  </si>
  <si>
    <t>WILLOWBROOK</t>
  </si>
  <si>
    <t>0001729963-23-000001</t>
  </si>
  <si>
    <t>0001437749-23-015159</t>
  </si>
  <si>
    <t>0001729963-23-000002</t>
  </si>
  <si>
    <t>Key Proteo, Inc.</t>
  </si>
  <si>
    <t>0001977784</t>
  </si>
  <si>
    <t>2023-05-19</t>
  </si>
  <si>
    <t>0001977784-23-000002</t>
  </si>
  <si>
    <t>0001786236-23-000015</t>
  </si>
  <si>
    <t>Aviceda Therapeutics, Inc.</t>
  </si>
  <si>
    <t>0001824762-23-000002</t>
  </si>
  <si>
    <t>Convergent Therapeutics, Inc.</t>
  </si>
  <si>
    <t>0001978126</t>
  </si>
  <si>
    <t>0001978126-23-000001</t>
  </si>
  <si>
    <t>Eledon Pharmaceuticals, Inc.</t>
  </si>
  <si>
    <t>0001404281</t>
  </si>
  <si>
    <t>0001404281-23-000002</t>
  </si>
  <si>
    <t>Pupil Bio, Inc.</t>
  </si>
  <si>
    <t>0001978510</t>
  </si>
  <si>
    <t>0001978510-23-000001</t>
  </si>
  <si>
    <t>60 DEGREES PHARMACEUTICALS, INC.</t>
  </si>
  <si>
    <t>0001946563</t>
  </si>
  <si>
    <t>2023-05-24</t>
  </si>
  <si>
    <t>0001946563-23-000001</t>
  </si>
  <si>
    <t>Bloonics Holding B.V.</t>
  </si>
  <si>
    <t>0001787133</t>
  </si>
  <si>
    <t>EINDHOVEN</t>
  </si>
  <si>
    <t>0001787133-23-000004</t>
  </si>
  <si>
    <t>SYNNOVATION THERAPEUTICS, INC.</t>
  </si>
  <si>
    <t>0001889137</t>
  </si>
  <si>
    <t>0001889137-23-000002</t>
  </si>
  <si>
    <t>2023-05-25</t>
  </si>
  <si>
    <t>0001567619-23-006225</t>
  </si>
  <si>
    <t>Cyclerion Therapeutics, Inc.</t>
  </si>
  <si>
    <t>0001755237</t>
  </si>
  <si>
    <t>0001140361-23-026623</t>
  </si>
  <si>
    <t>2026-06-24</t>
  </si>
  <si>
    <t>0001891891-23-000002</t>
  </si>
  <si>
    <t>Pleural Dynamics, Inc.</t>
  </si>
  <si>
    <t>0001812981</t>
  </si>
  <si>
    <t>2025-02-04</t>
  </si>
  <si>
    <t>Wayzata</t>
  </si>
  <si>
    <t>0001437749-23-015856</t>
  </si>
  <si>
    <t>0001421642-23-000001</t>
  </si>
  <si>
    <t>2023-05-26</t>
  </si>
  <si>
    <t>0001942974-23-000001</t>
  </si>
  <si>
    <t>JW Celtics Investment Corp.</t>
  </si>
  <si>
    <t>0001978396</t>
  </si>
  <si>
    <t>0001978396-23-000001</t>
  </si>
  <si>
    <t>0001920476-23-000003</t>
  </si>
  <si>
    <t>North Brusnwick</t>
  </si>
  <si>
    <t>0001918153-23-000001</t>
  </si>
  <si>
    <t>AKADEUM LIFE SCIENCES, INC.</t>
  </si>
  <si>
    <t>0001622872</t>
  </si>
  <si>
    <t>2023-05-30</t>
  </si>
  <si>
    <t>0001622872-23-000004</t>
  </si>
  <si>
    <t>IMBED BIOSCIENCES, INC</t>
  </si>
  <si>
    <t>0001606055</t>
  </si>
  <si>
    <t>Middleton</t>
  </si>
  <si>
    <t>0001606055-23-000001</t>
  </si>
  <si>
    <t>Arc Techtonics, Inc.</t>
  </si>
  <si>
    <t>0001979609</t>
  </si>
  <si>
    <t>HAMPTON</t>
  </si>
  <si>
    <t>0001979609-23-000001</t>
  </si>
  <si>
    <t>Lento Bio, Inc</t>
  </si>
  <si>
    <t>0001979322</t>
  </si>
  <si>
    <t>LAFAYETTE</t>
  </si>
  <si>
    <t>0001979322-23-000001</t>
  </si>
  <si>
    <t>0001831293-23-000001</t>
  </si>
  <si>
    <t>ReNewVax Ltd</t>
  </si>
  <si>
    <t>0001979470</t>
  </si>
  <si>
    <t>LIVERPOOL</t>
  </si>
  <si>
    <t>0001979470-23-000001</t>
  </si>
  <si>
    <t>Inherent Biosciences, Inc.</t>
  </si>
  <si>
    <t>0001977505</t>
  </si>
  <si>
    <t>0001977505-23-000001</t>
  </si>
  <si>
    <t>2023-06-01</t>
  </si>
  <si>
    <t>0001231919-23-000037</t>
  </si>
  <si>
    <t>Pleasanton</t>
  </si>
  <si>
    <t>0001667561-23-000004</t>
  </si>
  <si>
    <t>Origin Life Sciences, Inc.</t>
  </si>
  <si>
    <t>2023-06-22</t>
  </si>
  <si>
    <t>0001213900-23-045117</t>
  </si>
  <si>
    <t>SURGE Therapeutics, Inc.</t>
  </si>
  <si>
    <t>0001834664</t>
  </si>
  <si>
    <t>2023-06-02</t>
  </si>
  <si>
    <t>0001834664-23-000002</t>
  </si>
  <si>
    <t>2024-05-17</t>
  </si>
  <si>
    <t>0001836562-23-000001</t>
  </si>
  <si>
    <t>Pluton Biosciences, Inc.</t>
  </si>
  <si>
    <t>0001759355</t>
  </si>
  <si>
    <t>0001759355-23-000001</t>
  </si>
  <si>
    <t>Artelon, Inc.</t>
  </si>
  <si>
    <t>0001978956</t>
  </si>
  <si>
    <t>MARIETTA</t>
  </si>
  <si>
    <t>0001978956-23-000002</t>
  </si>
  <si>
    <t>Qidni Labs Inc.</t>
  </si>
  <si>
    <t>0001980232</t>
  </si>
  <si>
    <t>2023-06-05</t>
  </si>
  <si>
    <t>KITCHENER</t>
  </si>
  <si>
    <t>0001980232-23-000001</t>
  </si>
  <si>
    <t>0001213900-23-045881</t>
  </si>
  <si>
    <t>selectIon, Inc.</t>
  </si>
  <si>
    <t>0001777508</t>
  </si>
  <si>
    <t>0001777508-23-000001</t>
  </si>
  <si>
    <t>2023-06-06</t>
  </si>
  <si>
    <t>0001490109-23-000002</t>
  </si>
  <si>
    <t>EnGraft Technologies, Inc.</t>
  </si>
  <si>
    <t>0001976533</t>
  </si>
  <si>
    <t>MARINA DEL REY</t>
  </si>
  <si>
    <t>0001976533-23-000001</t>
  </si>
  <si>
    <t>Tangen Biosciences, Inc.</t>
  </si>
  <si>
    <t>0001661955</t>
  </si>
  <si>
    <t>0001934002-23-000001</t>
  </si>
  <si>
    <t>Biophysical Therapeutics, Inc.</t>
  </si>
  <si>
    <t>0001980213</t>
  </si>
  <si>
    <t>0001980213-23-000002</t>
  </si>
  <si>
    <t>Qnovia, Inc.</t>
  </si>
  <si>
    <t>0001567619-23-006308</t>
  </si>
  <si>
    <t>Biodexa Pharmaceuticals Plc</t>
  </si>
  <si>
    <t>0001643918-23-000002</t>
  </si>
  <si>
    <t>Lyndra Therapeutics, Inc.</t>
  </si>
  <si>
    <t>0001679037</t>
  </si>
  <si>
    <t>0001679037-23-000001</t>
  </si>
  <si>
    <t>Curza, Inc.</t>
  </si>
  <si>
    <t>0001978799</t>
  </si>
  <si>
    <t>0001978799-23-000001</t>
  </si>
  <si>
    <t>ValCor Cath Inc.</t>
  </si>
  <si>
    <t>0001979820</t>
  </si>
  <si>
    <t>2023-06-08</t>
  </si>
  <si>
    <t>2025-08-14</t>
  </si>
  <si>
    <t>OTTAWA HILLS</t>
  </si>
  <si>
    <t>0001979820-23-000001</t>
  </si>
  <si>
    <t>0001567619-23-006325</t>
  </si>
  <si>
    <t>0001779735-23-000001</t>
  </si>
  <si>
    <t>Adaptive Phage Therapeutics, Inc.</t>
  </si>
  <si>
    <t>0001701259</t>
  </si>
  <si>
    <t>0001979814-23-000002</t>
  </si>
  <si>
    <t>S1P Therapeutics Inc.</t>
  </si>
  <si>
    <t>0001980623</t>
  </si>
  <si>
    <t>0001980623-23-000001</t>
  </si>
  <si>
    <t>0001567619-23-006334</t>
  </si>
  <si>
    <t>2025-07-17</t>
  </si>
  <si>
    <t>0001567619-23-006327</t>
  </si>
  <si>
    <t>Revere Pharmaceuticals Inc.</t>
  </si>
  <si>
    <t>0001778959</t>
  </si>
  <si>
    <t>0001778959-23-000001</t>
  </si>
  <si>
    <t>0001387131-23-007495</t>
  </si>
  <si>
    <t>CONSANO BIOLOGICS, LLC</t>
  </si>
  <si>
    <t>0001981285</t>
  </si>
  <si>
    <t>DES MOINES</t>
  </si>
  <si>
    <t>0001981285-23-000001</t>
  </si>
  <si>
    <t>SWAN VALLEY MEDICAL, INC</t>
  </si>
  <si>
    <t>0001358856</t>
  </si>
  <si>
    <t>BIGFORK</t>
  </si>
  <si>
    <t>0001358856-23-000001</t>
  </si>
  <si>
    <t>AutoIVF, Inc.</t>
  </si>
  <si>
    <t>0001807161</t>
  </si>
  <si>
    <t>2023-06-14</t>
  </si>
  <si>
    <t>0001807161-23-000003</t>
  </si>
  <si>
    <t>Visgenx, Inc.</t>
  </si>
  <si>
    <t>0001783776</t>
  </si>
  <si>
    <t>0001783776-23-000001</t>
  </si>
  <si>
    <t>0001200876-23-000010</t>
  </si>
  <si>
    <t>Kaida BioPharma Inc.</t>
  </si>
  <si>
    <t>0001973954</t>
  </si>
  <si>
    <t>FORT LAUDERDALE</t>
  </si>
  <si>
    <t>0001731122-23-001124</t>
  </si>
  <si>
    <t>WESTLAKE VILLAGE</t>
  </si>
  <si>
    <t>PanCryos ApS</t>
  </si>
  <si>
    <t>0001981580</t>
  </si>
  <si>
    <t>DENMARK</t>
  </si>
  <si>
    <t>COPENHAGEN</t>
  </si>
  <si>
    <t>0001981580-23-000001</t>
  </si>
  <si>
    <t>Ocean Biomedical, Inc.</t>
  </si>
  <si>
    <t>0001869974</t>
  </si>
  <si>
    <t>0001493152-23-021329</t>
  </si>
  <si>
    <t>0001123292-23-000081</t>
  </si>
  <si>
    <t>COSMICA Inc.</t>
  </si>
  <si>
    <t>0001981924</t>
  </si>
  <si>
    <t>0001981924-23-000001</t>
  </si>
  <si>
    <t>0001758320-23-000002</t>
  </si>
  <si>
    <t>Repair Biotechnologies, Inc.</t>
  </si>
  <si>
    <t>0001750699</t>
  </si>
  <si>
    <t>Syracuse</t>
  </si>
  <si>
    <t>0001750699-23-000001</t>
  </si>
  <si>
    <t>GreenJay Therapeutics, Inc.</t>
  </si>
  <si>
    <t>0001980584</t>
  </si>
  <si>
    <t>CONROE</t>
  </si>
  <si>
    <t>0001980584-23-000001</t>
  </si>
  <si>
    <t>Synthetica Bio, Inc.</t>
  </si>
  <si>
    <t>0001981956</t>
  </si>
  <si>
    <t>LAGUNA BEACH</t>
  </si>
  <si>
    <t>0001981956-23-000001</t>
  </si>
  <si>
    <t>Avenzoar Pharmaceuticals, Inc.</t>
  </si>
  <si>
    <t>0001792612</t>
  </si>
  <si>
    <t>0001792612-23-000001</t>
  </si>
  <si>
    <t>2023-06-20</t>
  </si>
  <si>
    <t>0001209191-23-038406</t>
  </si>
  <si>
    <t>MicroNeb, Inc.</t>
  </si>
  <si>
    <t>0001982113</t>
  </si>
  <si>
    <t>ST. PETERSBURG</t>
  </si>
  <si>
    <t>0001982113-23-000001</t>
  </si>
  <si>
    <t>Veralox Therapeutics Inc.</t>
  </si>
  <si>
    <t>0001777474</t>
  </si>
  <si>
    <t>0001777474-23-000001</t>
  </si>
  <si>
    <t>0001639681-23-000003</t>
  </si>
  <si>
    <t>Pharma Solutions USA, Inc.</t>
  </si>
  <si>
    <t>0001887135</t>
  </si>
  <si>
    <t>2024-10-25</t>
  </si>
  <si>
    <t>PENN VALLEY</t>
  </si>
  <si>
    <t>0001887135-23-000002</t>
  </si>
  <si>
    <t>IconOVir Bio, Inc.</t>
  </si>
  <si>
    <t>0001834886</t>
  </si>
  <si>
    <t>0001437749-23-017940</t>
  </si>
  <si>
    <t>Resolys Bio, Inc.</t>
  </si>
  <si>
    <t>0001674941</t>
  </si>
  <si>
    <t>DELANSON</t>
  </si>
  <si>
    <t>0001674941-23-000002</t>
  </si>
  <si>
    <t>Nu-Tek BioSciences, LLC</t>
  </si>
  <si>
    <t>0001982335</t>
  </si>
  <si>
    <t>MINNETONKA</t>
  </si>
  <si>
    <t>0001982335-23-000001</t>
  </si>
  <si>
    <t>2023-06-23</t>
  </si>
  <si>
    <t>0001096906-23-001335</t>
  </si>
  <si>
    <t>Nuwellis, Inc.</t>
  </si>
  <si>
    <t>0001506492</t>
  </si>
  <si>
    <t>2023-06-26</t>
  </si>
  <si>
    <t>EDEN PRAIRIE</t>
  </si>
  <si>
    <t>0001506492-23-000001</t>
  </si>
  <si>
    <t>Infinity Bio, Inc.</t>
  </si>
  <si>
    <t>0001982572</t>
  </si>
  <si>
    <t>2024-06-03</t>
  </si>
  <si>
    <t>0001982572-23-000001</t>
  </si>
  <si>
    <t>2023-06-27</t>
  </si>
  <si>
    <t>0001235802-23-000074</t>
  </si>
  <si>
    <t>Opus Genetics Inc.</t>
  </si>
  <si>
    <t>0001877769</t>
  </si>
  <si>
    <t>0001877769-23-000001</t>
  </si>
  <si>
    <t>Hunt Valley</t>
  </si>
  <si>
    <t>0001684470-23-000001</t>
  </si>
  <si>
    <t>GENOME INSIGHT, INC.</t>
  </si>
  <si>
    <t>0001983127</t>
  </si>
  <si>
    <t>0001983127-23-000001</t>
  </si>
  <si>
    <t>Virtual Incision Corp</t>
  </si>
  <si>
    <t>0001380771</t>
  </si>
  <si>
    <t>LINCOLN</t>
  </si>
  <si>
    <t>0001380771-23-000002</t>
  </si>
  <si>
    <t>Kellbenx Inc.</t>
  </si>
  <si>
    <t>0001515776</t>
  </si>
  <si>
    <t>GREAT RIVER</t>
  </si>
  <si>
    <t>0001009448-23-000001</t>
  </si>
  <si>
    <t>0001104659-23-075792</t>
  </si>
  <si>
    <t>Pelage Pharmaceuticals, Inc.</t>
  </si>
  <si>
    <t>0001982875</t>
  </si>
  <si>
    <t>0001982875-23-000001</t>
  </si>
  <si>
    <t>0001848527-23-000001</t>
  </si>
  <si>
    <t>Cytosolix, Inc.</t>
  </si>
  <si>
    <t>0001980943</t>
  </si>
  <si>
    <t>TOLLAND</t>
  </si>
  <si>
    <t>0001980943-23-000001</t>
  </si>
  <si>
    <t>0001679733-23-000001</t>
  </si>
  <si>
    <t>2023-07-11</t>
  </si>
  <si>
    <t>0001567619-23-006474</t>
  </si>
  <si>
    <t>0001492534-23-000001</t>
  </si>
  <si>
    <t>NanoCellect Biomedical, Inc.</t>
  </si>
  <si>
    <t>0001658031</t>
  </si>
  <si>
    <t>0001117480-23-000020</t>
  </si>
  <si>
    <t>Minerva Neurosciences, Inc.</t>
  </si>
  <si>
    <t>0001598646</t>
  </si>
  <si>
    <t>2023-07-03</t>
  </si>
  <si>
    <t>0001231919-23-000043</t>
  </si>
  <si>
    <t>NEONC TECHNOLOGIES HOLDINGS, INC.</t>
  </si>
  <si>
    <t>0001979414</t>
  </si>
  <si>
    <t>2023-07-05</t>
  </si>
  <si>
    <t>0001567619-23-006505</t>
  </si>
  <si>
    <t>Oric Pharmaceuticals, Inc.</t>
  </si>
  <si>
    <t>0001796280</t>
  </si>
  <si>
    <t>0001796280-23-000001</t>
  </si>
  <si>
    <t>NeuroSense Therapeutics Ltd.</t>
  </si>
  <si>
    <t>0001875091</t>
  </si>
  <si>
    <t>HERZLIYA</t>
  </si>
  <si>
    <t>0001213900-23-054606</t>
  </si>
  <si>
    <t>Healix Clinical Laboratory LLC</t>
  </si>
  <si>
    <t>0001982918</t>
  </si>
  <si>
    <t>0001982918-23-000002</t>
  </si>
  <si>
    <t>2024-05-02</t>
  </si>
  <si>
    <t>0001807063-23-000001</t>
  </si>
  <si>
    <t>Aeglea BioTherapeutics, Inc.</t>
  </si>
  <si>
    <t>0001636282</t>
  </si>
  <si>
    <t>0001231919-23-000044</t>
  </si>
  <si>
    <t>0001842853-23-000001</t>
  </si>
  <si>
    <t>0001791787-23-000001</t>
  </si>
  <si>
    <t>Gliknik Inc</t>
  </si>
  <si>
    <t>0001411569</t>
  </si>
  <si>
    <t>0001411569-23-000001</t>
  </si>
  <si>
    <t>IGM Biosciences, Inc.</t>
  </si>
  <si>
    <t>0001496323</t>
  </si>
  <si>
    <t>0001983631-23-000001</t>
  </si>
  <si>
    <t>NeuBase Therapeutics, Inc.</t>
  </si>
  <si>
    <t>0001173281</t>
  </si>
  <si>
    <t>0001104659-23-079123</t>
  </si>
  <si>
    <t>Optimeos Life Sciences, Inc.</t>
  </si>
  <si>
    <t>0001819114</t>
  </si>
  <si>
    <t>0001819114-23-000001</t>
  </si>
  <si>
    <t>0001852724-23-000003</t>
  </si>
  <si>
    <t>AssayQuant Technologies, Inc.</t>
  </si>
  <si>
    <t>0001861955</t>
  </si>
  <si>
    <t>0001861955-23-000001</t>
  </si>
  <si>
    <t>NeuraMedica Inc.</t>
  </si>
  <si>
    <t>0001744491</t>
  </si>
  <si>
    <t>OREGON CITY</t>
  </si>
  <si>
    <t>0001744491-23-000001</t>
  </si>
  <si>
    <t>HDL THERAPEUTICS, INC.</t>
  </si>
  <si>
    <t>0001569047</t>
  </si>
  <si>
    <t>VERO BEACH</t>
  </si>
  <si>
    <t>0001569047-23-000003</t>
  </si>
  <si>
    <t>MAINZ BIOMED N.V.</t>
  </si>
  <si>
    <t>0001874252</t>
  </si>
  <si>
    <t>2024-05-10</t>
  </si>
  <si>
    <t>0001213900-23-056204</t>
  </si>
  <si>
    <t>Redwood Scientific Technologies, Inc.</t>
  </si>
  <si>
    <t>0001634394</t>
  </si>
  <si>
    <t>ALBANY</t>
  </si>
  <si>
    <t>0001753926-23-000917</t>
  </si>
  <si>
    <t>0000025743-23-000001</t>
  </si>
  <si>
    <t>Zero Point Five Therapeutics, Inc.</t>
  </si>
  <si>
    <t>0001985295</t>
  </si>
  <si>
    <t>2023-07-12</t>
  </si>
  <si>
    <t>0001985295-23-000001</t>
  </si>
  <si>
    <t>SEN-JAM PHARMACEUTICAL INC.</t>
  </si>
  <si>
    <t>0001802249</t>
  </si>
  <si>
    <t>2024-07-25</t>
  </si>
  <si>
    <t>HUNTINGTON</t>
  </si>
  <si>
    <t>0001567619-23-006555</t>
  </si>
  <si>
    <t>Epoch Biotech, LLC</t>
  </si>
  <si>
    <t>0001984545</t>
  </si>
  <si>
    <t>0001984545-23-000001</t>
  </si>
  <si>
    <t>Ocelot Bio, Inc.</t>
  </si>
  <si>
    <t>0001856030</t>
  </si>
  <si>
    <t>0001567619-23-006568</t>
  </si>
  <si>
    <t>0001706975-23-000001</t>
  </si>
  <si>
    <t>Septerna, Inc.</t>
  </si>
  <si>
    <t>0001984086</t>
  </si>
  <si>
    <t>0001984086-23-000001</t>
  </si>
  <si>
    <t>Vicapsys Life Sciences, Inc.</t>
  </si>
  <si>
    <t>0001468639</t>
  </si>
  <si>
    <t>SAWANEE</t>
  </si>
  <si>
    <t>0001493152-23-024442</t>
  </si>
  <si>
    <t>Verismo Therapeutics, Inc.</t>
  </si>
  <si>
    <t>0001855431</t>
  </si>
  <si>
    <t>0001855431-23-000001</t>
  </si>
  <si>
    <t>0001702453-23-000001</t>
  </si>
  <si>
    <t>ImCare Biotech, Inc.</t>
  </si>
  <si>
    <t>0001806270-23-000002</t>
  </si>
  <si>
    <t>Groff North America, LLC</t>
  </si>
  <si>
    <t>0001985457</t>
  </si>
  <si>
    <t>RED LION</t>
  </si>
  <si>
    <t>0001567619-23-006589</t>
  </si>
  <si>
    <t>0001907465-23-000001</t>
  </si>
  <si>
    <t>Sarcio, Inc.</t>
  </si>
  <si>
    <t>0001856247</t>
  </si>
  <si>
    <t>Apple Valley</t>
  </si>
  <si>
    <t>0001856247-23-000001</t>
  </si>
  <si>
    <t>Zivo Bioscience, Inc.</t>
  </si>
  <si>
    <t>0001101026</t>
  </si>
  <si>
    <t>Bloomfield Hills</t>
  </si>
  <si>
    <t>0001654954-23-009275</t>
  </si>
  <si>
    <t>CHOCOLATE RESCUE FOR DOGS CO</t>
  </si>
  <si>
    <t>0001978698</t>
  </si>
  <si>
    <t>0001978698-23-000001</t>
  </si>
  <si>
    <t>2023-07-18</t>
  </si>
  <si>
    <t>0001213900-23-057497</t>
  </si>
  <si>
    <t>0001231919-23-000046</t>
  </si>
  <si>
    <t>EIP Pharma, Inc.</t>
  </si>
  <si>
    <t>0001736525</t>
  </si>
  <si>
    <t>2023-07-20</t>
  </si>
  <si>
    <t>0001736525-23-000002</t>
  </si>
  <si>
    <t>2023-07-21</t>
  </si>
  <si>
    <t>0001694227-23-000001</t>
  </si>
  <si>
    <t>0001104659-23-083066</t>
  </si>
  <si>
    <t>2023-07-24</t>
  </si>
  <si>
    <t>0001578117-23-000001</t>
  </si>
  <si>
    <t>0001841099-23-000002</t>
  </si>
  <si>
    <t>2023-07-26</t>
  </si>
  <si>
    <t>0001567619-23-006676</t>
  </si>
  <si>
    <t>0001521898</t>
  </si>
  <si>
    <t>0001521898-23-000003</t>
  </si>
  <si>
    <t>AOA DX Inc.</t>
  </si>
  <si>
    <t>0001869920</t>
  </si>
  <si>
    <t>0001869920-23-000001</t>
  </si>
  <si>
    <t>0001567619-23-006677</t>
  </si>
  <si>
    <t>Cytotest Inc.</t>
  </si>
  <si>
    <t>0001987206</t>
  </si>
  <si>
    <t>0001987206-23-000001</t>
  </si>
  <si>
    <t>0001477932-23-005552</t>
  </si>
  <si>
    <t>Microplate Dx</t>
  </si>
  <si>
    <t>0001985017</t>
  </si>
  <si>
    <t>0001985017-23-000001</t>
  </si>
  <si>
    <t>GENIE Therapeutics, Inc.</t>
  </si>
  <si>
    <t>0001987607</t>
  </si>
  <si>
    <t>2023-11-17</t>
  </si>
  <si>
    <t>0001987607-23-000001</t>
  </si>
  <si>
    <t>0001841595-23-000001</t>
  </si>
  <si>
    <t>Endolytix Technology, Inc.</t>
  </si>
  <si>
    <t>0001853367</t>
  </si>
  <si>
    <t>2023-09-13</t>
  </si>
  <si>
    <t>0001853367-23-000001</t>
  </si>
  <si>
    <t>Neurotrigger Ltd.</t>
  </si>
  <si>
    <t>0001987476</t>
  </si>
  <si>
    <t>2023-07-28</t>
  </si>
  <si>
    <t>RA'ANANA</t>
  </si>
  <si>
    <t>0001213900-23-060430</t>
  </si>
  <si>
    <t>0001213900-23-060531</t>
  </si>
  <si>
    <t>0001427925-23-000001</t>
  </si>
  <si>
    <t>Unnatural Products Inc.</t>
  </si>
  <si>
    <t>0001788508</t>
  </si>
  <si>
    <t>2023-12-22</t>
  </si>
  <si>
    <t>Santa Cruz</t>
  </si>
  <si>
    <t>0001788508-23-000004</t>
  </si>
  <si>
    <t>Redona Therapeutics, Inc.</t>
  </si>
  <si>
    <t>0001751998-23-000002</t>
  </si>
  <si>
    <t>0001848527-23-000002</t>
  </si>
  <si>
    <t>Molecular Templates, Inc.</t>
  </si>
  <si>
    <t>0001183765</t>
  </si>
  <si>
    <t>0001209191-23-043826</t>
  </si>
  <si>
    <t>Proteocyte Diagnostics Inc.</t>
  </si>
  <si>
    <t>0001987946</t>
  </si>
  <si>
    <t>0001062993-23-015450</t>
  </si>
  <si>
    <t>PulseGraft, Inc.</t>
  </si>
  <si>
    <t>0001946887</t>
  </si>
  <si>
    <t>CORONA DEL MAR</t>
  </si>
  <si>
    <t>0001946887-23-000001</t>
  </si>
  <si>
    <t>We Are the New Farmers Inc.</t>
  </si>
  <si>
    <t>0001888810</t>
  </si>
  <si>
    <t>0001888810-23-000004</t>
  </si>
  <si>
    <t>HERON THERAPEUTICS, INC. /DE/</t>
  </si>
  <si>
    <t>0000818033</t>
  </si>
  <si>
    <t>2023-08-01</t>
  </si>
  <si>
    <t>0001209191-23-043921</t>
  </si>
  <si>
    <t>LIXTE BIOTECHNOLOGY HOLDINGS, INC.</t>
  </si>
  <si>
    <t>0001335105</t>
  </si>
  <si>
    <t>Pasadena</t>
  </si>
  <si>
    <t>0001250853-23-000046</t>
  </si>
  <si>
    <t>MI:RNA Ltd</t>
  </si>
  <si>
    <t>0001984052</t>
  </si>
  <si>
    <t>Edinburgh, Scotland</t>
  </si>
  <si>
    <t>0001984052-23-000001</t>
  </si>
  <si>
    <t>K2 Biolabs, Inc.</t>
  </si>
  <si>
    <t>0001848448</t>
  </si>
  <si>
    <t>2023-08-02</t>
  </si>
  <si>
    <t>0001567619-23-006723</t>
  </si>
  <si>
    <t>0000939798-23-000001</t>
  </si>
  <si>
    <t>MarvelBiome, Inc.</t>
  </si>
  <si>
    <t>0001815665</t>
  </si>
  <si>
    <t>0001815665-23-000001</t>
  </si>
  <si>
    <t>COFACTOR GENOMICS, INC.</t>
  </si>
  <si>
    <t>0001710475</t>
  </si>
  <si>
    <t>0001710475-23-000003</t>
  </si>
  <si>
    <t>ORI, Inc. / UT</t>
  </si>
  <si>
    <t>0001986429</t>
  </si>
  <si>
    <t>PLEASANT GROVE</t>
  </si>
  <si>
    <t>0001986429-23-000002</t>
  </si>
  <si>
    <t>Sonablate Corp.</t>
  </si>
  <si>
    <t>0001987408</t>
  </si>
  <si>
    <t>0001437749-23-021870</t>
  </si>
  <si>
    <t>2023-08-04</t>
  </si>
  <si>
    <t>0001903127-23-000002</t>
  </si>
  <si>
    <t>NovaDerm Aid Fund Ksi LLC</t>
  </si>
  <si>
    <t>0001988791</t>
  </si>
  <si>
    <t>0001988791-23-000001</t>
  </si>
  <si>
    <t>MuscleSound, Inc.</t>
  </si>
  <si>
    <t>0001676647</t>
  </si>
  <si>
    <t>0001104659-23-087784</t>
  </si>
  <si>
    <t>MediSix Therapeutics, Inc.</t>
  </si>
  <si>
    <t>0001790058</t>
  </si>
  <si>
    <t>0001790058-23-000001</t>
  </si>
  <si>
    <t>Bilayer Therapeutics, Inc.</t>
  </si>
  <si>
    <t>0001859506</t>
  </si>
  <si>
    <t>0001859506-23-000001</t>
  </si>
  <si>
    <t>RedHill Biopharma Ltd.</t>
  </si>
  <si>
    <t>0001553846</t>
  </si>
  <si>
    <t>2023-08-07</t>
  </si>
  <si>
    <t>0001178913-23-002730</t>
  </si>
  <si>
    <t>0001907685-23-000004</t>
  </si>
  <si>
    <t>0001907685-23-000003</t>
  </si>
  <si>
    <t>0001140361-23-038312</t>
  </si>
  <si>
    <t>0001567619-23-006809</t>
  </si>
  <si>
    <t>Quadrant Biosciences Inc</t>
  </si>
  <si>
    <t>0001651239</t>
  </si>
  <si>
    <t>2023-08-08</t>
  </si>
  <si>
    <t>0001644600-23-000136</t>
  </si>
  <si>
    <t>0001708503</t>
  </si>
  <si>
    <t>2023-11-22</t>
  </si>
  <si>
    <t>0001708503-23-000001</t>
  </si>
  <si>
    <t>Nevakar Inc.</t>
  </si>
  <si>
    <t>0001677308</t>
  </si>
  <si>
    <t>Bridgewater</t>
  </si>
  <si>
    <t>0001209191-23-044918</t>
  </si>
  <si>
    <t>ORAGENICS INC</t>
  </si>
  <si>
    <t>0001174940</t>
  </si>
  <si>
    <t>0001493152-23-027073</t>
  </si>
  <si>
    <t>Azora Therapeutics, Inc.</t>
  </si>
  <si>
    <t>0001866534</t>
  </si>
  <si>
    <t>2023-08-09</t>
  </si>
  <si>
    <t>Encino</t>
  </si>
  <si>
    <t>0001567619-23-006844</t>
  </si>
  <si>
    <t>Forte Biosciences, Inc.</t>
  </si>
  <si>
    <t>0001419041</t>
  </si>
  <si>
    <t>0001419041-23-000001</t>
  </si>
  <si>
    <t>Syrna Therapeutics, Inc.</t>
  </si>
  <si>
    <t>0001989653</t>
  </si>
  <si>
    <t>0001989653-23-000001</t>
  </si>
  <si>
    <t>LARKSPUR</t>
  </si>
  <si>
    <t>0001802369-23-000002</t>
  </si>
  <si>
    <t>Remedy Plan, Inc.</t>
  </si>
  <si>
    <t>0001757460</t>
  </si>
  <si>
    <t>Gaithersburg</t>
  </si>
  <si>
    <t>0001981188-23-000002</t>
  </si>
  <si>
    <t>2023-10-19</t>
  </si>
  <si>
    <t>0001932193-23-000002</t>
  </si>
  <si>
    <t>SPRINGFIELD</t>
  </si>
  <si>
    <t>0001939796-23-000001</t>
  </si>
  <si>
    <t>Dracen Pharmaceuticals, Inc.</t>
  </si>
  <si>
    <t>0001728955</t>
  </si>
  <si>
    <t>0001728955-23-000001</t>
  </si>
  <si>
    <t>Psy Therapeutics, Inc.</t>
  </si>
  <si>
    <t>0001788222</t>
  </si>
  <si>
    <t>2025-09-12</t>
  </si>
  <si>
    <t>0001104659-23-089899</t>
  </si>
  <si>
    <t>Goodness Growth Holdings, Inc.</t>
  </si>
  <si>
    <t>0001771706</t>
  </si>
  <si>
    <t>0001771706-23-000002</t>
  </si>
  <si>
    <t>0001771706-23-000001</t>
  </si>
  <si>
    <t>0001832415-23-000004</t>
  </si>
  <si>
    <t>VitalPoint Technologies, Inc.</t>
  </si>
  <si>
    <t>0001989795</t>
  </si>
  <si>
    <t>0001099910-23-000154</t>
  </si>
  <si>
    <t>ShiraTronics, Inc</t>
  </si>
  <si>
    <t>0001792669</t>
  </si>
  <si>
    <t>BROOKLYN CENTER</t>
  </si>
  <si>
    <t>0001792669-23-000001</t>
  </si>
  <si>
    <t>0001685163-23-000002</t>
  </si>
  <si>
    <t>Melt Pharmaceuticals, Inc.</t>
  </si>
  <si>
    <t>0001767398</t>
  </si>
  <si>
    <t>2024-04-08</t>
  </si>
  <si>
    <t>BRENTWOOD</t>
  </si>
  <si>
    <t>0001767398-23-000001</t>
  </si>
  <si>
    <t>Poseida Therapeutics, Inc.</t>
  </si>
  <si>
    <t>0001661460</t>
  </si>
  <si>
    <t>0001661460-23-000003</t>
  </si>
  <si>
    <t>Adela, Inc.</t>
  </si>
  <si>
    <t>0001852167</t>
  </si>
  <si>
    <t>2024-07-29</t>
  </si>
  <si>
    <t>0001852167-23-000002</t>
  </si>
  <si>
    <t>Nivagen Pharmaceuticals, Inc.</t>
  </si>
  <si>
    <t>0001716747</t>
  </si>
  <si>
    <t>SACRAMENTO</t>
  </si>
  <si>
    <t>0001716747-23-000001</t>
  </si>
  <si>
    <t>Instylla, Inc.</t>
  </si>
  <si>
    <t>0001708696</t>
  </si>
  <si>
    <t>0001080368-23-000034</t>
  </si>
  <si>
    <t>UroGen Pharma Ltd.</t>
  </si>
  <si>
    <t>0001668243</t>
  </si>
  <si>
    <t>0001668243-23-000001</t>
  </si>
  <si>
    <t>0001856247-23-000002</t>
  </si>
  <si>
    <t>0001104659-23-090923</t>
  </si>
  <si>
    <t>Alphageneron Pharmaceuticals, Inc.</t>
  </si>
  <si>
    <t>0001812191</t>
  </si>
  <si>
    <t>0001812191-23-000005</t>
  </si>
  <si>
    <t>Radionetics Oncology, Inc.</t>
  </si>
  <si>
    <t>0001989304</t>
  </si>
  <si>
    <t>2023-08-15</t>
  </si>
  <si>
    <t>0001989304-23-000001</t>
  </si>
  <si>
    <t>Phytest Diagnostics, LLC</t>
  </si>
  <si>
    <t>0001990163</t>
  </si>
  <si>
    <t>0001990163-23-000001</t>
  </si>
  <si>
    <t>Boundless Bio, Inc.</t>
  </si>
  <si>
    <t>0001782303</t>
  </si>
  <si>
    <t>0001567619-23-006940</t>
  </si>
  <si>
    <t>New Day Diagnostics LLC</t>
  </si>
  <si>
    <t>0001989944</t>
  </si>
  <si>
    <t>0001989944-23-000001</t>
  </si>
  <si>
    <t>Propanc Biopharma, Inc.</t>
  </si>
  <si>
    <t>0001517681</t>
  </si>
  <si>
    <t>CAMBERWELL, VIC</t>
  </si>
  <si>
    <t>0001493152-23-028800</t>
  </si>
  <si>
    <t>iBio, Inc.</t>
  </si>
  <si>
    <t>0001420720</t>
  </si>
  <si>
    <t>BRYAN</t>
  </si>
  <si>
    <t>0001104659-23-091942</t>
  </si>
  <si>
    <t>0001592082-23-000002</t>
  </si>
  <si>
    <t>EXCELLOS, Inc</t>
  </si>
  <si>
    <t>0001895465</t>
  </si>
  <si>
    <t>2023-08-16</t>
  </si>
  <si>
    <t>0001895465-23-000002</t>
  </si>
  <si>
    <t>0001493152-23-029173</t>
  </si>
  <si>
    <t>2023-08-17</t>
  </si>
  <si>
    <t>Noveome Biotherapeutics, Inc.</t>
  </si>
  <si>
    <t>0001478304</t>
  </si>
  <si>
    <t>2024-08-08</t>
  </si>
  <si>
    <t>0001478304-23-000001</t>
  </si>
  <si>
    <t>Bell Pharmacy Holdings, LLC</t>
  </si>
  <si>
    <t>0001986599</t>
  </si>
  <si>
    <t>VALRICO</t>
  </si>
  <si>
    <t>0001986599-23-000005</t>
  </si>
  <si>
    <t>Evergreen Theragnostics Inc.</t>
  </si>
  <si>
    <t>0001816034</t>
  </si>
  <si>
    <t>2023-08-18</t>
  </si>
  <si>
    <t>0001493152-23-029466</t>
  </si>
  <si>
    <t>0001085037-23-000095</t>
  </si>
  <si>
    <t>Ikena Oncology, Inc.</t>
  </si>
  <si>
    <t>0001835579</t>
  </si>
  <si>
    <t>0001802806-23-000007</t>
  </si>
  <si>
    <t>Amplifi Vascular, Inc.</t>
  </si>
  <si>
    <t>0001990753</t>
  </si>
  <si>
    <t>0001990753-23-000001</t>
  </si>
  <si>
    <t>0001980213-23-000003</t>
  </si>
  <si>
    <t>Virtuoso Surgical, Inc.</t>
  </si>
  <si>
    <t>0001742075</t>
  </si>
  <si>
    <t>0001742075-23-000001</t>
  </si>
  <si>
    <t>NanoSpot.ai, Inc.</t>
  </si>
  <si>
    <t>0001988927</t>
  </si>
  <si>
    <t>0001373175-23-000002</t>
  </si>
  <si>
    <t>2023-08-22</t>
  </si>
  <si>
    <t>0001899355-23-000003</t>
  </si>
  <si>
    <t>EUPRAXIA PHARMACEUTICALS INC.</t>
  </si>
  <si>
    <t>0001581178</t>
  </si>
  <si>
    <t>VICTORIA</t>
  </si>
  <si>
    <t>0001581178-23-000003</t>
  </si>
  <si>
    <t>Xenon Ophthalmics Inc</t>
  </si>
  <si>
    <t>0001988832</t>
  </si>
  <si>
    <t>BELLEVILLE</t>
  </si>
  <si>
    <t>0001988832-23-000001</t>
  </si>
  <si>
    <t>DJIT MEDTECH, INC.</t>
  </si>
  <si>
    <t>0001990885</t>
  </si>
  <si>
    <t>2023-08-23</t>
  </si>
  <si>
    <t>0001990885-23-000001</t>
  </si>
  <si>
    <t>Tango Therapeutics, Inc.</t>
  </si>
  <si>
    <t>0001819133</t>
  </si>
  <si>
    <t>2023-08-24</t>
  </si>
  <si>
    <t>0001802806-23-000009</t>
  </si>
  <si>
    <t>0001930227-23-000002</t>
  </si>
  <si>
    <t>FORE US Bio Inc.</t>
  </si>
  <si>
    <t>0001990659</t>
  </si>
  <si>
    <t>0001990659-23-000001</t>
  </si>
  <si>
    <t>Microstructure Imaging, Inc.</t>
  </si>
  <si>
    <t>0001991242</t>
  </si>
  <si>
    <t>0001991242-23-000002</t>
  </si>
  <si>
    <t>2023-08-25</t>
  </si>
  <si>
    <t>0001706556-23-000004</t>
  </si>
  <si>
    <t>Organicell Regenerative Medicine, Inc.</t>
  </si>
  <si>
    <t>0001557376</t>
  </si>
  <si>
    <t>0001829126-23-005663</t>
  </si>
  <si>
    <t>0001231919-23-000063</t>
  </si>
  <si>
    <t>Abcuro, Inc.</t>
  </si>
  <si>
    <t>0001692147</t>
  </si>
  <si>
    <t>0001692147-23-000001</t>
  </si>
  <si>
    <t>SightStream Biotherapeutics, Inc.</t>
  </si>
  <si>
    <t>0001932386-23-000003</t>
  </si>
  <si>
    <t>0001775819-23-000002</t>
  </si>
  <si>
    <t>SprinTech, LLC</t>
  </si>
  <si>
    <t>0001991151</t>
  </si>
  <si>
    <t>2023-09-14</t>
  </si>
  <si>
    <t>SAINT GEORGE</t>
  </si>
  <si>
    <t>0001991151-23-000001</t>
  </si>
  <si>
    <t>Twister Biotech, Inc.</t>
  </si>
  <si>
    <t>0001716382</t>
  </si>
  <si>
    <t>0001716382-23-000001</t>
  </si>
  <si>
    <t>Regenerative Medical Solutions, Inc.</t>
  </si>
  <si>
    <t>0001579613</t>
  </si>
  <si>
    <t>Madison</t>
  </si>
  <si>
    <t>0001579613-23-000001</t>
  </si>
  <si>
    <t>0001972498-23-000004</t>
  </si>
  <si>
    <t>0001972498-23-000006</t>
  </si>
  <si>
    <t>0001972498-23-000005</t>
  </si>
  <si>
    <t>Cell Microsystems, Inc.</t>
  </si>
  <si>
    <t>0001781008</t>
  </si>
  <si>
    <t>0001781008-23-000001</t>
  </si>
  <si>
    <t>Superluminal Medicines, Inc.</t>
  </si>
  <si>
    <t>0001989478</t>
  </si>
  <si>
    <t>0001989478-23-000002</t>
  </si>
  <si>
    <t>2023-10-10</t>
  </si>
  <si>
    <t>0001774275-23-000001</t>
  </si>
  <si>
    <t>0001567619-23-007024</t>
  </si>
  <si>
    <t>Suono Bio, Inc.</t>
  </si>
  <si>
    <t>0001710229</t>
  </si>
  <si>
    <t>FOXBOROUGH</t>
  </si>
  <si>
    <t>0001710229-23-000001</t>
  </si>
  <si>
    <t>ME THERAPEUTICS HOLDINGS INC.</t>
  </si>
  <si>
    <t>0001990555</t>
  </si>
  <si>
    <t>0001085037-23-000101</t>
  </si>
  <si>
    <t>Skye Bioscience, Inc.</t>
  </si>
  <si>
    <t>0001516551</t>
  </si>
  <si>
    <t>0000925421-23-000018</t>
  </si>
  <si>
    <t>2023-08-30</t>
  </si>
  <si>
    <t>0001493152-23-030657</t>
  </si>
  <si>
    <t>NovaDerm Aid Fund Omega LLC</t>
  </si>
  <si>
    <t>0001991666</t>
  </si>
  <si>
    <t>0001991666-23-000001</t>
  </si>
  <si>
    <t>2023-08-31</t>
  </si>
  <si>
    <t>0001852647-23-000003</t>
  </si>
  <si>
    <t>Mellitus, LLC</t>
  </si>
  <si>
    <t>0001588301</t>
  </si>
  <si>
    <t>0001588301-23-000001</t>
  </si>
  <si>
    <t>RVL Pharmaceuticals plc</t>
  </si>
  <si>
    <t>0001739426</t>
  </si>
  <si>
    <t>0001739426-23-000003</t>
  </si>
  <si>
    <t>0001493152-23-031053</t>
  </si>
  <si>
    <t>0001493152-23-031052</t>
  </si>
  <si>
    <t>Geminii, Inc.</t>
  </si>
  <si>
    <t>0001991551</t>
  </si>
  <si>
    <t>IOWA CITY</t>
  </si>
  <si>
    <t>0001991551-23-000001</t>
  </si>
  <si>
    <t>0001595215-23-000001</t>
  </si>
  <si>
    <t>Paterna BioSciences HoldCo Inc.</t>
  </si>
  <si>
    <t>0001989862</t>
  </si>
  <si>
    <t>0001013594-23-000721</t>
  </si>
  <si>
    <t>Evecxia, Inc.</t>
  </si>
  <si>
    <t>0001736859</t>
  </si>
  <si>
    <t>2023-09-06</t>
  </si>
  <si>
    <t>0001736859-23-000001</t>
  </si>
  <si>
    <t>ABL BIO USA, Inc.</t>
  </si>
  <si>
    <t>0001991318</t>
  </si>
  <si>
    <t>0001991318-23-000002</t>
  </si>
  <si>
    <t>Tentarix Biotherapeutics, LP</t>
  </si>
  <si>
    <t>0001822549</t>
  </si>
  <si>
    <t>0001822549-23-000002</t>
  </si>
  <si>
    <t>Ophidion Inc.</t>
  </si>
  <si>
    <t>0001791779</t>
  </si>
  <si>
    <t>Bethlehem</t>
  </si>
  <si>
    <t>0001791779-23-000001</t>
  </si>
  <si>
    <t>Jellatech, Inc.</t>
  </si>
  <si>
    <t>0001966378</t>
  </si>
  <si>
    <t>0001966378-23-000002</t>
  </si>
  <si>
    <t>0001966378-23-000003</t>
  </si>
  <si>
    <t>0001966378-23-000004</t>
  </si>
  <si>
    <t>Zena Therapeutics Inc.</t>
  </si>
  <si>
    <t>0001992540</t>
  </si>
  <si>
    <t>0001878646-23-000027</t>
  </si>
  <si>
    <t>0001966378-23-000007</t>
  </si>
  <si>
    <t>0001966378-23-000005</t>
  </si>
  <si>
    <t>0001966378-23-000008</t>
  </si>
  <si>
    <t>0001966378-23-000006</t>
  </si>
  <si>
    <t>Nature's Toolbox, Inc.</t>
  </si>
  <si>
    <t>0001798793</t>
  </si>
  <si>
    <t>Rio Rancho</t>
  </si>
  <si>
    <t>0001798793-23-000005</t>
  </si>
  <si>
    <t>0001794183-23-000001</t>
  </si>
  <si>
    <t>0001716170-23-000005</t>
  </si>
  <si>
    <t>0001716170-23-000003</t>
  </si>
  <si>
    <t>0001493152-23-032092</t>
  </si>
  <si>
    <t>0001716170-23-000006</t>
  </si>
  <si>
    <t>Greenville</t>
  </si>
  <si>
    <t>0001848350-23-000001</t>
  </si>
  <si>
    <t>0001894153-23-000001</t>
  </si>
  <si>
    <t>March Biosciences, Inc.</t>
  </si>
  <si>
    <t>0001965802</t>
  </si>
  <si>
    <t>2023-09-12</t>
  </si>
  <si>
    <t>0001567619-23-007160</t>
  </si>
  <si>
    <t>FRISCO</t>
  </si>
  <si>
    <t>0001727689-23-000069</t>
  </si>
  <si>
    <t>Osteal Therapeutics, Inc.</t>
  </si>
  <si>
    <t>0001735936</t>
  </si>
  <si>
    <t>Dallas</t>
  </si>
  <si>
    <t>0001735936-23-000001</t>
  </si>
  <si>
    <t>LIPELLA PHARMACEUTICALS INC.</t>
  </si>
  <si>
    <t>0001347242</t>
  </si>
  <si>
    <t>0001753926-23-001212</t>
  </si>
  <si>
    <t>RheoTek Medical LLC</t>
  </si>
  <si>
    <t>0001989178</t>
  </si>
  <si>
    <t>2024-09-06</t>
  </si>
  <si>
    <t>0001989178-23-000001</t>
  </si>
  <si>
    <t>0001939123-23-000001</t>
  </si>
  <si>
    <t>VISUM PHARMA, INC.</t>
  </si>
  <si>
    <t>0001883978</t>
  </si>
  <si>
    <t>0001883978-23-000001</t>
  </si>
  <si>
    <t>Pacific Diabetes Technologies, Inc.</t>
  </si>
  <si>
    <t>0001835476</t>
  </si>
  <si>
    <t>2024-09-09</t>
  </si>
  <si>
    <t>0001835476-23-000001</t>
  </si>
  <si>
    <t>Analytica Biosciences Corp.</t>
  </si>
  <si>
    <t>0001993415</t>
  </si>
  <si>
    <t>2023-09-19</t>
  </si>
  <si>
    <t>0001993415-23-000001</t>
  </si>
  <si>
    <t>ReAlta Life Sciences, Inc.</t>
  </si>
  <si>
    <t>0001752530</t>
  </si>
  <si>
    <t>NORFOLK</t>
  </si>
  <si>
    <t>0001752530-23-000002</t>
  </si>
  <si>
    <t>0001493152-23-032499</t>
  </si>
  <si>
    <t>Iyuda Therapeutics, Inc.</t>
  </si>
  <si>
    <t>0001993594</t>
  </si>
  <si>
    <t>Bethesda</t>
  </si>
  <si>
    <t>0001993594-23-000003</t>
  </si>
  <si>
    <t>Porosome Therapeutics, Inc.</t>
  </si>
  <si>
    <t>2026-03-24</t>
  </si>
  <si>
    <t>0001376474-23-000433</t>
  </si>
  <si>
    <t>0001589470-23-000001</t>
  </si>
  <si>
    <t>Balto Pharmaceuticals, Inc.</t>
  </si>
  <si>
    <t>0001993350</t>
  </si>
  <si>
    <t>SOUTH PASADENA</t>
  </si>
  <si>
    <t>0001993350-23-000001</t>
  </si>
  <si>
    <t>Vesicor Therapeutics, Inc.</t>
  </si>
  <si>
    <t>0001993074</t>
  </si>
  <si>
    <t>SAN GABRIEL</t>
  </si>
  <si>
    <t>0001486189-23-000028</t>
  </si>
  <si>
    <t>0001993594-23-000001</t>
  </si>
  <si>
    <t>0001750284</t>
  </si>
  <si>
    <t>0001243233-23-000003</t>
  </si>
  <si>
    <t>0001993594-23-000002</t>
  </si>
  <si>
    <t>2023-09-15</t>
  </si>
  <si>
    <t>0001703612-23-000001</t>
  </si>
  <si>
    <t>0001533589-23-000004</t>
  </si>
  <si>
    <t>2023-09-18</t>
  </si>
  <si>
    <t>0001214659-23-012427</t>
  </si>
  <si>
    <t>Deverra Therapeutics, Inc.</t>
  </si>
  <si>
    <t>0001822782</t>
  </si>
  <si>
    <t>0001822782-23-000003</t>
  </si>
  <si>
    <t>0001567619-23-007232</t>
  </si>
  <si>
    <t>2023-09-20</t>
  </si>
  <si>
    <t>0001213900-23-077846</t>
  </si>
  <si>
    <t>2023-09-21</t>
  </si>
  <si>
    <t>0001973076-23-000002</t>
  </si>
  <si>
    <t>2024-01-10</t>
  </si>
  <si>
    <t>0001691082-23-000004</t>
  </si>
  <si>
    <t>0001709409-23-000009</t>
  </si>
  <si>
    <t>0001104659-23-102819</t>
  </si>
  <si>
    <t>Theratome Bio, Inc.</t>
  </si>
  <si>
    <t>0001671248</t>
  </si>
  <si>
    <t>0001671248-23-000005</t>
  </si>
  <si>
    <t>Mel-Mont Medical, Inc.</t>
  </si>
  <si>
    <t>0001832591</t>
  </si>
  <si>
    <t>DORAL</t>
  </si>
  <si>
    <t>0001832591-23-000001</t>
  </si>
  <si>
    <t>2023-09-22</t>
  </si>
  <si>
    <t>0001326110-23-000133</t>
  </si>
  <si>
    <t>Cellectar Biosciences, Inc.</t>
  </si>
  <si>
    <t>0001279704</t>
  </si>
  <si>
    <t>0001104659-23-103209</t>
  </si>
  <si>
    <t>Rhoshan Pharmaceuticals, Inc.</t>
  </si>
  <si>
    <t>0001756479</t>
  </si>
  <si>
    <t>2024-09-11</t>
  </si>
  <si>
    <t>Chadds Ford</t>
  </si>
  <si>
    <t>0001756479-23-000001</t>
  </si>
  <si>
    <t>Mintech Bio Angels LLC</t>
  </si>
  <si>
    <t>0001990922</t>
  </si>
  <si>
    <t>PEMBROKE PINES</t>
  </si>
  <si>
    <t>0001990922-23-000001</t>
  </si>
  <si>
    <t>APERTURE BIO, INC.</t>
  </si>
  <si>
    <t>0001994769</t>
  </si>
  <si>
    <t>2023-09-25</t>
  </si>
  <si>
    <t>0001994769-23-000001</t>
  </si>
  <si>
    <t>Aliso Viejo</t>
  </si>
  <si>
    <t>0001567619-23-007277</t>
  </si>
  <si>
    <t>Next Science Ltd</t>
  </si>
  <si>
    <t>0001993519</t>
  </si>
  <si>
    <t>0001993519-23-000001</t>
  </si>
  <si>
    <t>0001779238-23-000001</t>
  </si>
  <si>
    <t>2023-09-26</t>
  </si>
  <si>
    <t>0001994769-23-000002</t>
  </si>
  <si>
    <t>MINTECH-BIO, INC.</t>
  </si>
  <si>
    <t>0001995095</t>
  </si>
  <si>
    <t>0001995095-23-000001</t>
  </si>
  <si>
    <t>Hillhurst Biopharmaceuticals, Inc.</t>
  </si>
  <si>
    <t>0001994336</t>
  </si>
  <si>
    <t>MONTROSE</t>
  </si>
  <si>
    <t>0001994336-23-000001</t>
  </si>
  <si>
    <t>EnZeta Immunotherapies, Inc.</t>
  </si>
  <si>
    <t>0001994145</t>
  </si>
  <si>
    <t>CORAL GABLES</t>
  </si>
  <si>
    <t>0001994145-23-000002</t>
  </si>
  <si>
    <t>2023-09-27</t>
  </si>
  <si>
    <t>0001956434-23-000003</t>
  </si>
  <si>
    <t>Automera US Inc.</t>
  </si>
  <si>
    <t>0001992812</t>
  </si>
  <si>
    <t>0001992812-23-000001</t>
  </si>
  <si>
    <t>Lila Biologics, Inc.</t>
  </si>
  <si>
    <t>0001993436</t>
  </si>
  <si>
    <t>0001993436-23-000001</t>
  </si>
  <si>
    <t>2023-09-29</t>
  </si>
  <si>
    <t>0001994145-23-000003</t>
  </si>
  <si>
    <t>Controlled Delivery Systems Inc.</t>
  </si>
  <si>
    <t>0001992942</t>
  </si>
  <si>
    <t>Beverly Hills</t>
  </si>
  <si>
    <t>0001992942-23-000001</t>
  </si>
  <si>
    <t>Evozyne, Inc.</t>
  </si>
  <si>
    <t>0001811288</t>
  </si>
  <si>
    <t>0001811288-23-000001</t>
  </si>
  <si>
    <t>MAPS Public Benefit Corp</t>
  </si>
  <si>
    <t>0001995302</t>
  </si>
  <si>
    <t>0001995302-23-000001</t>
  </si>
  <si>
    <t>0001995516-23-000002</t>
  </si>
  <si>
    <t>NurExone Biologic Inc.</t>
  </si>
  <si>
    <t>0001995074</t>
  </si>
  <si>
    <t>2023-10-02</t>
  </si>
  <si>
    <t>BNEI-BRAK</t>
  </si>
  <si>
    <t>0000912282-23-000396</t>
  </si>
  <si>
    <t>Atsena Therapeutics, Inc.</t>
  </si>
  <si>
    <t>0001811468</t>
  </si>
  <si>
    <t>0001811468-23-000002</t>
  </si>
  <si>
    <t>Euphrates Vascular, Inc.</t>
  </si>
  <si>
    <t>0001752992</t>
  </si>
  <si>
    <t>2023-10-03</t>
  </si>
  <si>
    <t>0001752992-23-000001</t>
  </si>
  <si>
    <t>ELUTIA INC.</t>
  </si>
  <si>
    <t>0001708527</t>
  </si>
  <si>
    <t>SILVER SPRING</t>
  </si>
  <si>
    <t>0001708527-23-000004</t>
  </si>
  <si>
    <t>Biolexis Therapeutics Inc.</t>
  </si>
  <si>
    <t>American Fork</t>
  </si>
  <si>
    <t>0001914060-23-000005</t>
  </si>
  <si>
    <t>Avstera Therapeutics Corp.</t>
  </si>
  <si>
    <t>0001878281-23-000001</t>
  </si>
  <si>
    <t>Cellphire, Inc.</t>
  </si>
  <si>
    <t>0001815181</t>
  </si>
  <si>
    <t>0001991520-23-000002</t>
  </si>
  <si>
    <t>Scinai Immunotherapeutics Ltd.</t>
  </si>
  <si>
    <t>0001611747</t>
  </si>
  <si>
    <t>0001013762-23-000857</t>
  </si>
  <si>
    <t>ENB Therapeutics, Inc.</t>
  </si>
  <si>
    <t>0001753420</t>
  </si>
  <si>
    <t>0001753420-23-000001</t>
  </si>
  <si>
    <t>0001104659-23-106467</t>
  </si>
  <si>
    <t>Lexaria Bioscience Corp.</t>
  </si>
  <si>
    <t>0001348362</t>
  </si>
  <si>
    <t>KELOWNA</t>
  </si>
  <si>
    <t>0001855763-23-000006</t>
  </si>
  <si>
    <t>SOLENO THERAPEUTICS INC</t>
  </si>
  <si>
    <t>0001484565</t>
  </si>
  <si>
    <t>0001484565-23-000001</t>
  </si>
  <si>
    <t>0001763612-23-000002</t>
  </si>
  <si>
    <t>Scilex Holding Co</t>
  </si>
  <si>
    <t>0001820190</t>
  </si>
  <si>
    <t>2023-10-05</t>
  </si>
  <si>
    <t>0001209191-23-052223</t>
  </si>
  <si>
    <t>BRT Biotechnologies, Inc.</t>
  </si>
  <si>
    <t>0001994719</t>
  </si>
  <si>
    <t>2023-10-26</t>
  </si>
  <si>
    <t>CLAREMONT</t>
  </si>
  <si>
    <t>0001994719-23-000001</t>
  </si>
  <si>
    <t>EtiraRX, Inc.</t>
  </si>
  <si>
    <t>0001996442</t>
  </si>
  <si>
    <t>0001996442-23-000001</t>
  </si>
  <si>
    <t>Cell Source, Inc.</t>
  </si>
  <si>
    <t>0001569340</t>
  </si>
  <si>
    <t>2023-10-06</t>
  </si>
  <si>
    <t>0001493152-23-036455</t>
  </si>
  <si>
    <t>Acasti Pharma Inc.</t>
  </si>
  <si>
    <t>0001444192</t>
  </si>
  <si>
    <t>Laval</t>
  </si>
  <si>
    <t>0001123292-23-000122</t>
  </si>
  <si>
    <t>Gut-Brain-Axis Therapeutics Inc.</t>
  </si>
  <si>
    <t>0001996678</t>
  </si>
  <si>
    <t>TEMPE</t>
  </si>
  <si>
    <t>0001996678-23-000001</t>
  </si>
  <si>
    <t>Avalyn Pharma Inc.</t>
  </si>
  <si>
    <t>0001540171</t>
  </si>
  <si>
    <t>0001540171-23-000001</t>
  </si>
  <si>
    <t>GABA Therapeutics, Inc.</t>
  </si>
  <si>
    <t>0001789541</t>
  </si>
  <si>
    <t>NEWPORT BEACH</t>
  </si>
  <si>
    <t>0001789541-23-000002</t>
  </si>
  <si>
    <t>PanTheryx, Inc.</t>
  </si>
  <si>
    <t>0001416162</t>
  </si>
  <si>
    <t>2023-10-11</t>
  </si>
  <si>
    <t>0001416162-23-000001</t>
  </si>
  <si>
    <t>0001618835-23-000028</t>
  </si>
  <si>
    <t>iQure Pharma Inc.</t>
  </si>
  <si>
    <t>0001996977</t>
  </si>
  <si>
    <t>SKILLMAN</t>
  </si>
  <si>
    <t>0001996977-23-000001</t>
  </si>
  <si>
    <t>Coeurative, Inc.</t>
  </si>
  <si>
    <t>0001577355</t>
  </si>
  <si>
    <t>0001577355-23-000001</t>
  </si>
  <si>
    <t>2025-02-11</t>
  </si>
  <si>
    <t>0001667677-23-000002</t>
  </si>
  <si>
    <t>0001852647-23-000004</t>
  </si>
  <si>
    <t>MIRA ONCOLOGY, INC.</t>
  </si>
  <si>
    <t>0001996801</t>
  </si>
  <si>
    <t>BOYNTON BEACH</t>
  </si>
  <si>
    <t>0001387131-23-012110</t>
  </si>
  <si>
    <t>Iambic Therapeutics, Inc.</t>
  </si>
  <si>
    <t>0001997038</t>
  </si>
  <si>
    <t>0001997038-23-000001</t>
  </si>
  <si>
    <t>0001178913-23-003313</t>
  </si>
  <si>
    <t>LyGenesis Inc.</t>
  </si>
  <si>
    <t>0001739872</t>
  </si>
  <si>
    <t>0000898432-23-000706</t>
  </si>
  <si>
    <t>Window Therapeutics, Inc.</t>
  </si>
  <si>
    <t>0001997408</t>
  </si>
  <si>
    <t>2023-10-13</t>
  </si>
  <si>
    <t>0001997408-23-000001</t>
  </si>
  <si>
    <t>0001743192-23-000003</t>
  </si>
  <si>
    <t>0001876860-23-000003</t>
  </si>
  <si>
    <t>Road Town, Tortola</t>
  </si>
  <si>
    <t>SAB Biotherapeutics, Inc.</t>
  </si>
  <si>
    <t>0001833214</t>
  </si>
  <si>
    <t>Sioux Falls</t>
  </si>
  <si>
    <t>0001209191-23-052843</t>
  </si>
  <si>
    <t>AMICUS THERAPEUTICS, INC.</t>
  </si>
  <si>
    <t>0001178879</t>
  </si>
  <si>
    <t>0001878646-23-000034</t>
  </si>
  <si>
    <t>2023-10-17</t>
  </si>
  <si>
    <t>0001209191-23-052944</t>
  </si>
  <si>
    <t>AMERICAN FORK</t>
  </si>
  <si>
    <t>0001914060-23-000006</t>
  </si>
  <si>
    <t>EmpNia Inc.</t>
  </si>
  <si>
    <t>0001997597</t>
  </si>
  <si>
    <t>2024-01-23</t>
  </si>
  <si>
    <t>Edina</t>
  </si>
  <si>
    <t>0001437749-23-028390</t>
  </si>
  <si>
    <t>0001013762-23-004487</t>
  </si>
  <si>
    <t>Novastream Therapeutics Inc.</t>
  </si>
  <si>
    <t>0001997658</t>
  </si>
  <si>
    <t>0001997658-23-000001</t>
  </si>
  <si>
    <t>Advanced Development of Additive Manufacturing, Inc.</t>
  </si>
  <si>
    <t>0001865086</t>
  </si>
  <si>
    <t>Stamford</t>
  </si>
  <si>
    <t>0001865086-23-000004</t>
  </si>
  <si>
    <t>0001865086-23-000005</t>
  </si>
  <si>
    <t>0001782226-23-000001</t>
  </si>
  <si>
    <t>0001779253-23-000003</t>
  </si>
  <si>
    <t>0001727689-23-000082</t>
  </si>
  <si>
    <t>0001013762-23-005115</t>
  </si>
  <si>
    <t>Scion Neurostim, Inc.</t>
  </si>
  <si>
    <t>0001995076</t>
  </si>
  <si>
    <t>0001995076-23-000001</t>
  </si>
  <si>
    <t>0001972498-23-000007</t>
  </si>
  <si>
    <t>Entopsis, Inc.</t>
  </si>
  <si>
    <t>0001634457</t>
  </si>
  <si>
    <t>MEDLEY</t>
  </si>
  <si>
    <t>0001634457-23-000001</t>
  </si>
  <si>
    <t>Avalon GloboCare Corp.</t>
  </si>
  <si>
    <t>0001630212</t>
  </si>
  <si>
    <t>FREEHOLD</t>
  </si>
  <si>
    <t>0001630212-23-000003</t>
  </si>
  <si>
    <t>PinkDx, Inc.</t>
  </si>
  <si>
    <t>0001997642</t>
  </si>
  <si>
    <t>0001997642-23-000001</t>
  </si>
  <si>
    <t>Interius BioTherapeutics, Inc.</t>
  </si>
  <si>
    <t>0001807811</t>
  </si>
  <si>
    <t>0001807811-23-000001</t>
  </si>
  <si>
    <t>Aquyre Biosciences, Inc.</t>
  </si>
  <si>
    <t>0001887377</t>
  </si>
  <si>
    <t>0001104659-23-110750</t>
  </si>
  <si>
    <t>Longeveron Inc.</t>
  </si>
  <si>
    <t>0001721484</t>
  </si>
  <si>
    <t>2023-10-24</t>
  </si>
  <si>
    <t>0001721484-23-000001</t>
  </si>
  <si>
    <t>Claris Biotherapeutics, Inc.</t>
  </si>
  <si>
    <t>0001809726</t>
  </si>
  <si>
    <t>JERSEY CITY</t>
  </si>
  <si>
    <t>0001809726-23-000001</t>
  </si>
  <si>
    <t>Mongoose Bio, Inc.</t>
  </si>
  <si>
    <t>0001998401</t>
  </si>
  <si>
    <t>0001567619-23-007572</t>
  </si>
  <si>
    <t>Switchback Systems, Inc.</t>
  </si>
  <si>
    <t>0001835753</t>
  </si>
  <si>
    <t>0001835753-23-000001</t>
  </si>
  <si>
    <t>BrightHorse Equine Performance, Inc.</t>
  </si>
  <si>
    <t>0001997276</t>
  </si>
  <si>
    <t>0001997276-23-000001</t>
  </si>
  <si>
    <t>TripleBar Bio, Inc.</t>
  </si>
  <si>
    <t>0001998555</t>
  </si>
  <si>
    <t>2023-10-25</t>
  </si>
  <si>
    <t>0001998555-23-000001</t>
  </si>
  <si>
    <t>ManaT Bio, Inc.</t>
  </si>
  <si>
    <t>0001997857</t>
  </si>
  <si>
    <t>0001997857-23-000001</t>
  </si>
  <si>
    <t>CancerVAX, Inc.</t>
  </si>
  <si>
    <t>0001905495</t>
  </si>
  <si>
    <t>2024-10-18</t>
  </si>
  <si>
    <t>SANTA BARBARA</t>
  </si>
  <si>
    <t>0001493152-23-038418</t>
  </si>
  <si>
    <t>0001013762-23-006993</t>
  </si>
  <si>
    <t>0001493152-23-038382</t>
  </si>
  <si>
    <t>0001437749-23-029067</t>
  </si>
  <si>
    <t>AXIAL THERAPEUTICS, INC.</t>
  </si>
  <si>
    <t>0001691625</t>
  </si>
  <si>
    <t>2023-10-27</t>
  </si>
  <si>
    <t>0001691625-23-000001</t>
  </si>
  <si>
    <t>0001797306-23-000002</t>
  </si>
  <si>
    <t>Ilico Genetics, Inc.</t>
  </si>
  <si>
    <t>0001998307</t>
  </si>
  <si>
    <t>BETHLEHEM</t>
  </si>
  <si>
    <t>0001998307-23-000001</t>
  </si>
  <si>
    <t>BIOLIFE SOLUTIONS INC</t>
  </si>
  <si>
    <t>0000834365</t>
  </si>
  <si>
    <t>BOTHELL</t>
  </si>
  <si>
    <t>0000898432-23-000737</t>
  </si>
  <si>
    <t>2023-10-30</t>
  </si>
  <si>
    <t>0001801202-23-000001</t>
  </si>
  <si>
    <t>0001080368-23-000040</t>
  </si>
  <si>
    <t>2023-10-31</t>
  </si>
  <si>
    <t>0001938187-23-000001</t>
  </si>
  <si>
    <t>Gregor Diagnostics, Inc.</t>
  </si>
  <si>
    <t>0001746381</t>
  </si>
  <si>
    <t>2024-12-16</t>
  </si>
  <si>
    <t>0001746381-23-000001</t>
  </si>
  <si>
    <t>Opus KSD, Inc.</t>
  </si>
  <si>
    <t>0001668934</t>
  </si>
  <si>
    <t>Pembroke</t>
  </si>
  <si>
    <t>0001668934-23-000001</t>
  </si>
  <si>
    <t>PURPLE BIOTECH LTD.</t>
  </si>
  <si>
    <t>0001614744</t>
  </si>
  <si>
    <t>0001213900-23-081834</t>
  </si>
  <si>
    <t>Aspire BioPharma, Inc.</t>
  </si>
  <si>
    <t>0001995528</t>
  </si>
  <si>
    <t>2023-11-01</t>
  </si>
  <si>
    <t>PUERTO RICO</t>
  </si>
  <si>
    <t>HUMACAO</t>
  </si>
  <si>
    <t>0001493152-23-038912</t>
  </si>
  <si>
    <t>0001799011-23-000004</t>
  </si>
  <si>
    <t>2023-11-02</t>
  </si>
  <si>
    <t>0001729963-23-000003</t>
  </si>
  <si>
    <t>2023-12-13</t>
  </si>
  <si>
    <t>0001782236-23-000003</t>
  </si>
  <si>
    <t>0001644600-23-000181</t>
  </si>
  <si>
    <t>Ayala Pharmaceuticals, Inc.</t>
  </si>
  <si>
    <t>0000929638-23-002985</t>
  </si>
  <si>
    <t>0001493152-23-039305</t>
  </si>
  <si>
    <t>0001848350-23-000004</t>
  </si>
  <si>
    <t>0001933700-23-000001</t>
  </si>
  <si>
    <t>Centerline Biomedical, Inc.</t>
  </si>
  <si>
    <t>0001998847</t>
  </si>
  <si>
    <t>0001998847-23-000001</t>
  </si>
  <si>
    <t>0001998847-23-000003</t>
  </si>
  <si>
    <t>Long Bridge Medical, Inc.</t>
  </si>
  <si>
    <t>0001999360</t>
  </si>
  <si>
    <t>0001999360-23-000001</t>
  </si>
  <si>
    <t>0001998847-23-000002</t>
  </si>
  <si>
    <t>Coeptis Therapeutics Holdings, Inc.</t>
  </si>
  <si>
    <t>0001759186</t>
  </si>
  <si>
    <t>WEXFORD</t>
  </si>
  <si>
    <t>0001759186-23-000002</t>
  </si>
  <si>
    <t>0001080368-23-000041</t>
  </si>
  <si>
    <t>SONALASENSE, INC.</t>
  </si>
  <si>
    <t>2023-11-06</t>
  </si>
  <si>
    <t>0001825955-23-000003</t>
  </si>
  <si>
    <t>GRANATA BIO Corp</t>
  </si>
  <si>
    <t>0001773867</t>
  </si>
  <si>
    <t>DUXBURY</t>
  </si>
  <si>
    <t>0001773867-23-000002</t>
  </si>
  <si>
    <t>Oncobiomix Inc.</t>
  </si>
  <si>
    <t>0001998501</t>
  </si>
  <si>
    <t>0001998501-23-000001</t>
  </si>
  <si>
    <t>0001761468-23-000001</t>
  </si>
  <si>
    <t>2023-11-07</t>
  </si>
  <si>
    <t>0001753926-23-001437</t>
  </si>
  <si>
    <t>Foldax, Inc.</t>
  </si>
  <si>
    <t>0001602708</t>
  </si>
  <si>
    <t>0001602708-23-000001</t>
  </si>
  <si>
    <t>0001723458-23-000003</t>
  </si>
  <si>
    <t>Aligos Therapeutics, Inc.</t>
  </si>
  <si>
    <t>0001799448</t>
  </si>
  <si>
    <t>0001567619-23-007642</t>
  </si>
  <si>
    <t>Kyverna Therapeutics, Inc.</t>
  </si>
  <si>
    <t>0001994702</t>
  </si>
  <si>
    <t>0001994702-23-000001</t>
  </si>
  <si>
    <t>0001820902-23-000001</t>
  </si>
  <si>
    <t>0001834504-23-000001</t>
  </si>
  <si>
    <t>2023-11-08</t>
  </si>
  <si>
    <t>0001713945-23-000001</t>
  </si>
  <si>
    <t>0001745648-23-000001</t>
  </si>
  <si>
    <t>Mediar Therapeutics, Inc.</t>
  </si>
  <si>
    <t>0001766784</t>
  </si>
  <si>
    <t>2024-10-22</t>
  </si>
  <si>
    <t>0001766784-23-000002</t>
  </si>
  <si>
    <t>0001905406-23-000003</t>
  </si>
  <si>
    <t>KORTUC INC.</t>
  </si>
  <si>
    <t>2023-11-13</t>
  </si>
  <si>
    <t>0001104659-23-117175</t>
  </si>
  <si>
    <t>Project Samri Inc.</t>
  </si>
  <si>
    <t>0001999089</t>
  </si>
  <si>
    <t>0001999089-23-000001</t>
  </si>
  <si>
    <t>NantBio, Inc.</t>
  </si>
  <si>
    <t>0001608318</t>
  </si>
  <si>
    <t>El Segundo</t>
  </si>
  <si>
    <t>0001608318-23-000003</t>
  </si>
  <si>
    <t>SLAM BioTherapeutics, Inc.</t>
  </si>
  <si>
    <t>0001983523</t>
  </si>
  <si>
    <t>0001983523-23-000001</t>
  </si>
  <si>
    <t>OrsoBio, Inc.</t>
  </si>
  <si>
    <t>0002000354</t>
  </si>
  <si>
    <t>0002000354-23-000001</t>
  </si>
  <si>
    <t>GYRE THERAPEUTICS, INC.</t>
  </si>
  <si>
    <t>0001124105</t>
  </si>
  <si>
    <t>0001140361-23-052961</t>
  </si>
  <si>
    <t>HEMOSHEAR THERAPEUTICS, INC.</t>
  </si>
  <si>
    <t>0001846099</t>
  </si>
  <si>
    <t>2023-11-14</t>
  </si>
  <si>
    <t>0001846099-23-000001</t>
  </si>
  <si>
    <t>Biowise Capital II, LLC</t>
  </si>
  <si>
    <t>0001844785</t>
  </si>
  <si>
    <t>0001999472-23-000002</t>
  </si>
  <si>
    <t>Basking Biosciences, Inc.</t>
  </si>
  <si>
    <t>0001824142</t>
  </si>
  <si>
    <t>2025-10-22</t>
  </si>
  <si>
    <t>0001864817-23-000002</t>
  </si>
  <si>
    <t>0001864817-23-000001</t>
  </si>
  <si>
    <t>Aufbau Holdings Ltd</t>
  </si>
  <si>
    <t>0001788081</t>
  </si>
  <si>
    <t>DUBLIN 2</t>
  </si>
  <si>
    <t>0001788081-23-000001</t>
  </si>
  <si>
    <t>Atommap Corp</t>
  </si>
  <si>
    <t>0002001012</t>
  </si>
  <si>
    <t>2023-11-16</t>
  </si>
  <si>
    <t>0001999052-23-000003</t>
  </si>
  <si>
    <t>AILERON THERAPEUTICS INC</t>
  </si>
  <si>
    <t>0001420565</t>
  </si>
  <si>
    <t>0001420565-23-000002</t>
  </si>
  <si>
    <t>0001799828-23-000002</t>
  </si>
  <si>
    <t>0001231919-23-000071</t>
  </si>
  <si>
    <t>Bondwell Technologies LP</t>
  </si>
  <si>
    <t>0002000807</t>
  </si>
  <si>
    <t>COLLEGE STATION</t>
  </si>
  <si>
    <t>0002000807-23-000001</t>
  </si>
  <si>
    <t>0001856578-23-000002</t>
  </si>
  <si>
    <t>Certis Oncology Solutions, Inc.</t>
  </si>
  <si>
    <t>0001939276</t>
  </si>
  <si>
    <t>0001939276-23-000001</t>
  </si>
  <si>
    <t>0001437749-23-032493</t>
  </si>
  <si>
    <t>0001787352-23-000003</t>
  </si>
  <si>
    <t>MEDPhlow, LLC</t>
  </si>
  <si>
    <t>0001992222</t>
  </si>
  <si>
    <t>0001992222-23-000001</t>
  </si>
  <si>
    <t>2023-11-20</t>
  </si>
  <si>
    <t>2026-01-26</t>
  </si>
  <si>
    <t>0001606077-23-000001</t>
  </si>
  <si>
    <t>Cantai Therapeutics, Inc.</t>
  </si>
  <si>
    <t>0001991732</t>
  </si>
  <si>
    <t>PHILADELPIA</t>
  </si>
  <si>
    <t>0001991732-23-000001</t>
  </si>
  <si>
    <t>0001062993-23-021183</t>
  </si>
  <si>
    <t>0001727689-23-000093</t>
  </si>
  <si>
    <t>Beachwood</t>
  </si>
  <si>
    <t>0001814509-23-000001</t>
  </si>
  <si>
    <t>Avantia Labs Inc.</t>
  </si>
  <si>
    <t>0002001661</t>
  </si>
  <si>
    <t>Ambler</t>
  </si>
  <si>
    <t>0002001661-23-000002</t>
  </si>
  <si>
    <t>Reservoir Neuroscience, Inc.</t>
  </si>
  <si>
    <t>0001878332</t>
  </si>
  <si>
    <t>0001878332-23-000001</t>
  </si>
  <si>
    <t>RIO RANCHO</t>
  </si>
  <si>
    <t>0001798793-23-000006</t>
  </si>
  <si>
    <t>FEMASYS INC</t>
  </si>
  <si>
    <t>0001339005</t>
  </si>
  <si>
    <t>0000945621-23-000589</t>
  </si>
  <si>
    <t>Elucid Bioimaging Inc.</t>
  </si>
  <si>
    <t>0001585931</t>
  </si>
  <si>
    <t>0001585931-23-000002</t>
  </si>
  <si>
    <t>MHR Acquisitions, Inc.</t>
  </si>
  <si>
    <t>0001644516</t>
  </si>
  <si>
    <t>2023-11-24</t>
  </si>
  <si>
    <t>0001644516-23-000018</t>
  </si>
  <si>
    <t>Alto Neuroscience, Inc.</t>
  </si>
  <si>
    <t>0001999480</t>
  </si>
  <si>
    <t>0001999480-23-000002</t>
  </si>
  <si>
    <t>0001999480-23-000003</t>
  </si>
  <si>
    <t>0001805698-23-000001</t>
  </si>
  <si>
    <t>0001567619-23-007776</t>
  </si>
  <si>
    <t>0001999480-23-000001</t>
  </si>
  <si>
    <t>0001999480-23-000004</t>
  </si>
  <si>
    <t>TOMI Environmental Solutions, Inc.</t>
  </si>
  <si>
    <t>0000314227</t>
  </si>
  <si>
    <t>2023-11-28</t>
  </si>
  <si>
    <t>0001170022-23-000009</t>
  </si>
  <si>
    <t>Bone Biologics Corp</t>
  </si>
  <si>
    <t>0001419554</t>
  </si>
  <si>
    <t>2023-11-29</t>
  </si>
  <si>
    <t>0001493152-23-043017</t>
  </si>
  <si>
    <t>MAIA Biotechnology, Inc.</t>
  </si>
  <si>
    <t>0001878313</t>
  </si>
  <si>
    <t>0000950123-23-011100</t>
  </si>
  <si>
    <t>Arrivo BioVentures, LLC</t>
  </si>
  <si>
    <t>0001674649</t>
  </si>
  <si>
    <t>0001674649-23-000001</t>
  </si>
  <si>
    <t>3Helix, Inc.</t>
  </si>
  <si>
    <t>0002001622</t>
  </si>
  <si>
    <t>0001615594-23-000060</t>
  </si>
  <si>
    <t>0001836108-23-000001</t>
  </si>
  <si>
    <t>TPEG NANO QP INVESTORS LLC</t>
  </si>
  <si>
    <t>0001853083</t>
  </si>
  <si>
    <t>0001919892-23-000003</t>
  </si>
  <si>
    <t>Compact Medical Inc.</t>
  </si>
  <si>
    <t>0001794240</t>
  </si>
  <si>
    <t>0001794240-23-000004</t>
  </si>
  <si>
    <t>0001437749-23-033249</t>
  </si>
  <si>
    <t>0001585608-23-000003</t>
  </si>
  <si>
    <t>2023-12-01</t>
  </si>
  <si>
    <t>0001876512-23-000002</t>
  </si>
  <si>
    <t>VentSafe, Inc.</t>
  </si>
  <si>
    <t>0002002222</t>
  </si>
  <si>
    <t>0002002222-23-000001</t>
  </si>
  <si>
    <t>Cartesian Therapeutics, Inc.</t>
  </si>
  <si>
    <t>0001453687</t>
  </si>
  <si>
    <t>2023-12-04</t>
  </si>
  <si>
    <t>0001453687-23-000092</t>
  </si>
  <si>
    <t>0001744333-23-000001</t>
  </si>
  <si>
    <t>Graviton BioScience Corp</t>
  </si>
  <si>
    <t>0001847048</t>
  </si>
  <si>
    <t>0000947871-23-001120</t>
  </si>
  <si>
    <t>0000947871-23-001121</t>
  </si>
  <si>
    <t>GelSana Therapeutics, Inc.</t>
  </si>
  <si>
    <t>0002002665</t>
  </si>
  <si>
    <t>2026-03-06</t>
  </si>
  <si>
    <t>0002002665-23-000001</t>
  </si>
  <si>
    <t>AlmataBio, Inc.</t>
  </si>
  <si>
    <t>0002002604</t>
  </si>
  <si>
    <t>0002002604-23-000001</t>
  </si>
  <si>
    <t>ViruTech Systems, Inc.</t>
  </si>
  <si>
    <t>0001834041</t>
  </si>
  <si>
    <t>0000897069-23-001721</t>
  </si>
  <si>
    <t>0001932050-23-000002</t>
  </si>
  <si>
    <t>0001087376-23-000002</t>
  </si>
  <si>
    <t>Bright Uro, Inc.</t>
  </si>
  <si>
    <t>0002002648</t>
  </si>
  <si>
    <t>2025-07-03</t>
  </si>
  <si>
    <t>Irvine</t>
  </si>
  <si>
    <t>0002002648-23-000001</t>
  </si>
  <si>
    <t>Avalor Therapeutics, Inc.</t>
  </si>
  <si>
    <t>0001994868</t>
  </si>
  <si>
    <t>Kenmore</t>
  </si>
  <si>
    <t>0001994868-23-000002</t>
  </si>
  <si>
    <t>2025-11-20</t>
  </si>
  <si>
    <t>0001791860-23-000004</t>
  </si>
  <si>
    <t>Retension Pharmaceuticals, Inc.</t>
  </si>
  <si>
    <t>0002002988</t>
  </si>
  <si>
    <t>2024-05-15</t>
  </si>
  <si>
    <t>0002002988-23-000002</t>
  </si>
  <si>
    <t>Avicena, LLC</t>
  </si>
  <si>
    <t>0001612348</t>
  </si>
  <si>
    <t>0001612348-23-000001</t>
  </si>
  <si>
    <t>VAIL SCIENTIFIC, L.L.C.</t>
  </si>
  <si>
    <t>0001871154</t>
  </si>
  <si>
    <t>BLOOMINGTON</t>
  </si>
  <si>
    <t>0001871154-23-000002</t>
  </si>
  <si>
    <t>0001878646-23-000036</t>
  </si>
  <si>
    <t>AbbraTech Holdings LLC</t>
  </si>
  <si>
    <t>0001999494</t>
  </si>
  <si>
    <t>0001999494-23-000001</t>
  </si>
  <si>
    <t>0001673503-23-000001</t>
  </si>
  <si>
    <t>Deka Biosciences, Inc.</t>
  </si>
  <si>
    <t>0001893069</t>
  </si>
  <si>
    <t>2023-12-08</t>
  </si>
  <si>
    <t>0001893069-23-000003</t>
  </si>
  <si>
    <t>2023-12-11</t>
  </si>
  <si>
    <t>0001366325-23-000002</t>
  </si>
  <si>
    <t>Synvivia, Inc.</t>
  </si>
  <si>
    <t>0002003070</t>
  </si>
  <si>
    <t>0002003070-23-000001</t>
  </si>
  <si>
    <t>0001470264-23-000002</t>
  </si>
  <si>
    <t>Tractus Corp</t>
  </si>
  <si>
    <t>0002003155</t>
  </si>
  <si>
    <t>0001213900-23-095183</t>
  </si>
  <si>
    <t>0001213900-23-095184</t>
  </si>
  <si>
    <t>Laza Medical, Inc.</t>
  </si>
  <si>
    <t>0002003996</t>
  </si>
  <si>
    <t>0002003996-23-000001</t>
  </si>
  <si>
    <t>Droplet Biosciences, Inc.</t>
  </si>
  <si>
    <t>0001847243</t>
  </si>
  <si>
    <t>0001847243-23-000001</t>
  </si>
  <si>
    <t>OS Therapies Inc</t>
  </si>
  <si>
    <t>0001795091</t>
  </si>
  <si>
    <t>2023-12-14</t>
  </si>
  <si>
    <t>0001795091-23-000003</t>
  </si>
  <si>
    <t>Irazu Oncology, LLC</t>
  </si>
  <si>
    <t>0002004491</t>
  </si>
  <si>
    <t>0002004491-23-000001</t>
  </si>
  <si>
    <t>Gong Sheng Yuan Biotechnology Corp</t>
  </si>
  <si>
    <t>0002004372</t>
  </si>
  <si>
    <t>HANGZHOU</t>
  </si>
  <si>
    <t>0002004372-23-000001</t>
  </si>
  <si>
    <t>0001889137-23-000003</t>
  </si>
  <si>
    <t>0001493152-23-044874</t>
  </si>
  <si>
    <t>2024-02-21</t>
  </si>
  <si>
    <t>0001733718-23-000001</t>
  </si>
  <si>
    <t>Trinity Nuclein Rd III Investors LLC</t>
  </si>
  <si>
    <t>0002003771</t>
  </si>
  <si>
    <t>2023-12-15</t>
  </si>
  <si>
    <t>2023-12-18</t>
  </si>
  <si>
    <t>0002003771-23-000001</t>
  </si>
  <si>
    <t>0001876860-23-000004</t>
  </si>
  <si>
    <t>2024-08-14</t>
  </si>
  <si>
    <t>KAZIA THERAPEUTICS LTD</t>
  </si>
  <si>
    <t>0001075880</t>
  </si>
  <si>
    <t>SYDNEY NSW</t>
  </si>
  <si>
    <t>0001802806-23-000013</t>
  </si>
  <si>
    <t>Trinity Nuclein Rd III QP Investors LLC</t>
  </si>
  <si>
    <t>0002004133</t>
  </si>
  <si>
    <t>0002004133-23-000001</t>
  </si>
  <si>
    <t>0001644045-23-000001</t>
  </si>
  <si>
    <t>0001062993-23-022719</t>
  </si>
  <si>
    <t>Bridge Therapeutics, Inc.</t>
  </si>
  <si>
    <t>0001724287</t>
  </si>
  <si>
    <t>0001724287-23-000002</t>
  </si>
  <si>
    <t>VILLYA LLC</t>
  </si>
  <si>
    <t>0002004852</t>
  </si>
  <si>
    <t>0002004852-23-000001</t>
  </si>
  <si>
    <t>BiomeSense, Inc.</t>
  </si>
  <si>
    <t>0001789915</t>
  </si>
  <si>
    <t>0001789915-23-000003</t>
  </si>
  <si>
    <t>Seedling Biosystems Inc.</t>
  </si>
  <si>
    <t>0002004651</t>
  </si>
  <si>
    <t>0002004651-23-000001</t>
  </si>
  <si>
    <t>0001140361-23-058486</t>
  </si>
  <si>
    <t>Etheros Pharmaceuticals Corp.</t>
  </si>
  <si>
    <t>0002005132</t>
  </si>
  <si>
    <t>0001839882-23-034238</t>
  </si>
  <si>
    <t>0001493152-23-045524</t>
  </si>
  <si>
    <t>0001042167-23-000072</t>
  </si>
  <si>
    <t>0001839882-23-034241</t>
  </si>
  <si>
    <t>Tetrous, Inc.</t>
  </si>
  <si>
    <t>0002002357</t>
  </si>
  <si>
    <t>SHERMAN OAKS</t>
  </si>
  <si>
    <t>0002002357-23-000001</t>
  </si>
  <si>
    <t>Allay Therapeutics, Inc.</t>
  </si>
  <si>
    <t>0001766366</t>
  </si>
  <si>
    <t>0001766366-23-000002</t>
  </si>
  <si>
    <t>Ratio Therapeutics, Inc.</t>
  </si>
  <si>
    <t>0002004792</t>
  </si>
  <si>
    <t>0002004792-23-000001</t>
  </si>
  <si>
    <t>0001969222-23-000002</t>
  </si>
  <si>
    <t>SeQure Dx Inc.</t>
  </si>
  <si>
    <t>0001854843</t>
  </si>
  <si>
    <t>0001854843-23-000003</t>
  </si>
  <si>
    <t>0001854843-23-000004</t>
  </si>
  <si>
    <t>Cambrian BioPharma Inc</t>
  </si>
  <si>
    <t>0001797409</t>
  </si>
  <si>
    <t>2025-01-13</t>
  </si>
  <si>
    <t>0000897069-23-001843</t>
  </si>
  <si>
    <t>2023-12-26</t>
  </si>
  <si>
    <t>0001213900-23-098455</t>
  </si>
  <si>
    <t>0001213900-23-098456</t>
  </si>
  <si>
    <t>0001685406-23-000003</t>
  </si>
  <si>
    <t>Dare Bioscience, Inc.</t>
  </si>
  <si>
    <t>0001401914</t>
  </si>
  <si>
    <t>0001493152-23-046131</t>
  </si>
  <si>
    <t>0001782250-23-000002</t>
  </si>
  <si>
    <t>Worcester</t>
  </si>
  <si>
    <t>0001685567-23-000001</t>
  </si>
  <si>
    <t>0001213900-23-098453</t>
  </si>
  <si>
    <t>0001867989-23-000003</t>
  </si>
  <si>
    <t>0001062993-23-023212</t>
  </si>
  <si>
    <t>Spyre Therapeutics, Inc.</t>
  </si>
  <si>
    <t>0001209191-23-059745</t>
  </si>
  <si>
    <t>AdvanCell Isotopes Pty Ltd</t>
  </si>
  <si>
    <t>0002006018</t>
  </si>
  <si>
    <t>0002006018-23-000001</t>
  </si>
  <si>
    <t>0001933700-23-000002</t>
  </si>
  <si>
    <t>Aviv Pharma Inc.</t>
  </si>
  <si>
    <t>0002005438</t>
  </si>
  <si>
    <t>0002005438-23-000001</t>
  </si>
  <si>
    <t>0001924488-23-000001</t>
  </si>
  <si>
    <t>InSitu Biologics, Inc</t>
  </si>
  <si>
    <t>0001723443</t>
  </si>
  <si>
    <t>2023-12-29</t>
  </si>
  <si>
    <t>Oakdale</t>
  </si>
  <si>
    <t>0001790300-23-000004</t>
  </si>
  <si>
    <t>Zurex Pharma, Inc.</t>
  </si>
  <si>
    <t>0001551289</t>
  </si>
  <si>
    <t>MIDDLETON</t>
  </si>
  <si>
    <t>0001551289-23-000001</t>
  </si>
  <si>
    <t>0001606055-23-000002</t>
  </si>
  <si>
    <t>0001679037-23-000002</t>
  </si>
  <si>
    <t>0001933700-23-000003</t>
  </si>
  <si>
    <t>Eosera, Inc.</t>
  </si>
  <si>
    <t>0001667144</t>
  </si>
  <si>
    <t>0001667144-23-000001</t>
  </si>
  <si>
    <t>Entera Bio Ltd.</t>
  </si>
  <si>
    <t>0001638097</t>
  </si>
  <si>
    <t>2024-01-02</t>
  </si>
  <si>
    <t>0001178913-24-000023</t>
  </si>
  <si>
    <t>Omnipulse Biosciences, Inc.</t>
  </si>
  <si>
    <t>0001976713</t>
  </si>
  <si>
    <t>0001976713-24-000001</t>
  </si>
  <si>
    <t>Moonwalk Biosciences, Inc.</t>
  </si>
  <si>
    <t>0002004362</t>
  </si>
  <si>
    <t>0002004362-24-000001</t>
  </si>
  <si>
    <t>BlossomHill Therapeutics, Inc.</t>
  </si>
  <si>
    <t>0001839970</t>
  </si>
  <si>
    <t>0001839970-24-000001</t>
  </si>
  <si>
    <t>PranaX Corp</t>
  </si>
  <si>
    <t>0002006819</t>
  </si>
  <si>
    <t>PINEHURST</t>
  </si>
  <si>
    <t>0002006819-24-000001</t>
  </si>
  <si>
    <t>Zymeworks Inc.</t>
  </si>
  <si>
    <t>0001937653</t>
  </si>
  <si>
    <t>MIDDLETOWN</t>
  </si>
  <si>
    <t>0001937653-24-000002</t>
  </si>
  <si>
    <t>Carcinotech Ltd.</t>
  </si>
  <si>
    <t>0002005300</t>
  </si>
  <si>
    <t>SCOTLAND</t>
  </si>
  <si>
    <t>0002005309-24-000001</t>
  </si>
  <si>
    <t>2024-01-04</t>
  </si>
  <si>
    <t>0001977207-24-000001</t>
  </si>
  <si>
    <t>0001643918-24-000001</t>
  </si>
  <si>
    <t>Remix Therapeutics, Inc.</t>
  </si>
  <si>
    <t>0002006953</t>
  </si>
  <si>
    <t>0002006953-24-000002</t>
  </si>
  <si>
    <t>0001727689-24-000004</t>
  </si>
  <si>
    <t>0001437749-24-000715</t>
  </si>
  <si>
    <t>Wobble Genomics Ltd</t>
  </si>
  <si>
    <t>0002005309</t>
  </si>
  <si>
    <t>EDINBURGH</t>
  </si>
  <si>
    <t>0002005309-24-000002</t>
  </si>
  <si>
    <t>0001140361-24-001003</t>
  </si>
  <si>
    <t>JelliSee Ophthalmics Inc.</t>
  </si>
  <si>
    <t>0002006388</t>
  </si>
  <si>
    <t>0001878646-24-000001</t>
  </si>
  <si>
    <t>2024-01-08</t>
  </si>
  <si>
    <t>0001592052-24-000003</t>
  </si>
  <si>
    <t>MBF Therapeutics, Inc.</t>
  </si>
  <si>
    <t>0001458729</t>
  </si>
  <si>
    <t>AMBLER</t>
  </si>
  <si>
    <t>0001458729-24-000001</t>
  </si>
  <si>
    <t>0001721484-24-000001</t>
  </si>
  <si>
    <t>0001809726-24-000001</t>
  </si>
  <si>
    <t>0001907685-24-000001</t>
  </si>
  <si>
    <t>2024-01-09</t>
  </si>
  <si>
    <t>0000912282-24-000017</t>
  </si>
  <si>
    <t>0001774275-24-000001</t>
  </si>
  <si>
    <t>Relay Therapeutics, Inc.</t>
  </si>
  <si>
    <t>0001812364</t>
  </si>
  <si>
    <t>0001802806-24-000003</t>
  </si>
  <si>
    <t>0001920890-24-000002</t>
  </si>
  <si>
    <t>Eutropics Pharmaceuticals, Inc.</t>
  </si>
  <si>
    <t>0001892756</t>
  </si>
  <si>
    <t>2024-01-11</t>
  </si>
  <si>
    <t>0001892756-24-000001</t>
  </si>
  <si>
    <t>SyntheX,Inc.</t>
  </si>
  <si>
    <t>0001699260</t>
  </si>
  <si>
    <t>0001699260-24-000002</t>
  </si>
  <si>
    <t>Brain Code Inc</t>
  </si>
  <si>
    <t>0002007850</t>
  </si>
  <si>
    <t>0002007850-24-000001</t>
  </si>
  <si>
    <t>2024-01-12</t>
  </si>
  <si>
    <t>0001213900-24-003112</t>
  </si>
  <si>
    <t>Grannus Therapeutics, Inc.</t>
  </si>
  <si>
    <t>0001905806-24-000004</t>
  </si>
  <si>
    <t>0001935963-24-000002</t>
  </si>
  <si>
    <t>0001905496-24-000001</t>
  </si>
  <si>
    <t>Orthomod LLC</t>
  </si>
  <si>
    <t>0002007576</t>
  </si>
  <si>
    <t>DAYTON</t>
  </si>
  <si>
    <t>0002007576-24-000001</t>
  </si>
  <si>
    <t>Systems Biology Research Group LLC</t>
  </si>
  <si>
    <t>0002007476</t>
  </si>
  <si>
    <t>0002007476-24-000001</t>
  </si>
  <si>
    <t>Sano Chemicals Inc</t>
  </si>
  <si>
    <t>0002007816</t>
  </si>
  <si>
    <t>2024-01-17</t>
  </si>
  <si>
    <t>0002007816-24-000001</t>
  </si>
  <si>
    <t>0001640266-24-000001</t>
  </si>
  <si>
    <t>Rapalogix Health, Inc.</t>
  </si>
  <si>
    <t>0002008372</t>
  </si>
  <si>
    <t>2025-06-04</t>
  </si>
  <si>
    <t>0002008372-24-000001</t>
  </si>
  <si>
    <t>0001873062-24-000001</t>
  </si>
  <si>
    <t>Circinus Medical Technology LLC</t>
  </si>
  <si>
    <t>0001815322</t>
  </si>
  <si>
    <t>0001815322-24-000001</t>
  </si>
  <si>
    <t>RHF IV Holding Company, LLC</t>
  </si>
  <si>
    <t>0002008220</t>
  </si>
  <si>
    <t>0002008220-24-000003</t>
  </si>
  <si>
    <t>0000950138-24-000002</t>
  </si>
  <si>
    <t>0001213900-24-003937</t>
  </si>
  <si>
    <t>2024-01-19</t>
  </si>
  <si>
    <t>0001876828-24-000001</t>
  </si>
  <si>
    <t>Aether Therapeutics Inc.</t>
  </si>
  <si>
    <t>0002004745</t>
  </si>
  <si>
    <t>0002004745-24-000001</t>
  </si>
  <si>
    <t>Clarametyx Biosciences, Inc.</t>
  </si>
  <si>
    <t>0002008752</t>
  </si>
  <si>
    <t>0002008752-24-000001</t>
  </si>
  <si>
    <t>Montara Therapeutics, Inc.</t>
  </si>
  <si>
    <t>0002008775</t>
  </si>
  <si>
    <t>0002008775-24-000001</t>
  </si>
  <si>
    <t>Helicore Bioventures I, Inc.</t>
  </si>
  <si>
    <t>0002008794</t>
  </si>
  <si>
    <t>0002008794-24-000003</t>
  </si>
  <si>
    <t>0001193805-24-000065</t>
  </si>
  <si>
    <t>Intrommune Therapeutics, Inc.</t>
  </si>
  <si>
    <t>0001736977</t>
  </si>
  <si>
    <t>0001104659-24-005581</t>
  </si>
  <si>
    <t>0001104659-24-005583</t>
  </si>
  <si>
    <t>PolyPid Ltd.</t>
  </si>
  <si>
    <t>0001611842</t>
  </si>
  <si>
    <t>PETACH TIKVA</t>
  </si>
  <si>
    <t>0001213900-24-005073</t>
  </si>
  <si>
    <t>Restora Medical, Inc.</t>
  </si>
  <si>
    <t>0002008412</t>
  </si>
  <si>
    <t>2026-06-18</t>
  </si>
  <si>
    <t>0002008412-24-000001</t>
  </si>
  <si>
    <t>0001783986-24-000001</t>
  </si>
  <si>
    <t>0001878989-24-000001</t>
  </si>
  <si>
    <t>0001832415-24-000001</t>
  </si>
  <si>
    <t>0001213900-24-005754</t>
  </si>
  <si>
    <t>Vaneltix Pharma, Inc.</t>
  </si>
  <si>
    <t>0000932352</t>
  </si>
  <si>
    <t>2024-01-24</t>
  </si>
  <si>
    <t>0000932352-24-000002</t>
  </si>
  <si>
    <t>Myrobalan Therapeutics Holding, Inc.</t>
  </si>
  <si>
    <t>0002009058</t>
  </si>
  <si>
    <t>0002009058-24-000002</t>
  </si>
  <si>
    <t>Vista Biomedical, Inc.</t>
  </si>
  <si>
    <t>0002005998</t>
  </si>
  <si>
    <t>0002005998-24-000001</t>
  </si>
  <si>
    <t>Reunion Neuroscience Management, Inc.</t>
  </si>
  <si>
    <t>0002007993</t>
  </si>
  <si>
    <t>2024-01-25</t>
  </si>
  <si>
    <t>2025-09-09</t>
  </si>
  <si>
    <t>0002007993-24-000001</t>
  </si>
  <si>
    <t>0001904161-24-000001</t>
  </si>
  <si>
    <t>PurCell Bio, Inc</t>
  </si>
  <si>
    <t>0002001594</t>
  </si>
  <si>
    <t>BOZEMAN</t>
  </si>
  <si>
    <t>0002001594-24-000002</t>
  </si>
  <si>
    <t>0001741062-24-000001</t>
  </si>
  <si>
    <t>SingleTimeMicroneedles, Inc.</t>
  </si>
  <si>
    <t>0002009723</t>
  </si>
  <si>
    <t>0002009723-24-000001</t>
  </si>
  <si>
    <t>0001140361-24-004027</t>
  </si>
  <si>
    <t>Ora Biomedical, Inc.</t>
  </si>
  <si>
    <t>0001927878</t>
  </si>
  <si>
    <t>Tukwila</t>
  </si>
  <si>
    <t>0001927878-24-000001</t>
  </si>
  <si>
    <t>TALPHERA, INC.</t>
  </si>
  <si>
    <t>0001427925-24-000002</t>
  </si>
  <si>
    <t>Dome Therapeutics, LLC</t>
  </si>
  <si>
    <t>0001830351</t>
  </si>
  <si>
    <t>PORTE VEDRA BEACH</t>
  </si>
  <si>
    <t>0001830351-24-000001</t>
  </si>
  <si>
    <t>0001886462-24-000001</t>
  </si>
  <si>
    <t>2024-01-30</t>
  </si>
  <si>
    <t>0001796280-24-000001</t>
  </si>
  <si>
    <t>BioNADrx Holdings, Inc.</t>
  </si>
  <si>
    <t>0002009791</t>
  </si>
  <si>
    <t>JOHNSON CITY</t>
  </si>
  <si>
    <t>0002009791-24-000001</t>
  </si>
  <si>
    <t>0001047810-24-000001</t>
  </si>
  <si>
    <t>resistanceBio, Inc.</t>
  </si>
  <si>
    <t>0002010024</t>
  </si>
  <si>
    <t>2024-01-31</t>
  </si>
  <si>
    <t>0002010024-24-000001</t>
  </si>
  <si>
    <t>Entact Bio, Inc.</t>
  </si>
  <si>
    <t>0002008244</t>
  </si>
  <si>
    <t>0002008244-24-000001</t>
  </si>
  <si>
    <t>Amytrx Therapeutics, Inc.</t>
  </si>
  <si>
    <t>0001649024</t>
  </si>
  <si>
    <t>0001649024-24-000001</t>
  </si>
  <si>
    <t>0001727689-24-000014</t>
  </si>
  <si>
    <t>Cleveland Diagnostics, Inc.</t>
  </si>
  <si>
    <t>0001637038</t>
  </si>
  <si>
    <t>0001637038-24-000001</t>
  </si>
  <si>
    <t>2024-02-01</t>
  </si>
  <si>
    <t>0001755876-24-000001</t>
  </si>
  <si>
    <t>2024-02-02</t>
  </si>
  <si>
    <t>0001104659-24-010131</t>
  </si>
  <si>
    <t>Solenic Medical, Inc.</t>
  </si>
  <si>
    <t>0001785410</t>
  </si>
  <si>
    <t>Addison</t>
  </si>
  <si>
    <t>0001785410-24-000001</t>
  </si>
  <si>
    <t>0001213900-24-009722</t>
  </si>
  <si>
    <t>0001759143-24-000001</t>
  </si>
  <si>
    <t>Kura Oncology, Inc.</t>
  </si>
  <si>
    <t>0001422143</t>
  </si>
  <si>
    <t>0001845459-24-000001</t>
  </si>
  <si>
    <t>Seranova Bio, Inc.</t>
  </si>
  <si>
    <t>0001862032</t>
  </si>
  <si>
    <t>0001862032-24-000002</t>
  </si>
  <si>
    <t>0001140361-24-005506</t>
  </si>
  <si>
    <t>0001178913-24-000357</t>
  </si>
  <si>
    <t>0001104659-24-010741</t>
  </si>
  <si>
    <t>Athos Therapeutics, Inc.</t>
  </si>
  <si>
    <t>0001885079</t>
  </si>
  <si>
    <t>2024-02-06</t>
  </si>
  <si>
    <t>0001885079-24-000002</t>
  </si>
  <si>
    <t>Cardio Diagnostics Holdings, Inc.</t>
  </si>
  <si>
    <t>0001870144</t>
  </si>
  <si>
    <t>0001486189-24-000008</t>
  </si>
  <si>
    <t>0001936994-24-000001</t>
  </si>
  <si>
    <t>Model Medicines, Inc.</t>
  </si>
  <si>
    <t>0001892786</t>
  </si>
  <si>
    <t>2024-02-07</t>
  </si>
  <si>
    <t>0001892786-24-000002</t>
  </si>
  <si>
    <t>Clearmind Medicine Inc.</t>
  </si>
  <si>
    <t>0001892500</t>
  </si>
  <si>
    <t>0001213900-24-010974</t>
  </si>
  <si>
    <t>Aspira Women's Health Inc.</t>
  </si>
  <si>
    <t>0000926617</t>
  </si>
  <si>
    <t>0002010585-24-000001</t>
  </si>
  <si>
    <t>iLumisAR Inc.</t>
  </si>
  <si>
    <t>0002010931</t>
  </si>
  <si>
    <t>0002010931-24-000001</t>
  </si>
  <si>
    <t>Attralus, Inc.</t>
  </si>
  <si>
    <t>0001797582</t>
  </si>
  <si>
    <t>0001797582-24-000002</t>
  </si>
  <si>
    <t>RetinalGenix Technologies Inc.</t>
  </si>
  <si>
    <t>0001836295</t>
  </si>
  <si>
    <t>0001493152-24-005749</t>
  </si>
  <si>
    <t>APPLIED DNA SCIENCES INC</t>
  </si>
  <si>
    <t>0000744452</t>
  </si>
  <si>
    <t>STONY BROOK</t>
  </si>
  <si>
    <t>0001104659-24-014621</t>
  </si>
  <si>
    <t>Seren Bio Corp.</t>
  </si>
  <si>
    <t>0002006708</t>
  </si>
  <si>
    <t>0002006708-24-000001</t>
  </si>
  <si>
    <t>0001516551-24-000003</t>
  </si>
  <si>
    <t>Biomakers, Inc.</t>
  </si>
  <si>
    <t>0002010983</t>
  </si>
  <si>
    <t>2026-04-29</t>
  </si>
  <si>
    <t>0002010983-24-000001</t>
  </si>
  <si>
    <t>Octagon Therapeutics, Inc.</t>
  </si>
  <si>
    <t>0001756982</t>
  </si>
  <si>
    <t>0001756982-24-000003</t>
  </si>
  <si>
    <t>0000897069-24-000295</t>
  </si>
  <si>
    <t>2024-02-13</t>
  </si>
  <si>
    <t>0001493152-24-006024</t>
  </si>
  <si>
    <t>0001736293-24-000001</t>
  </si>
  <si>
    <t>Tyra Biosciences, Inc.</t>
  </si>
  <si>
    <t>0001863127</t>
  </si>
  <si>
    <t>0001944599-24-000001</t>
  </si>
  <si>
    <t>0001443321-24-000001</t>
  </si>
  <si>
    <t>ResBiotic Nutrition, Inc.</t>
  </si>
  <si>
    <t>0001888891</t>
  </si>
  <si>
    <t>0001888891-24-000001</t>
  </si>
  <si>
    <t>BioAge Labs, Inc.</t>
  </si>
  <si>
    <t>0001709941</t>
  </si>
  <si>
    <t>0001709941-24-000002</t>
  </si>
  <si>
    <t>SEELOS THERAPEUTICS, INC.</t>
  </si>
  <si>
    <t>0001017491</t>
  </si>
  <si>
    <t>0001104659-24-023870</t>
  </si>
  <si>
    <t>0001959209-24-000001</t>
  </si>
  <si>
    <t>0001231919-24-000017</t>
  </si>
  <si>
    <t>0001852167-24-000001</t>
  </si>
  <si>
    <t>XiltriX North America, LLC</t>
  </si>
  <si>
    <t>0001777611</t>
  </si>
  <si>
    <t>0001777611-24-000001</t>
  </si>
  <si>
    <t>Companion Spine, LLC</t>
  </si>
  <si>
    <t>0002002037</t>
  </si>
  <si>
    <t>0002002037-24-000001</t>
  </si>
  <si>
    <t>0001852167-24-000002</t>
  </si>
  <si>
    <t>0001372514-24-000014</t>
  </si>
  <si>
    <t>0001592082-24-000001</t>
  </si>
  <si>
    <t>0002004651-24-000001</t>
  </si>
  <si>
    <t>Nirrin Technologies, Inc.</t>
  </si>
  <si>
    <t>0001889145</t>
  </si>
  <si>
    <t>BILLERICA</t>
  </si>
  <si>
    <t>0001889145-24-000001</t>
  </si>
  <si>
    <t>0001930994-24-000001</t>
  </si>
  <si>
    <t>2024-02-15</t>
  </si>
  <si>
    <t>0001930994-24-000002</t>
  </si>
  <si>
    <t>Kytopen Corp.</t>
  </si>
  <si>
    <t>0001777277</t>
  </si>
  <si>
    <t>0000929638-24-000725</t>
  </si>
  <si>
    <t>0001062993-24-003280</t>
  </si>
  <si>
    <t>2024-02-16</t>
  </si>
  <si>
    <t>0001729963-24-000001</t>
  </si>
  <si>
    <t>0001855763-24-000001</t>
  </si>
  <si>
    <t>Glyphic Biotechnologies, Inc.</t>
  </si>
  <si>
    <t>0002011516</t>
  </si>
  <si>
    <t>0002011516-24-000001</t>
  </si>
  <si>
    <t>AIM ImmunoTech Inc.</t>
  </si>
  <si>
    <t>0000946644</t>
  </si>
  <si>
    <t>OCALA</t>
  </si>
  <si>
    <t>0000946644-24-000001</t>
  </si>
  <si>
    <t>Vektor Medical, Inc.</t>
  </si>
  <si>
    <t>0001732150</t>
  </si>
  <si>
    <t>0001732150-24-000001</t>
  </si>
  <si>
    <t>PathCision Medicine, Inc.</t>
  </si>
  <si>
    <t>2026-02-05</t>
  </si>
  <si>
    <t>0001959064-24-000002</t>
  </si>
  <si>
    <t>Keraplast Manufacturing</t>
  </si>
  <si>
    <t>0002012473</t>
  </si>
  <si>
    <t>NEW ZEALAND</t>
  </si>
  <si>
    <t>0002012473-24-000001</t>
  </si>
  <si>
    <t>Adverum Biotechnologies, Inc.</t>
  </si>
  <si>
    <t>0001501756</t>
  </si>
  <si>
    <t>0002010585-24-000002</t>
  </si>
  <si>
    <t>CoRegen, Inc.</t>
  </si>
  <si>
    <t>0002012886</t>
  </si>
  <si>
    <t>2024-02-22</t>
  </si>
  <si>
    <t>ASPEN</t>
  </si>
  <si>
    <t>0002012886-24-000001</t>
  </si>
  <si>
    <t>CERO THERAPEUTICS HOLDINGS, INC.</t>
  </si>
  <si>
    <t>0001870404</t>
  </si>
  <si>
    <t>2024-02-23</t>
  </si>
  <si>
    <t>0001802806-24-000016</t>
  </si>
  <si>
    <t>0001824034-24-000001</t>
  </si>
  <si>
    <t>2024-02-26</t>
  </si>
  <si>
    <t>PROVO</t>
  </si>
  <si>
    <t>0001707315-24-000001</t>
  </si>
  <si>
    <t>HCW Biologics Inc.</t>
  </si>
  <si>
    <t>0001828673</t>
  </si>
  <si>
    <t>2024-02-27</t>
  </si>
  <si>
    <t>MIRAMAR</t>
  </si>
  <si>
    <t>0001828673-24-000001</t>
  </si>
  <si>
    <t>2025-04-02</t>
  </si>
  <si>
    <t>0001968972-24-000001</t>
  </si>
  <si>
    <t>eGenesis, Inc.</t>
  </si>
  <si>
    <t>0001682809</t>
  </si>
  <si>
    <t>0001682809-24-000001</t>
  </si>
  <si>
    <t>SS Innovations International, Inc.</t>
  </si>
  <si>
    <t>0001676163</t>
  </si>
  <si>
    <t>INDIA</t>
  </si>
  <si>
    <t>GURUGRAM, HARYANA</t>
  </si>
  <si>
    <t>0001213900-24-017518</t>
  </si>
  <si>
    <t>Radiance Biopharma, Inc.</t>
  </si>
  <si>
    <t>0002013052</t>
  </si>
  <si>
    <t>2024-02-28</t>
  </si>
  <si>
    <t>0002013052-24-000003</t>
  </si>
  <si>
    <t>Fidelis Animal Health Inc.</t>
  </si>
  <si>
    <t>0001869472</t>
  </si>
  <si>
    <t>NORTH BRUNSWICK</t>
  </si>
  <si>
    <t>0001869472-24-000002</t>
  </si>
  <si>
    <t>C4 Imaging, LLC</t>
  </si>
  <si>
    <t>0001481933</t>
  </si>
  <si>
    <t>2024-03-01</t>
  </si>
  <si>
    <t>0001481933-24-000003</t>
  </si>
  <si>
    <t>0001938657-24-000001</t>
  </si>
  <si>
    <t>Denali Therapeutics Inc.</t>
  </si>
  <si>
    <t>0001714899</t>
  </si>
  <si>
    <t>0001714899-24-000088</t>
  </si>
  <si>
    <t>M Chest Institutional Pharmacy Group, LLC</t>
  </si>
  <si>
    <t>0002013787</t>
  </si>
  <si>
    <t>TYLER</t>
  </si>
  <si>
    <t>0002013787-24-000001</t>
  </si>
  <si>
    <t>0001774275-24-000002</t>
  </si>
  <si>
    <t>0001953909-24-000001</t>
  </si>
  <si>
    <t>2024-03-04</t>
  </si>
  <si>
    <t>0001716170-24-000001</t>
  </si>
  <si>
    <t>0001716170-24-000002</t>
  </si>
  <si>
    <t>InGeneron, Inc.</t>
  </si>
  <si>
    <t>0001678766</t>
  </si>
  <si>
    <t>0001678766-24-000004</t>
  </si>
  <si>
    <t>Focal Medical, Inc.</t>
  </si>
  <si>
    <t>0001831601</t>
  </si>
  <si>
    <t>Cary</t>
  </si>
  <si>
    <t>0001831601-24-000002</t>
  </si>
  <si>
    <t>AXOFT, INC.</t>
  </si>
  <si>
    <t>0002014351</t>
  </si>
  <si>
    <t>2024-03-05</t>
  </si>
  <si>
    <t>0002014351-24-000001</t>
  </si>
  <si>
    <t>0002014351-24-000002</t>
  </si>
  <si>
    <t>0001493152-24-008891</t>
  </si>
  <si>
    <t>2024-03-06</t>
  </si>
  <si>
    <t>0001652935-24-000001</t>
  </si>
  <si>
    <t>Remunix, Inc.</t>
  </si>
  <si>
    <t>0002014586</t>
  </si>
  <si>
    <t>0002014586-24-000001</t>
  </si>
  <si>
    <t>Vytala, Inc.</t>
  </si>
  <si>
    <t>0002013357</t>
  </si>
  <si>
    <t>DOWNINGTOWN</t>
  </si>
  <si>
    <t>0002013357-24-000002</t>
  </si>
  <si>
    <t>CALOSYN PHARMA, INC.</t>
  </si>
  <si>
    <t>0001429819</t>
  </si>
  <si>
    <t>Shreveport</t>
  </si>
  <si>
    <t>0001429819-24-000004</t>
  </si>
  <si>
    <t>Sentrimed, Inc.</t>
  </si>
  <si>
    <t>0002014313</t>
  </si>
  <si>
    <t>0002014313-24-000001</t>
  </si>
  <si>
    <t>vTv Therapeutics Inc.</t>
  </si>
  <si>
    <t>0001641489</t>
  </si>
  <si>
    <t>HIGH POINT</t>
  </si>
  <si>
    <t>0000945621-24-000282</t>
  </si>
  <si>
    <t>2024-03-08</t>
  </si>
  <si>
    <t>0002012886-24-000002</t>
  </si>
  <si>
    <t>0001521898-24-000001</t>
  </si>
  <si>
    <t>Bugworks Research, Inc.</t>
  </si>
  <si>
    <t>0001659031</t>
  </si>
  <si>
    <t>Saratoga</t>
  </si>
  <si>
    <t>0001659031-24-000001</t>
  </si>
  <si>
    <t>X-Therma Inc.</t>
  </si>
  <si>
    <t>0001893252</t>
  </si>
  <si>
    <t>HERCULES</t>
  </si>
  <si>
    <t>0001893252-24-000002</t>
  </si>
  <si>
    <t>ALUMIS INC.</t>
  </si>
  <si>
    <t>0001847367</t>
  </si>
  <si>
    <t>2024-03-11</t>
  </si>
  <si>
    <t>0001288320-24-000001</t>
  </si>
  <si>
    <t>Neurock Pharmaceuticals Inc.</t>
  </si>
  <si>
    <t>0002014918</t>
  </si>
  <si>
    <t>0002014918-24-000001</t>
  </si>
  <si>
    <t>Crinetics Pharmaceuticals, Inc.</t>
  </si>
  <si>
    <t>0001658247</t>
  </si>
  <si>
    <t>0000925421-24-000002</t>
  </si>
  <si>
    <t>Lytica Therapeutics, Inc.</t>
  </si>
  <si>
    <t>0002015049</t>
  </si>
  <si>
    <t>0002015049-24-000001</t>
  </si>
  <si>
    <t>0001611793-24-000001</t>
  </si>
  <si>
    <t>0001104659-24-033262</t>
  </si>
  <si>
    <t>2025-02-10</t>
  </si>
  <si>
    <t>0001582636-24-000003</t>
  </si>
  <si>
    <t>2024-03-13</t>
  </si>
  <si>
    <t>0001841279-24-000002</t>
  </si>
  <si>
    <t>0001684470-24-000001</t>
  </si>
  <si>
    <t>McLean</t>
  </si>
  <si>
    <t>0001915384-24-000001</t>
  </si>
  <si>
    <t>Applied Therapeutics, Inc.</t>
  </si>
  <si>
    <t>0000950172-24-000045</t>
  </si>
  <si>
    <t>2024-03-14</t>
  </si>
  <si>
    <t>0001213900-24-022663</t>
  </si>
  <si>
    <t>0001460602-24-000002</t>
  </si>
  <si>
    <t>Pi Health Inc.</t>
  </si>
  <si>
    <t>0002015543</t>
  </si>
  <si>
    <t>0002015543-24-000002</t>
  </si>
  <si>
    <t>FORAY bioscience, Inc.</t>
  </si>
  <si>
    <t>0002014349</t>
  </si>
  <si>
    <t>0002014349-24-000001</t>
  </si>
  <si>
    <t>0002015543-24-000001</t>
  </si>
  <si>
    <t>2024-03-15</t>
  </si>
  <si>
    <t>0001785410-24-000002</t>
  </si>
  <si>
    <t>Tempo Therapeutics, Inc.</t>
  </si>
  <si>
    <t>0001813688</t>
  </si>
  <si>
    <t>0001813688-24-000002</t>
  </si>
  <si>
    <t>0001490953-24-000001</t>
  </si>
  <si>
    <t>Mind Medicine (MindMed) Inc.</t>
  </si>
  <si>
    <t>0001813814</t>
  </si>
  <si>
    <t>0001123292-24-000095</t>
  </si>
  <si>
    <t>GREENLAB, INC.</t>
  </si>
  <si>
    <t>0001923417-24-000003</t>
  </si>
  <si>
    <t>Aloe Therapeutics Inc.</t>
  </si>
  <si>
    <t>0002009614</t>
  </si>
  <si>
    <t>DARNESTOWN</t>
  </si>
  <si>
    <t>0002009614-24-000001</t>
  </si>
  <si>
    <t>BioDynamik, Inc.</t>
  </si>
  <si>
    <t>0002015593</t>
  </si>
  <si>
    <t>2024-04-01</t>
  </si>
  <si>
    <t>LAKE FOREST</t>
  </si>
  <si>
    <t>0002015593-24-000001</t>
  </si>
  <si>
    <t>ImmVue Therapeutics Inc.</t>
  </si>
  <si>
    <t>0002009514</t>
  </si>
  <si>
    <t>2024-04-18</t>
  </si>
  <si>
    <t>0000899797-24-000003</t>
  </si>
  <si>
    <t>Avidity Biosciences, Inc.</t>
  </si>
  <si>
    <t>0001599901</t>
  </si>
  <si>
    <t>0001599901-24-000045</t>
  </si>
  <si>
    <t>0001731038-24-000001</t>
  </si>
  <si>
    <t>bioAffinity Technologies, Inc.</t>
  </si>
  <si>
    <t>0001712762</t>
  </si>
  <si>
    <t>SAN ANONIO</t>
  </si>
  <si>
    <t>0001493152-24-010645</t>
  </si>
  <si>
    <t>Holobiome, Inc.</t>
  </si>
  <si>
    <t>0001763027</t>
  </si>
  <si>
    <t>0001104659-24-036473</t>
  </si>
  <si>
    <t>Capstan Therapeutics, Inc.</t>
  </si>
  <si>
    <t>0002015437</t>
  </si>
  <si>
    <t>0002015437-24-000001</t>
  </si>
  <si>
    <t>0001213900-24-024422</t>
  </si>
  <si>
    <t>0002015437-24-000003</t>
  </si>
  <si>
    <t>0002015437-24-000002</t>
  </si>
  <si>
    <t>0001013594-24-000290</t>
  </si>
  <si>
    <t>0000950123-24-002950</t>
  </si>
  <si>
    <t>Endo, Inc.</t>
  </si>
  <si>
    <t>0002008861</t>
  </si>
  <si>
    <t>0000950123-24-002953</t>
  </si>
  <si>
    <t>0000950123-24-002952</t>
  </si>
  <si>
    <t>Chrysalis Biotherapeutics, Inc.</t>
  </si>
  <si>
    <t>0002016438</t>
  </si>
  <si>
    <t>2024-03-22</t>
  </si>
  <si>
    <t>GALVESTON</t>
  </si>
  <si>
    <t>0002016438-24-000001</t>
  </si>
  <si>
    <t>LungLife AI, Inc.</t>
  </si>
  <si>
    <t>0001445789</t>
  </si>
  <si>
    <t>0001445789-24-000001</t>
  </si>
  <si>
    <t>2024-03-25</t>
  </si>
  <si>
    <t>0001062993-24-007002</t>
  </si>
  <si>
    <t>0001062993-24-007003</t>
  </si>
  <si>
    <t>IntraBio Inc.</t>
  </si>
  <si>
    <t>0001730493</t>
  </si>
  <si>
    <t>0001730493-24-000002</t>
  </si>
  <si>
    <t>0001062993-24-007048</t>
  </si>
  <si>
    <t>Firefly Bio, Inc.</t>
  </si>
  <si>
    <t>0002006498</t>
  </si>
  <si>
    <t>0002006498-24-000001</t>
  </si>
  <si>
    <t>0001815624-24-000001</t>
  </si>
  <si>
    <t>Cell MedX Corp.</t>
  </si>
  <si>
    <t>0001493712</t>
  </si>
  <si>
    <t>0001534122-24-000004</t>
  </si>
  <si>
    <t>QUEENSBURY</t>
  </si>
  <si>
    <t>VOLITIONRX LTD</t>
  </si>
  <si>
    <t>0000093314</t>
  </si>
  <si>
    <t>HENDERSON</t>
  </si>
  <si>
    <t>0000093314-24-000001</t>
  </si>
  <si>
    <t>Allevion Therapeutics, Inc.</t>
  </si>
  <si>
    <t>0001872608</t>
  </si>
  <si>
    <t>0001872608-24-000001</t>
  </si>
  <si>
    <t>0001750699-24-000001</t>
  </si>
  <si>
    <t>Andson Biotech Inc.</t>
  </si>
  <si>
    <t>0002017131</t>
  </si>
  <si>
    <t>0002017131-24-000001</t>
  </si>
  <si>
    <t>Certara, Inc.</t>
  </si>
  <si>
    <t>0001827090</t>
  </si>
  <si>
    <t>2024-03-27</t>
  </si>
  <si>
    <t>0001104659-24-039702</t>
  </si>
  <si>
    <t>0000925421-24-000004</t>
  </si>
  <si>
    <t>0001841099-24-000001</t>
  </si>
  <si>
    <t>0001722926-24-000001</t>
  </si>
  <si>
    <t>0001595215-24-000001</t>
  </si>
  <si>
    <t>0001231919-24-000042</t>
  </si>
  <si>
    <t>Gemina Laboratories Ltd.</t>
  </si>
  <si>
    <t>0001940016</t>
  </si>
  <si>
    <t>Burnaby</t>
  </si>
  <si>
    <t>0000912282-24-000338</t>
  </si>
  <si>
    <t>Precision Epigenomics Inc</t>
  </si>
  <si>
    <t>0002017642</t>
  </si>
  <si>
    <t>0001062993-24-007466</t>
  </si>
  <si>
    <t>0001213900-24-028241</t>
  </si>
  <si>
    <t>TFF Pharmaceuticals, Inc.</t>
  </si>
  <si>
    <t>0001733413</t>
  </si>
  <si>
    <t>0001213900-24-029354</t>
  </si>
  <si>
    <t>Swan NeuroTech, Inc.</t>
  </si>
  <si>
    <t>0001807373</t>
  </si>
  <si>
    <t>CANONSBURG</t>
  </si>
  <si>
    <t>0001807373-24-000002</t>
  </si>
  <si>
    <t>CeraRoot USA Inc</t>
  </si>
  <si>
    <t>0002014066</t>
  </si>
  <si>
    <t>0002014066-24-000002</t>
  </si>
  <si>
    <t>ImmunoGenesis, Inc.</t>
  </si>
  <si>
    <t>0002018057</t>
  </si>
  <si>
    <t>0002018057-24-000001</t>
  </si>
  <si>
    <t>Enliven Therapeutics, Inc.</t>
  </si>
  <si>
    <t>0001672619</t>
  </si>
  <si>
    <t>0002017897-24-000001</t>
  </si>
  <si>
    <t>0001952927-24-000001</t>
  </si>
  <si>
    <t>0001213900-24-029808</t>
  </si>
  <si>
    <t>Mach5 Therapeutics, Inc.</t>
  </si>
  <si>
    <t>0002018014</t>
  </si>
  <si>
    <t>2024-04-17</t>
  </si>
  <si>
    <t>0002018014-24-000002</t>
  </si>
  <si>
    <t>0001926434-24-000001</t>
  </si>
  <si>
    <t>2024-04-04</t>
  </si>
  <si>
    <t>0001903127-24-000001</t>
  </si>
  <si>
    <t>Anchor Balloon, Inc.</t>
  </si>
  <si>
    <t>0001800912</t>
  </si>
  <si>
    <t>PORTAGE</t>
  </si>
  <si>
    <t>0000905729-24-000061</t>
  </si>
  <si>
    <t>Pacylex Pharmaceuticals Inc.</t>
  </si>
  <si>
    <t>0001866841</t>
  </si>
  <si>
    <t>ALBERTA, CANADA</t>
  </si>
  <si>
    <t>Calgary</t>
  </si>
  <si>
    <t>0001140361-24-017909</t>
  </si>
  <si>
    <t>0001104659-24-043618</t>
  </si>
  <si>
    <t>2024-04-05</t>
  </si>
  <si>
    <t>2025-04-03</t>
  </si>
  <si>
    <t>0001492534-24-000001</t>
  </si>
  <si>
    <t>0001446472-24-000001</t>
  </si>
  <si>
    <t>0002016056-24-000003</t>
  </si>
  <si>
    <t>Promaxo, Inc.</t>
  </si>
  <si>
    <t>0001716053</t>
  </si>
  <si>
    <t>2024-07-10</t>
  </si>
  <si>
    <t>0001716053-24-000001</t>
  </si>
  <si>
    <t>0001877990-24-000001</t>
  </si>
  <si>
    <t>Pagari Life Science Corp.</t>
  </si>
  <si>
    <t>0001993125</t>
  </si>
  <si>
    <t>BETHALTA</t>
  </si>
  <si>
    <t>0001993125-24-000001</t>
  </si>
  <si>
    <t>0001104659-24-045110</t>
  </si>
  <si>
    <t>BIOTRICITY INC.</t>
  </si>
  <si>
    <t>0001630113</t>
  </si>
  <si>
    <t>0001493152-24-014098</t>
  </si>
  <si>
    <t>0001012975-24-000159</t>
  </si>
  <si>
    <t>Avalo Therapeutics, Inc.</t>
  </si>
  <si>
    <t>0001534120</t>
  </si>
  <si>
    <t>0001578563-24-000186</t>
  </si>
  <si>
    <t>Algernon Pharmaceuticals Inc.</t>
  </si>
  <si>
    <t>0001642178</t>
  </si>
  <si>
    <t>2024-04-10</t>
  </si>
  <si>
    <t>0001183740-24-000036</t>
  </si>
  <si>
    <t>0001841595-24-000002</t>
  </si>
  <si>
    <t>Immunomic Therapeutics, Inc.</t>
  </si>
  <si>
    <t>0001543256</t>
  </si>
  <si>
    <t>0001543256-24-000001</t>
  </si>
  <si>
    <t>BioMedInnovations LLC</t>
  </si>
  <si>
    <t>0002019097</t>
  </si>
  <si>
    <t>0002019097-24-000001</t>
  </si>
  <si>
    <t>Orthopedic Driven Imaging, LLC</t>
  </si>
  <si>
    <t>0002019000</t>
  </si>
  <si>
    <t>0002019000-24-000001</t>
  </si>
  <si>
    <t>Sparrow Pharmaceuticals, Inc.</t>
  </si>
  <si>
    <t>0001786949</t>
  </si>
  <si>
    <t>0001786949-24-000002</t>
  </si>
  <si>
    <t>0001932949-24-000002</t>
  </si>
  <si>
    <t>SHANGHAI</t>
  </si>
  <si>
    <t>0001856491-24-000005</t>
  </si>
  <si>
    <t>Inomagen Therapeutics, Inc.</t>
  </si>
  <si>
    <t>0001626370</t>
  </si>
  <si>
    <t>0001626370-24-000003</t>
  </si>
  <si>
    <t>0001493152-24-014408</t>
  </si>
  <si>
    <t>2024-04-15</t>
  </si>
  <si>
    <t>0001802325-24-000001</t>
  </si>
  <si>
    <t>Pierrepont Therapeutics, Inc.</t>
  </si>
  <si>
    <t>0002019360</t>
  </si>
  <si>
    <t>0002019360-24-000001</t>
  </si>
  <si>
    <t>Traws Pharma, Inc.</t>
  </si>
  <si>
    <t>0001130598</t>
  </si>
  <si>
    <t>Newtown</t>
  </si>
  <si>
    <t>0000929638-24-001481</t>
  </si>
  <si>
    <t>0001231919-24-000043</t>
  </si>
  <si>
    <t>Life Adapt Inc.</t>
  </si>
  <si>
    <t>0002019979</t>
  </si>
  <si>
    <t>SAN CLEMENTE</t>
  </si>
  <si>
    <t>0002019979-24-000001</t>
  </si>
  <si>
    <t>Kubanda Cryotherapy, Inc.</t>
  </si>
  <si>
    <t>0001853949</t>
  </si>
  <si>
    <t>0001853949-24-000002</t>
  </si>
  <si>
    <t>0001942974-24-000001</t>
  </si>
  <si>
    <t>0001942974-24-000002</t>
  </si>
  <si>
    <t>TORL Biotherapeutics LLC</t>
  </si>
  <si>
    <t>0001797180</t>
  </si>
  <si>
    <t>Culver City</t>
  </si>
  <si>
    <t>0001797180-24-000003</t>
  </si>
  <si>
    <t>BROOMFIELD</t>
  </si>
  <si>
    <t>0001733718-24-000003</t>
  </si>
  <si>
    <t>Surrozen, Inc./DE</t>
  </si>
  <si>
    <t>0001824893</t>
  </si>
  <si>
    <t>0001824893-24-000002</t>
  </si>
  <si>
    <t>Mocksville</t>
  </si>
  <si>
    <t>0000897069-24-000969</t>
  </si>
  <si>
    <t>Rallybio Corp</t>
  </si>
  <si>
    <t>0001739410</t>
  </si>
  <si>
    <t>0001739410-24-000047</t>
  </si>
  <si>
    <t>0001980584-24-000006</t>
  </si>
  <si>
    <t>Qlaris Bio, Inc.</t>
  </si>
  <si>
    <t>0001786717</t>
  </si>
  <si>
    <t>Dedham</t>
  </si>
  <si>
    <t>0001786717-24-000001</t>
  </si>
  <si>
    <t>RenovoRx, Inc.</t>
  </si>
  <si>
    <t>0001574094</t>
  </si>
  <si>
    <t>Los Altos</t>
  </si>
  <si>
    <t>0001465818-24-000005</t>
  </si>
  <si>
    <t>Corner Therapeutics, Inc.</t>
  </si>
  <si>
    <t>0002019875</t>
  </si>
  <si>
    <t>2024-04-23</t>
  </si>
  <si>
    <t>0001567619-24-000263</t>
  </si>
  <si>
    <t>Precision Sensing SPC</t>
  </si>
  <si>
    <t>0002015621</t>
  </si>
  <si>
    <t>2025-06-24</t>
  </si>
  <si>
    <t>EDMONDS</t>
  </si>
  <si>
    <t>0001096906-24-000910</t>
  </si>
  <si>
    <t>0001966649-24-000001</t>
  </si>
  <si>
    <t>Carterra, Inc.</t>
  </si>
  <si>
    <t>0001541582</t>
  </si>
  <si>
    <t>0001541582-24-000001</t>
  </si>
  <si>
    <t>0001721484-24-000002</t>
  </si>
  <si>
    <t>0001997038-24-000001</t>
  </si>
  <si>
    <t>Oncocyte Corp</t>
  </si>
  <si>
    <t>0001642380</t>
  </si>
  <si>
    <t>0001493152-24-015836</t>
  </si>
  <si>
    <t>0001853949-24-000003</t>
  </si>
  <si>
    <t>Amicrobe, Inc.</t>
  </si>
  <si>
    <t>0001513330</t>
  </si>
  <si>
    <t>0001723008-24-000001</t>
  </si>
  <si>
    <t>0001213900-24-036191</t>
  </si>
  <si>
    <t>0001723008-24-000002</t>
  </si>
  <si>
    <t>Benitec Biopharma Inc.</t>
  </si>
  <si>
    <t>0001808898</t>
  </si>
  <si>
    <t>0001012975-24-000183</t>
  </si>
  <si>
    <t>AsclepiX Therapeutics, Inc.</t>
  </si>
  <si>
    <t>0001697751</t>
  </si>
  <si>
    <t>2024-04-26</t>
  </si>
  <si>
    <t>0001697751-24-000003</t>
  </si>
  <si>
    <t>BIO-PATH HOLDINGS, INC.</t>
  </si>
  <si>
    <t>0001446472-24-000002</t>
  </si>
  <si>
    <t>Cristcot LLC</t>
  </si>
  <si>
    <t>0001715931</t>
  </si>
  <si>
    <t>2024-05-01</t>
  </si>
  <si>
    <t>0001715931-24-000001</t>
  </si>
  <si>
    <t>CIRC Biosciences, Inc.</t>
  </si>
  <si>
    <t>0001834514</t>
  </si>
  <si>
    <t>0001834514-24-000001</t>
  </si>
  <si>
    <t>0001855763-24-000003</t>
  </si>
  <si>
    <t>2024-05-03</t>
  </si>
  <si>
    <t>0001183740-24-000039</t>
  </si>
  <si>
    <t>0001909364-24-000001</t>
  </si>
  <si>
    <t>Solaxa Inc.</t>
  </si>
  <si>
    <t>0001975400</t>
  </si>
  <si>
    <t>0001975400-24-000002</t>
  </si>
  <si>
    <t>Cidara Therapeutics, Inc.</t>
  </si>
  <si>
    <t>0001610618</t>
  </si>
  <si>
    <t>0001610618-24-000069</t>
  </si>
  <si>
    <t>C2N Diagnostics, LLC</t>
  </si>
  <si>
    <t>0002021597</t>
  </si>
  <si>
    <t>2024-09-26</t>
  </si>
  <si>
    <t>0002021597-24-000001</t>
  </si>
  <si>
    <t>Henderson</t>
  </si>
  <si>
    <t>0001231919-24-000046</t>
  </si>
  <si>
    <t>Aponia Laboratories Inc</t>
  </si>
  <si>
    <t>0001497705</t>
  </si>
  <si>
    <t>2024-05-08</t>
  </si>
  <si>
    <t>2025-04-08</t>
  </si>
  <si>
    <t>0001497705-24-000001</t>
  </si>
  <si>
    <t>GlucoTrack, Inc.</t>
  </si>
  <si>
    <t>0001506983</t>
  </si>
  <si>
    <t>RUTHERFORD</t>
  </si>
  <si>
    <t>0001493152-24-018244</t>
  </si>
  <si>
    <t>Penderia Technologies, Inc.</t>
  </si>
  <si>
    <t>0002022700</t>
  </si>
  <si>
    <t>EUGENE</t>
  </si>
  <si>
    <t>0001140361-24-025085</t>
  </si>
  <si>
    <t>Mitera Biosciences Inc.</t>
  </si>
  <si>
    <t>0002022224</t>
  </si>
  <si>
    <t>2025-12-22</t>
  </si>
  <si>
    <t>Bellevue</t>
  </si>
  <si>
    <t>0002022224-24-000002</t>
  </si>
  <si>
    <t>0001939123-24-000001</t>
  </si>
  <si>
    <t>0001493152-24-018667</t>
  </si>
  <si>
    <t>Nectero Medical Inc</t>
  </si>
  <si>
    <t>0001810951</t>
  </si>
  <si>
    <t>Tempe</t>
  </si>
  <si>
    <t>0001810951-24-000001</t>
  </si>
  <si>
    <t>Refuge Capital Fund</t>
  </si>
  <si>
    <t>0002021888</t>
  </si>
  <si>
    <t>2024-05-30</t>
  </si>
  <si>
    <t>0002021888-24-000001</t>
  </si>
  <si>
    <t>Ajax Therapeutics, Inc.</t>
  </si>
  <si>
    <t>0001780490</t>
  </si>
  <si>
    <t>0001780490-24-000001</t>
  </si>
  <si>
    <t>Oculogica, Inc.</t>
  </si>
  <si>
    <t>0001613810</t>
  </si>
  <si>
    <t>New Richmond</t>
  </si>
  <si>
    <t>0001613810-24-000001</t>
  </si>
  <si>
    <t>Simergent, LLC</t>
  </si>
  <si>
    <t>0002021363</t>
  </si>
  <si>
    <t>0002021363-24-000001</t>
  </si>
  <si>
    <t>0001140361-24-025616</t>
  </si>
  <si>
    <t>Aeovian Pharmaceuticals, Inc.</t>
  </si>
  <si>
    <t>0001710088</t>
  </si>
  <si>
    <t>Berkeley</t>
  </si>
  <si>
    <t>0001710088-24-000003</t>
  </si>
  <si>
    <t>0001759143-24-000002</t>
  </si>
  <si>
    <t>Zenas BioPharma, Inc.</t>
  </si>
  <si>
    <t>0001953926-24-000001</t>
  </si>
  <si>
    <t>TheRas, Inc.</t>
  </si>
  <si>
    <t>0002022953</t>
  </si>
  <si>
    <t>0002022953-24-000002</t>
  </si>
  <si>
    <t>Aardvark Therapeutics, Inc.</t>
  </si>
  <si>
    <t>0001774857</t>
  </si>
  <si>
    <t>0001774857-24-000001</t>
  </si>
  <si>
    <t>Context Therapeutics Inc.</t>
  </si>
  <si>
    <t>0001842952</t>
  </si>
  <si>
    <t>0001842952-24-000037</t>
  </si>
  <si>
    <t>Phythera Therapeutics Inc.</t>
  </si>
  <si>
    <t>0002017198</t>
  </si>
  <si>
    <t>0002017198-24-000001</t>
  </si>
  <si>
    <t>Resolute Science, Inc.</t>
  </si>
  <si>
    <t>0002023638</t>
  </si>
  <si>
    <t>0001975746-24-000001</t>
  </si>
  <si>
    <t>STABILUX BIOSCIENCES, INC.</t>
  </si>
  <si>
    <t>0002023675</t>
  </si>
  <si>
    <t>0002023675-24-000001</t>
  </si>
  <si>
    <t>0001650557-24-000001</t>
  </si>
  <si>
    <t>Cyclacel Pharmaceuticals, Inc.</t>
  </si>
  <si>
    <t>0001130166</t>
  </si>
  <si>
    <t>BERKELEY HEIGHTS</t>
  </si>
  <si>
    <t>0001104659-24-062806</t>
  </si>
  <si>
    <t>TSP Therapeutics Inc.</t>
  </si>
  <si>
    <t>0002022798</t>
  </si>
  <si>
    <t>2024-05-20</t>
  </si>
  <si>
    <t>INDIAN ROCKS BEACH</t>
  </si>
  <si>
    <t>0002022798-24-000003</t>
  </si>
  <si>
    <t>ENRICH BIOSYSTEMS INC.</t>
  </si>
  <si>
    <t>0001931770-24-000002</t>
  </si>
  <si>
    <t>Kano Therapeutics Inc.</t>
  </si>
  <si>
    <t>0002023721</t>
  </si>
  <si>
    <t>0002023721-24-000001</t>
  </si>
  <si>
    <t>0001931770-24-000003</t>
  </si>
  <si>
    <t>Immix Biopharma, Inc.</t>
  </si>
  <si>
    <t>0001873835</t>
  </si>
  <si>
    <t>0001493152-24-020784</t>
  </si>
  <si>
    <t>0001802325-24-000002</t>
  </si>
  <si>
    <t>Stramsen Biotech, Inc.</t>
  </si>
  <si>
    <t>0001943948</t>
  </si>
  <si>
    <t>0001099910-24-000237</t>
  </si>
  <si>
    <t>OptiNose, Inc.</t>
  </si>
  <si>
    <t>0001494650</t>
  </si>
  <si>
    <t>Yardley</t>
  </si>
  <si>
    <t>0001123292-24-000145</t>
  </si>
  <si>
    <t>Impulse Dynamics plc</t>
  </si>
  <si>
    <t>0001823293-24-000001</t>
  </si>
  <si>
    <t>Eye Care International LLC</t>
  </si>
  <si>
    <t>0001969977</t>
  </si>
  <si>
    <t>0001213900-24-044858</t>
  </si>
  <si>
    <t>2024-05-21</t>
  </si>
  <si>
    <t>0001747083-24-000001</t>
  </si>
  <si>
    <t>0001901599-24-000001</t>
  </si>
  <si>
    <t>IGH Naturals Inc</t>
  </si>
  <si>
    <t>0001823546</t>
  </si>
  <si>
    <t>2024-05-22</t>
  </si>
  <si>
    <t>ROCKLIN</t>
  </si>
  <si>
    <t>0001823546-24-000002</t>
  </si>
  <si>
    <t>0000929638-24-001860</t>
  </si>
  <si>
    <t>Sesh Inc</t>
  </si>
  <si>
    <t>0002022439</t>
  </si>
  <si>
    <t>2024-05-23</t>
  </si>
  <si>
    <t>WASHINGTON DC</t>
  </si>
  <si>
    <t>0002022439-24-000002</t>
  </si>
  <si>
    <t>Lycia Therapeutics, Inc.</t>
  </si>
  <si>
    <t>0001806540</t>
  </si>
  <si>
    <t>0001806540-24-000002</t>
  </si>
  <si>
    <t>0001404281-24-000002</t>
  </si>
  <si>
    <t>Hingham</t>
  </si>
  <si>
    <t>0001950773-24-000001</t>
  </si>
  <si>
    <t>2025-06-10</t>
  </si>
  <si>
    <t>0001848749-24-000001</t>
  </si>
  <si>
    <t>0001937883-24-000001</t>
  </si>
  <si>
    <t>0001972911-24-000003</t>
  </si>
  <si>
    <t>Absco Therapeutics, Inc.</t>
  </si>
  <si>
    <t>0002023557</t>
  </si>
  <si>
    <t>2024-05-28</t>
  </si>
  <si>
    <t>BROOKLINE</t>
  </si>
  <si>
    <t>0002023557-24-000001</t>
  </si>
  <si>
    <t>0001764417-24-000002</t>
  </si>
  <si>
    <t>0001213900-24-047099</t>
  </si>
  <si>
    <t>0001975400-24-000003</t>
  </si>
  <si>
    <t>Accipiter Biosciences Inc.</t>
  </si>
  <si>
    <t>0001973963</t>
  </si>
  <si>
    <t>0001973963-24-000002</t>
  </si>
  <si>
    <t>0001578117-24-000001</t>
  </si>
  <si>
    <t>0001975400-24-000004</t>
  </si>
  <si>
    <t>0001901628-24-000001</t>
  </si>
  <si>
    <t>Havah Therapeutics, Inc.</t>
  </si>
  <si>
    <t>0002025011</t>
  </si>
  <si>
    <t>0002025011-24-000001</t>
  </si>
  <si>
    <t>RTT Medical, Inc.</t>
  </si>
  <si>
    <t>0002025035</t>
  </si>
  <si>
    <t>2024-05-31</t>
  </si>
  <si>
    <t>ORLANDO</t>
  </si>
  <si>
    <t>0002025035-24-000001</t>
  </si>
  <si>
    <t>PRANA BIOSCIENCES INC.</t>
  </si>
  <si>
    <t>0002024217</t>
  </si>
  <si>
    <t>0002024217-24-000001</t>
  </si>
  <si>
    <t>0001968822-24-000001</t>
  </si>
  <si>
    <t>0001104659-24-067223</t>
  </si>
  <si>
    <t>32 Biosciences, Inc.</t>
  </si>
  <si>
    <t>0002020332</t>
  </si>
  <si>
    <t>0002020332-24-000001</t>
  </si>
  <si>
    <t>MyMD Pharmaceuticals, Inc.</t>
  </si>
  <si>
    <t>0001321834</t>
  </si>
  <si>
    <t>0001493152-24-022082</t>
  </si>
  <si>
    <t>0001824762-24-000001</t>
  </si>
  <si>
    <t>0001493152-24-022083</t>
  </si>
  <si>
    <t>0001807811-24-000001</t>
  </si>
  <si>
    <t>0001955569-24-000001</t>
  </si>
  <si>
    <t>GENE SOLUTIONS LLC</t>
  </si>
  <si>
    <t>0001444477</t>
  </si>
  <si>
    <t>0001444477-24-000001</t>
  </si>
  <si>
    <t>0001750149-24-000002</t>
  </si>
  <si>
    <t>SystImmune, Inc.</t>
  </si>
  <si>
    <t>0002016790</t>
  </si>
  <si>
    <t>0002016790-24-000001</t>
  </si>
  <si>
    <t>0000950123-24-006105</t>
  </si>
  <si>
    <t>Bionano Genomics, Inc.</t>
  </si>
  <si>
    <t>0001411690</t>
  </si>
  <si>
    <t>2024-06-05</t>
  </si>
  <si>
    <t>0001140361-24-028994</t>
  </si>
  <si>
    <t>Island Pharmaceuticals Ltd</t>
  </si>
  <si>
    <t>0002012855</t>
  </si>
  <si>
    <t>CAMBERWELL</t>
  </si>
  <si>
    <t>0000898432-24-000462</t>
  </si>
  <si>
    <t>Codetta Bio Inc.</t>
  </si>
  <si>
    <t>0002025372</t>
  </si>
  <si>
    <t>2024-10-30</t>
  </si>
  <si>
    <t>0002025372-24-000001</t>
  </si>
  <si>
    <t>0001326507-24-000001</t>
  </si>
  <si>
    <t>0001616308-24-000001</t>
  </si>
  <si>
    <t>0001735936-24-000001</t>
  </si>
  <si>
    <t>Nodal Therapeutics, Inc.</t>
  </si>
  <si>
    <t>0002024197</t>
  </si>
  <si>
    <t>2024-10-29</t>
  </si>
  <si>
    <t>0002024197-24-000001</t>
  </si>
  <si>
    <t>2024-06-07</t>
  </si>
  <si>
    <t>0001723458-24-000001</t>
  </si>
  <si>
    <t>0001845848-24-000001</t>
  </si>
  <si>
    <t>2024-06-10</t>
  </si>
  <si>
    <t>0001213900-24-050892</t>
  </si>
  <si>
    <t>AJNA BioSciences PBC</t>
  </si>
  <si>
    <t>0001900590</t>
  </si>
  <si>
    <t>0001900590-24-000002</t>
  </si>
  <si>
    <t>Perlumi Chemicals, Inc.</t>
  </si>
  <si>
    <t>0002026546</t>
  </si>
  <si>
    <t>0002026546-24-000001</t>
  </si>
  <si>
    <t>Astrin Biosciences, Inc.</t>
  </si>
  <si>
    <t>0002025644</t>
  </si>
  <si>
    <t>0002025644-24-000001</t>
  </si>
  <si>
    <t>2024-10-23</t>
  </si>
  <si>
    <t>0001684470-24-000002</t>
  </si>
  <si>
    <t>OLFAX, LLC</t>
  </si>
  <si>
    <t>0002026135</t>
  </si>
  <si>
    <t>ASHEVILLE</t>
  </si>
  <si>
    <t>0002026135-24-000001</t>
  </si>
  <si>
    <t>Silo Pharma, Inc.</t>
  </si>
  <si>
    <t>0001514183</t>
  </si>
  <si>
    <t>SARASOTA</t>
  </si>
  <si>
    <t>0001213900-24-051718</t>
  </si>
  <si>
    <t>BICYCLE THERAPEUTICS PLC</t>
  </si>
  <si>
    <t>0001761612</t>
  </si>
  <si>
    <t>0001761612-24-000003</t>
  </si>
  <si>
    <t>0001366325-24-000001</t>
  </si>
  <si>
    <t>XDemics Corp</t>
  </si>
  <si>
    <t>0002026725</t>
  </si>
  <si>
    <t>Monrovia</t>
  </si>
  <si>
    <t>0002026725-24-000002</t>
  </si>
  <si>
    <t>2024-09-23</t>
  </si>
  <si>
    <t>0001713945-24-000001</t>
  </si>
  <si>
    <t>Modulate Bio Inc.</t>
  </si>
  <si>
    <t>0002026915</t>
  </si>
  <si>
    <t>2024-06-13</t>
  </si>
  <si>
    <t>2026-04-07</t>
  </si>
  <si>
    <t>0002026915-24-000001</t>
  </si>
  <si>
    <t>0001446472-24-000003</t>
  </si>
  <si>
    <t>2024-06-17</t>
  </si>
  <si>
    <t>0001870548-24-000001</t>
  </si>
  <si>
    <t>0001864492-24-000001</t>
  </si>
  <si>
    <t>NephroDI Therapeutics, Inc.</t>
  </si>
  <si>
    <t>0001840655</t>
  </si>
  <si>
    <t>2024-06-18</t>
  </si>
  <si>
    <t>0001840655-24-000002</t>
  </si>
  <si>
    <t>Kern Australis, LLC</t>
  </si>
  <si>
    <t>0002027215</t>
  </si>
  <si>
    <t>0002027215-24-000001</t>
  </si>
  <si>
    <t>MicroMed, LLC</t>
  </si>
  <si>
    <t>0002027206</t>
  </si>
  <si>
    <t>0002027206-24-000001</t>
  </si>
  <si>
    <t>Greenwich LifeSciences, Inc.</t>
  </si>
  <si>
    <t>0001799788</t>
  </si>
  <si>
    <t>STAFFORD</t>
  </si>
  <si>
    <t>0001493152-24-024203</t>
  </si>
  <si>
    <t>0001599298</t>
  </si>
  <si>
    <t>0000950123-24-006261</t>
  </si>
  <si>
    <t>Microbot Medical Inc.</t>
  </si>
  <si>
    <t>0000883975</t>
  </si>
  <si>
    <t>2024-06-20</t>
  </si>
  <si>
    <t>BRAINTREE</t>
  </si>
  <si>
    <t>0001493152-24-024519</t>
  </si>
  <si>
    <t>2024-06-21</t>
  </si>
  <si>
    <t>0001789232-24-000003</t>
  </si>
  <si>
    <t>Nexsis Biosciences LLC</t>
  </si>
  <si>
    <t>0002028035</t>
  </si>
  <si>
    <t>St. Augustine</t>
  </si>
  <si>
    <t>0001437749-24-021059</t>
  </si>
  <si>
    <t>Marea Therapeutics, Inc.</t>
  </si>
  <si>
    <t>0002027714</t>
  </si>
  <si>
    <t>0002027714-24-000001</t>
  </si>
  <si>
    <t>0001807001-24-000001</t>
  </si>
  <si>
    <t>0001721484-24-000003</t>
  </si>
  <si>
    <t>0001293610-24-000001</t>
  </si>
  <si>
    <t>Gainesville</t>
  </si>
  <si>
    <t>0001656957-24-000001</t>
  </si>
  <si>
    <t>Elion Therapeutics, Inc.</t>
  </si>
  <si>
    <t>0002028346</t>
  </si>
  <si>
    <t>0002028346-24-000001</t>
  </si>
  <si>
    <t>0001823359-24-000002</t>
  </si>
  <si>
    <t>2024-06-27</t>
  </si>
  <si>
    <t>0001683168-24-004523</t>
  </si>
  <si>
    <t>Hexamer Therapeutics, Inc</t>
  </si>
  <si>
    <t>0001797915</t>
  </si>
  <si>
    <t>PULLMAN</t>
  </si>
  <si>
    <t>0001797915-24-000001</t>
  </si>
  <si>
    <t>2024-06-28</t>
  </si>
  <si>
    <t>Cheyney</t>
  </si>
  <si>
    <t>0001756608-24-000001</t>
  </si>
  <si>
    <t>KALA BIO, Inc.</t>
  </si>
  <si>
    <t>0001479419</t>
  </si>
  <si>
    <t>0001479419-24-000001</t>
  </si>
  <si>
    <t>FALLS CHURCH</t>
  </si>
  <si>
    <t>0001913970-24-000001</t>
  </si>
  <si>
    <t>Tharimmune, Inc.</t>
  </si>
  <si>
    <t>0001861657</t>
  </si>
  <si>
    <t>0001493152-24-025662</t>
  </si>
  <si>
    <t>0002028644-24-000001</t>
  </si>
  <si>
    <t>Immunis, Inc.</t>
  </si>
  <si>
    <t>0002028798</t>
  </si>
  <si>
    <t>2024-07-01</t>
  </si>
  <si>
    <t>Laguna Beach</t>
  </si>
  <si>
    <t>0002028798-24-000001</t>
  </si>
  <si>
    <t>Gnosko Bio Inc.</t>
  </si>
  <si>
    <t>0002028853</t>
  </si>
  <si>
    <t>0002028853-24-000001</t>
  </si>
  <si>
    <t>2025-05-12</t>
  </si>
  <si>
    <t>0001814509-24-000001</t>
  </si>
  <si>
    <t>Oleander Medical Technologies LLC</t>
  </si>
  <si>
    <t>0001591185</t>
  </si>
  <si>
    <t>BATON ROUGE</t>
  </si>
  <si>
    <t>0001591185-24-000001</t>
  </si>
  <si>
    <t>NeuroBo Pharmaceuticals, Inc.</t>
  </si>
  <si>
    <t>0001638287</t>
  </si>
  <si>
    <t>0001104659-24-076825</t>
  </si>
  <si>
    <t>Continuity Biosciences, LLC</t>
  </si>
  <si>
    <t>0002029079</t>
  </si>
  <si>
    <t>2024-07-02</t>
  </si>
  <si>
    <t>BRADENTON</t>
  </si>
  <si>
    <t>0002029079-24-000001</t>
  </si>
  <si>
    <t>0001140361-24-032144</t>
  </si>
  <si>
    <t>0001235802-24-000055</t>
  </si>
  <si>
    <t>0002028122</t>
  </si>
  <si>
    <t>Eliem Therapeutics, Inc.</t>
  </si>
  <si>
    <t>0001768446</t>
  </si>
  <si>
    <t>0001768446-24-000002</t>
  </si>
  <si>
    <t>0001768446-24-000001</t>
  </si>
  <si>
    <t>Naveris, Inc.</t>
  </si>
  <si>
    <t>0001789232</t>
  </si>
  <si>
    <t>0001789232-24-000004</t>
  </si>
  <si>
    <t>VANQUA BIO, INC.</t>
  </si>
  <si>
    <t>0001790072</t>
  </si>
  <si>
    <t>2024-07-05</t>
  </si>
  <si>
    <t>0001790072-24-000001</t>
  </si>
  <si>
    <t>0001791842-24-000003</t>
  </si>
  <si>
    <t>Growth Curve Bio, LLC</t>
  </si>
  <si>
    <t>0002029914</t>
  </si>
  <si>
    <t>0002029914-24-000001</t>
  </si>
  <si>
    <t>0001832917-24-000001</t>
  </si>
  <si>
    <t>0001104659-24-078936</t>
  </si>
  <si>
    <t>Galaxy Diagnostics, Inc.</t>
  </si>
  <si>
    <t>0001462444</t>
  </si>
  <si>
    <t>2024-07-31</t>
  </si>
  <si>
    <t>0001462444-24-000003</t>
  </si>
  <si>
    <t>0001411690-24-000041</t>
  </si>
  <si>
    <t>EPICYPHER, INC.</t>
  </si>
  <si>
    <t>0001571691</t>
  </si>
  <si>
    <t>0001571691-24-000004</t>
  </si>
  <si>
    <t>WiTii Pharmaceuticals, Inc.</t>
  </si>
  <si>
    <t>0002029215</t>
  </si>
  <si>
    <t>0002029215-24-000001</t>
  </si>
  <si>
    <t>858 Therapeutics, Inc.</t>
  </si>
  <si>
    <t>0001806356</t>
  </si>
  <si>
    <t>0001806356-24-000001</t>
  </si>
  <si>
    <t>Panacent Bio Inc.</t>
  </si>
  <si>
    <t>0002030065</t>
  </si>
  <si>
    <t>0002030065-24-000001</t>
  </si>
  <si>
    <t>MIMIVAX INC.</t>
  </si>
  <si>
    <t>0002027238</t>
  </si>
  <si>
    <t>0002027238-24-000005</t>
  </si>
  <si>
    <t>926617</t>
  </si>
  <si>
    <t>0000950123-24-006515</t>
  </si>
  <si>
    <t>Virpax Pharmaceuticals, Inc.</t>
  </si>
  <si>
    <t>0001708331</t>
  </si>
  <si>
    <t>0001213900-24-061018</t>
  </si>
  <si>
    <t>BioVaxys Technology Corp.</t>
  </si>
  <si>
    <t>0001882559</t>
  </si>
  <si>
    <t>ETOBICOKE</t>
  </si>
  <si>
    <t>0001727689-24-000082</t>
  </si>
  <si>
    <t>Oisin Biotechnologies, Inc.</t>
  </si>
  <si>
    <t>0001801885</t>
  </si>
  <si>
    <t>0001801885-24-000001</t>
  </si>
  <si>
    <t>0001685163-24-000001</t>
  </si>
  <si>
    <t>CASI Pharmaceuticals, Inc.</t>
  </si>
  <si>
    <t>0001962738</t>
  </si>
  <si>
    <t>2024-07-15</t>
  </si>
  <si>
    <t>BEIJING</t>
  </si>
  <si>
    <t>0001104659-24-079852</t>
  </si>
  <si>
    <t>0001810705-24-000001</t>
  </si>
  <si>
    <t>0001213900-24-061353</t>
  </si>
  <si>
    <t>0001213900-24-061184</t>
  </si>
  <si>
    <t>0001969871-24-000001</t>
  </si>
  <si>
    <t>0001664615-24-000001</t>
  </si>
  <si>
    <t>0001824034-24-000003</t>
  </si>
  <si>
    <t>Zeo ScientifiX, Inc.</t>
  </si>
  <si>
    <t>0001829126-24-004810</t>
  </si>
  <si>
    <t>NGM Bio Holdings, Inc.</t>
  </si>
  <si>
    <t>0002029767</t>
  </si>
  <si>
    <t>0002029767-24-000001</t>
  </si>
  <si>
    <t>Aakha Biologics, Inc.</t>
  </si>
  <si>
    <t>0002030720</t>
  </si>
  <si>
    <t>0002030720-24-000001</t>
  </si>
  <si>
    <t>0001453687-24-000096</t>
  </si>
  <si>
    <t>Primrose Bio, Inc.</t>
  </si>
  <si>
    <t>0002030669</t>
  </si>
  <si>
    <t>0000929638-24-002501</t>
  </si>
  <si>
    <t>7 Hills Pharma Inc.</t>
  </si>
  <si>
    <t>0002030700</t>
  </si>
  <si>
    <t>0002030700-24-000001</t>
  </si>
  <si>
    <t>Intellistem, Inc.</t>
  </si>
  <si>
    <t>0002019882</t>
  </si>
  <si>
    <t>2024-07-18</t>
  </si>
  <si>
    <t>0002019882-24-000003</t>
  </si>
  <si>
    <t>DesiCorp, Inc.</t>
  </si>
  <si>
    <t>0001997477</t>
  </si>
  <si>
    <t>2026-01-20</t>
  </si>
  <si>
    <t>La Grange</t>
  </si>
  <si>
    <t>0001997477-24-000001</t>
  </si>
  <si>
    <t>Prana Therapies, Inc.</t>
  </si>
  <si>
    <t>0002029240</t>
  </si>
  <si>
    <t>2024-07-19</t>
  </si>
  <si>
    <t>0002029240-24-000001</t>
  </si>
  <si>
    <t>2025-12-02</t>
  </si>
  <si>
    <t>0001848527-24-000001</t>
  </si>
  <si>
    <t>Lazzaro Medical, Inc.</t>
  </si>
  <si>
    <t>0002014886</t>
  </si>
  <si>
    <t>0000929638-24-002548</t>
  </si>
  <si>
    <t>2025-08-26</t>
  </si>
  <si>
    <t>0001827388-24-000001</t>
  </si>
  <si>
    <t>InCellDx, Inc.</t>
  </si>
  <si>
    <t>0001494461</t>
  </si>
  <si>
    <t>0001494461-24-000003</t>
  </si>
  <si>
    <t>0001721484-24-000004</t>
  </si>
  <si>
    <t>Alixia, Inc.</t>
  </si>
  <si>
    <t>0002031477</t>
  </si>
  <si>
    <t>0002031477-24-000001</t>
  </si>
  <si>
    <t>A.P. Gilfoyle &amp; Co. (II), Inc.</t>
  </si>
  <si>
    <t>0002031626</t>
  </si>
  <si>
    <t>0002031626-24-000001</t>
  </si>
  <si>
    <t>0001493152-24-028850</t>
  </si>
  <si>
    <t>0001288320-24-000003</t>
  </si>
  <si>
    <t>Valora Therapeutics, Inc.</t>
  </si>
  <si>
    <t>0002030783</t>
  </si>
  <si>
    <t>0002030783-24-000001</t>
  </si>
  <si>
    <t>Amplified Sciences, Inc.</t>
  </si>
  <si>
    <t>0001836033</t>
  </si>
  <si>
    <t>0001836033-24-000002</t>
  </si>
  <si>
    <t>SirnaMed Therapeutics Inc.</t>
  </si>
  <si>
    <t>0002031257</t>
  </si>
  <si>
    <t>0002031257-24-000001</t>
  </si>
  <si>
    <t>Ultivue, Inc.</t>
  </si>
  <si>
    <t>0001651511</t>
  </si>
  <si>
    <t>0001651511-24-000001</t>
  </si>
  <si>
    <t>0001521898-24-000002</t>
  </si>
  <si>
    <t>Kinemo, Inc.</t>
  </si>
  <si>
    <t>0002031497</t>
  </si>
  <si>
    <t>2024-07-26</t>
  </si>
  <si>
    <t>0002031497-24-000001</t>
  </si>
  <si>
    <t>0001629564-24-000002</t>
  </si>
  <si>
    <t>Avant Sciences, Inc.</t>
  </si>
  <si>
    <t>0002009739</t>
  </si>
  <si>
    <t>0002009739-24-000001</t>
  </si>
  <si>
    <t>2024-07-30</t>
  </si>
  <si>
    <t>2024-09-10</t>
  </si>
  <si>
    <t>0001975017-24-000001</t>
  </si>
  <si>
    <t>0001104659-24-083980</t>
  </si>
  <si>
    <t>ImmunoPrecise Antibodies Ltd.</t>
  </si>
  <si>
    <t>0001715925</t>
  </si>
  <si>
    <t>Victoria</t>
  </si>
  <si>
    <t>0000912282-24-000550</t>
  </si>
  <si>
    <t>Scipher Medicine Corp</t>
  </si>
  <si>
    <t>0001658821</t>
  </si>
  <si>
    <t>0000904454-24-000437</t>
  </si>
  <si>
    <t>Brenig Therapeutics, Inc.</t>
  </si>
  <si>
    <t>0002030788</t>
  </si>
  <si>
    <t>0002030788-24-000001</t>
  </si>
  <si>
    <t>Mimerigen, Inc.</t>
  </si>
  <si>
    <t>0002029689</t>
  </si>
  <si>
    <t>0002029689-24-000001</t>
  </si>
  <si>
    <t>Santa Fe</t>
  </si>
  <si>
    <t>0001959321-24-000001</t>
  </si>
  <si>
    <t>Third Arc Bio, Inc.</t>
  </si>
  <si>
    <t>0002032467</t>
  </si>
  <si>
    <t>LOWER GWYNEDD</t>
  </si>
  <si>
    <t>0002032467-24-000001</t>
  </si>
  <si>
    <t>0001643918-24-000002</t>
  </si>
  <si>
    <t>WARRENSVILLE HEIGHTS</t>
  </si>
  <si>
    <t>0001732825-24-000001</t>
  </si>
  <si>
    <t>Autobahn Therapeutics, Inc.</t>
  </si>
  <si>
    <t>0001815098</t>
  </si>
  <si>
    <t>0001815098-24-000003</t>
  </si>
  <si>
    <t>Outpace Bio, Inc.</t>
  </si>
  <si>
    <t>0002031531</t>
  </si>
  <si>
    <t>0002031531-24-000001</t>
  </si>
  <si>
    <t>NILO Therapeutics, Inc.</t>
  </si>
  <si>
    <t>0002031964</t>
  </si>
  <si>
    <t>2024-08-02</t>
  </si>
  <si>
    <t>0002031964-24-000001</t>
  </si>
  <si>
    <t>0001446159-24-000001</t>
  </si>
  <si>
    <t>Amlogenyx Inc.</t>
  </si>
  <si>
    <t>0002031988</t>
  </si>
  <si>
    <t>NOVATO</t>
  </si>
  <si>
    <t>0002031988-24-000001</t>
  </si>
  <si>
    <t>0001213900-24-064557</t>
  </si>
  <si>
    <t>0001852708-24-000001</t>
  </si>
  <si>
    <t>Harvard Apparatus Regenerative Technology, Inc.</t>
  </si>
  <si>
    <t>2024-08-06</t>
  </si>
  <si>
    <t>0001493152-24-030420</t>
  </si>
  <si>
    <t>0001165842-24-000001</t>
  </si>
  <si>
    <t>Chromocell Therapeutics Corp</t>
  </si>
  <si>
    <t>0001919246</t>
  </si>
  <si>
    <t>Freehold</t>
  </si>
  <si>
    <t>0001919246-24-000002</t>
  </si>
  <si>
    <t>0001919246-24-000001</t>
  </si>
  <si>
    <t>Ensho Therapeutics, Inc.</t>
  </si>
  <si>
    <t>0002032849</t>
  </si>
  <si>
    <t>MORRIS PLAINS</t>
  </si>
  <si>
    <t>0002032849-24-000001</t>
  </si>
  <si>
    <t>2024-08-07</t>
  </si>
  <si>
    <t>0002015593-24-000005</t>
  </si>
  <si>
    <t>Ambrosia Biosciences Inc.</t>
  </si>
  <si>
    <t>0002032941</t>
  </si>
  <si>
    <t>2024-08-20</t>
  </si>
  <si>
    <t>0002032941-24-000001</t>
  </si>
  <si>
    <t>Kate Therapeutics Inc.</t>
  </si>
  <si>
    <t>0002032702</t>
  </si>
  <si>
    <t>0002027042-24-000002</t>
  </si>
  <si>
    <t>0002027042-24-000003</t>
  </si>
  <si>
    <t>0002027042-24-000004</t>
  </si>
  <si>
    <t>TracerDX, Inc.</t>
  </si>
  <si>
    <t>0002033011</t>
  </si>
  <si>
    <t>0002033011-24-000001</t>
  </si>
  <si>
    <t>0001835753-24-000001</t>
  </si>
  <si>
    <t>0001930227-24-000001</t>
  </si>
  <si>
    <t>2024-08-09</t>
  </si>
  <si>
    <t>2026-05-05</t>
  </si>
  <si>
    <t>0001587661-24-000001</t>
  </si>
  <si>
    <t>KALM Therapeutics, Inc.</t>
  </si>
  <si>
    <t>0002032945</t>
  </si>
  <si>
    <t>0002032945-24-000001</t>
  </si>
  <si>
    <t>0001852950-24-000001</t>
  </si>
  <si>
    <t>Chemomab Therapeutics Ltd.</t>
  </si>
  <si>
    <t>0001534248</t>
  </si>
  <si>
    <t>0001231919-24-000064</t>
  </si>
  <si>
    <t>2024-08-12</t>
  </si>
  <si>
    <t>0001213900-24-067703</t>
  </si>
  <si>
    <t>Sapere Bio, Inc.</t>
  </si>
  <si>
    <t>0002032894</t>
  </si>
  <si>
    <t>0002032894-24-000001</t>
  </si>
  <si>
    <t>0001611687-24-000001</t>
  </si>
  <si>
    <t>0001752026-24-000001</t>
  </si>
  <si>
    <t>0001831293-24-000001</t>
  </si>
  <si>
    <t>0001493152-24-031251</t>
  </si>
  <si>
    <t>0001493152-24-031250</t>
  </si>
  <si>
    <t>0001742075-24-000001</t>
  </si>
  <si>
    <t>North Brunswick</t>
  </si>
  <si>
    <t>0001918153-24-000001</t>
  </si>
  <si>
    <t>2024-08-13</t>
  </si>
  <si>
    <t>0001978126-24-000001</t>
  </si>
  <si>
    <t>0001944644-24-000001</t>
  </si>
  <si>
    <t>Impact Proteomics, LLC</t>
  </si>
  <si>
    <t>0001804332</t>
  </si>
  <si>
    <t>0000898432-24-000707</t>
  </si>
  <si>
    <t>LAWRENCE</t>
  </si>
  <si>
    <t>0001974107-24-000001</t>
  </si>
  <si>
    <t>Exa Biosciences, Inc.</t>
  </si>
  <si>
    <t>0002033324</t>
  </si>
  <si>
    <t>0002033324-24-000002</t>
  </si>
  <si>
    <t>2024-08-15</t>
  </si>
  <si>
    <t>0001753926-24-001445</t>
  </si>
  <si>
    <t>Northville</t>
  </si>
  <si>
    <t>0001966428-24-000001</t>
  </si>
  <si>
    <t>FYR Diagnostics, Inc.</t>
  </si>
  <si>
    <t>0002033993</t>
  </si>
  <si>
    <t>0002033993-24-000001</t>
  </si>
  <si>
    <t>0001955569-24-000002</t>
  </si>
  <si>
    <t>LAWRENCEVILLE</t>
  </si>
  <si>
    <t>MASLOW HEALTH INC.</t>
  </si>
  <si>
    <t>0002034038</t>
  </si>
  <si>
    <t>0002034038-24-000001</t>
  </si>
  <si>
    <t>0001104659-24-090392</t>
  </si>
  <si>
    <t>NEUROONE MEDICAL TECHNOLOGIES Corp</t>
  </si>
  <si>
    <t>0001500198</t>
  </si>
  <si>
    <t>0001213900-24-070034</t>
  </si>
  <si>
    <t>Moonlight Therapeutics Inc.</t>
  </si>
  <si>
    <t>0002033833</t>
  </si>
  <si>
    <t>0002033833-24-000001</t>
  </si>
  <si>
    <t>2024-08-19</t>
  </si>
  <si>
    <t>0002015049-24-000002</t>
  </si>
  <si>
    <t>0001935521-24-000002</t>
  </si>
  <si>
    <t>0001947620-24-000001</t>
  </si>
  <si>
    <t>Cirius Therapeutics, Inc.</t>
  </si>
  <si>
    <t>0001702956</t>
  </si>
  <si>
    <t>GRAND RAPIDS</t>
  </si>
  <si>
    <t>0000905729-24-000142</t>
  </si>
  <si>
    <t>Pictor Labs, Inc.</t>
  </si>
  <si>
    <t>0001796802</t>
  </si>
  <si>
    <t>0001796802-24-000001</t>
  </si>
  <si>
    <t>0001618835-24-000002</t>
  </si>
  <si>
    <t>0001618835-24-000001</t>
  </si>
  <si>
    <t>PERSOWN Diagnostics, Inc.</t>
  </si>
  <si>
    <t>0002034304</t>
  </si>
  <si>
    <t>0001096906-24-001787</t>
  </si>
  <si>
    <t>0000929638-24-002865</t>
  </si>
  <si>
    <t>0001785987-24-000001</t>
  </si>
  <si>
    <t>2024-10-04</t>
  </si>
  <si>
    <t>2024-08-23</t>
  </si>
  <si>
    <t>0001982875-24-000002</t>
  </si>
  <si>
    <t>0001578563-24-000391</t>
  </si>
  <si>
    <t>Ionetix Corp</t>
  </si>
  <si>
    <t>0001672953</t>
  </si>
  <si>
    <t>2024-08-26</t>
  </si>
  <si>
    <t>Lansing</t>
  </si>
  <si>
    <t>0001672953-24-000001</t>
  </si>
  <si>
    <t>Urolution Medical Inc.</t>
  </si>
  <si>
    <t>0002034888</t>
  </si>
  <si>
    <t>2024-08-27</t>
  </si>
  <si>
    <t>CHASKA</t>
  </si>
  <si>
    <t>0002034888-24-000001</t>
  </si>
  <si>
    <t>Oncotect Inc.</t>
  </si>
  <si>
    <t>0001990502</t>
  </si>
  <si>
    <t>0001990502-24-000001</t>
  </si>
  <si>
    <t>Pattern Pharma Inc.</t>
  </si>
  <si>
    <t>0001759778</t>
  </si>
  <si>
    <t>0001759778-24-000001</t>
  </si>
  <si>
    <t>Remedium Bio Inc.</t>
  </si>
  <si>
    <t>0001892414</t>
  </si>
  <si>
    <t>2024-08-28</t>
  </si>
  <si>
    <t>0001892414-24-000001</t>
  </si>
  <si>
    <t>0002000354-24-000001</t>
  </si>
  <si>
    <t>Modifi Biosciences, Inc.</t>
  </si>
  <si>
    <t>2024-08-29</t>
  </si>
  <si>
    <t>0001922279-24-000001</t>
  </si>
  <si>
    <t>0001774275-24-000005</t>
  </si>
  <si>
    <t>0002024217-24-000002</t>
  </si>
  <si>
    <t>2024-08-30</t>
  </si>
  <si>
    <t>0001729963-24-000003</t>
  </si>
  <si>
    <t>EBS ACQ, LLC</t>
  </si>
  <si>
    <t>0002034656</t>
  </si>
  <si>
    <t>NORWOOD</t>
  </si>
  <si>
    <t>0002034656-24-000001</t>
  </si>
  <si>
    <t>2024-09-03</t>
  </si>
  <si>
    <t>0001732517-24-000001</t>
  </si>
  <si>
    <t>0001974021-24-000004</t>
  </si>
  <si>
    <t>0001974021-24-000003</t>
  </si>
  <si>
    <t>0001989478-24-000001</t>
  </si>
  <si>
    <t>Navigator Medicines, Inc.</t>
  </si>
  <si>
    <t>0002035715</t>
  </si>
  <si>
    <t>2024-09-05</t>
  </si>
  <si>
    <t>SCOTCH PLAINS</t>
  </si>
  <si>
    <t>0002035715-24-000002</t>
  </si>
  <si>
    <t>RenBio, Inc.</t>
  </si>
  <si>
    <t>0001840723</t>
  </si>
  <si>
    <t>Long Island City</t>
  </si>
  <si>
    <t>0000929638-24-003098</t>
  </si>
  <si>
    <t>OptoVista Holdings, LLC</t>
  </si>
  <si>
    <t>0002036372</t>
  </si>
  <si>
    <t>0002036372-24-000001</t>
  </si>
  <si>
    <t>CoapTech, Inc.</t>
  </si>
  <si>
    <t>0001823195</t>
  </si>
  <si>
    <t>0001823195-24-000001</t>
  </si>
  <si>
    <t>NBOT Labs LLC</t>
  </si>
  <si>
    <t>0002010058</t>
  </si>
  <si>
    <t>MT. PLEASANT</t>
  </si>
  <si>
    <t>0002010058-24-000002</t>
  </si>
  <si>
    <t>0001200876-24-000020</t>
  </si>
  <si>
    <t>Renova Therapeutics, Inc.</t>
  </si>
  <si>
    <t>0002036392</t>
  </si>
  <si>
    <t>0002036392-24-000001</t>
  </si>
  <si>
    <t>2025-10-09</t>
  </si>
  <si>
    <t>0001183740-24-000069</t>
  </si>
  <si>
    <t>Strella Biotechnology, Inc.</t>
  </si>
  <si>
    <t>0001810011</t>
  </si>
  <si>
    <t>0001810011-24-000003</t>
  </si>
  <si>
    <t>BioSuccess Investment LLC</t>
  </si>
  <si>
    <t>0002036620</t>
  </si>
  <si>
    <t>0002036620-24-000001</t>
  </si>
  <si>
    <t>0001823902-24-000004</t>
  </si>
  <si>
    <t>0001933700-24-000001</t>
  </si>
  <si>
    <t>SERNOVA CORP.</t>
  </si>
  <si>
    <t>0001491434</t>
  </si>
  <si>
    <t>0001183740-24-000070</t>
  </si>
  <si>
    <t>2025-11-21</t>
  </si>
  <si>
    <t>0001889938-24-000002</t>
  </si>
  <si>
    <t>0001848350-24-000001</t>
  </si>
  <si>
    <t>0001975400-24-000005</t>
  </si>
  <si>
    <t>2024-09-16</t>
  </si>
  <si>
    <t>0001722397-24-000001</t>
  </si>
  <si>
    <t>0001808754-24-000002</t>
  </si>
  <si>
    <t>0001611793-24-000002</t>
  </si>
  <si>
    <t>OWP PHARMACEUTICALS, INC.</t>
  </si>
  <si>
    <t>0002037010</t>
  </si>
  <si>
    <t>NAPERVILLE</t>
  </si>
  <si>
    <t>0002037010-24-000001</t>
  </si>
  <si>
    <t>507 Capital Fund I, LLC</t>
  </si>
  <si>
    <t>0002037771</t>
  </si>
  <si>
    <t>2024-09-17</t>
  </si>
  <si>
    <t>Lake Crystal</t>
  </si>
  <si>
    <t>0001437749-24-029390</t>
  </si>
  <si>
    <t>Rivus Pharmaceuticals, Inc.</t>
  </si>
  <si>
    <t>0001773293</t>
  </si>
  <si>
    <t>0001773293-24-000003</t>
  </si>
  <si>
    <t>0001773293-24-000004</t>
  </si>
  <si>
    <t>Maximum Fidelity Surgical Simulations, Inc.</t>
  </si>
  <si>
    <t>0002037945</t>
  </si>
  <si>
    <t>2024-09-18</t>
  </si>
  <si>
    <t>0002037945-24-000001</t>
  </si>
  <si>
    <t>0001765883-24-000002</t>
  </si>
  <si>
    <t>EndoTheia, Inc.</t>
  </si>
  <si>
    <t>0002037317</t>
  </si>
  <si>
    <t>0001200876-24-000022</t>
  </si>
  <si>
    <t>Starling Medical, Inc.</t>
  </si>
  <si>
    <t>0002031505</t>
  </si>
  <si>
    <t>0002031505-24-000001</t>
  </si>
  <si>
    <t>Metabolics Pharma, Inc.</t>
  </si>
  <si>
    <t>0002037862</t>
  </si>
  <si>
    <t>2024-09-19</t>
  </si>
  <si>
    <t>0001878646-24-000026</t>
  </si>
  <si>
    <t>Synaptogenix, Inc.</t>
  </si>
  <si>
    <t>0001571934</t>
  </si>
  <si>
    <t>0001104659-24-102090</t>
  </si>
  <si>
    <t>PEPTINOVO BIOPHARMA INC.</t>
  </si>
  <si>
    <t>0001868564</t>
  </si>
  <si>
    <t>2024-09-24</t>
  </si>
  <si>
    <t>0001868564-24-000001</t>
  </si>
  <si>
    <t>0001962718-24-000001</t>
  </si>
  <si>
    <t>0001763612-24-000001</t>
  </si>
  <si>
    <t>0001937140-24-000002</t>
  </si>
  <si>
    <t>0001958173-24-000001</t>
  </si>
  <si>
    <t>Microterra Biotec Inc.</t>
  </si>
  <si>
    <t>0002035421</t>
  </si>
  <si>
    <t>MEXICO</t>
  </si>
  <si>
    <t>Mexico City</t>
  </si>
  <si>
    <t>0002035421-24-000003</t>
  </si>
  <si>
    <t>0001903915-24-000002</t>
  </si>
  <si>
    <t>0002038768-24-000001</t>
  </si>
  <si>
    <t>Origin Endoscopy Inc.</t>
  </si>
  <si>
    <t>0002039132</t>
  </si>
  <si>
    <t>0001722990-24-000003</t>
  </si>
  <si>
    <t>Revitalize Energy, Inc.</t>
  </si>
  <si>
    <t>0002038521</t>
  </si>
  <si>
    <t>0002038521-24-000001</t>
  </si>
  <si>
    <t>Mid-Atlantic BioTherapeutics, Inc.</t>
  </si>
  <si>
    <t>0001755678</t>
  </si>
  <si>
    <t>0001096906-24-001930</t>
  </si>
  <si>
    <t>Brooklyn Park</t>
  </si>
  <si>
    <t>0001792669-24-000001</t>
  </si>
  <si>
    <t>Radiant Biotherapeutics Inc.</t>
  </si>
  <si>
    <t>0002038848</t>
  </si>
  <si>
    <t>2024-10-01</t>
  </si>
  <si>
    <t>Montreal QC</t>
  </si>
  <si>
    <t>0002038848-24-000001</t>
  </si>
  <si>
    <t>Synedgen, Inc.</t>
  </si>
  <si>
    <t>0001471618</t>
  </si>
  <si>
    <t>0001471618-24-000001</t>
  </si>
  <si>
    <t>0001791779-24-000001</t>
  </si>
  <si>
    <t>0001903317-24-000002</t>
  </si>
  <si>
    <t>Aktis Oncology, Inc.</t>
  </si>
  <si>
    <t>0002035832</t>
  </si>
  <si>
    <t>0002035832-24-000001</t>
  </si>
  <si>
    <t>Arc Endosurgery Inc.</t>
  </si>
  <si>
    <t>0002039192</t>
  </si>
  <si>
    <t>2024-10-03</t>
  </si>
  <si>
    <t>0002039192-24-000001</t>
  </si>
  <si>
    <t>Sentonix, Inc.</t>
  </si>
  <si>
    <t>0002039609</t>
  </si>
  <si>
    <t>0001973076-24-000001</t>
  </si>
  <si>
    <t>0001703427-24-000001</t>
  </si>
  <si>
    <t>0000897069-24-001918</t>
  </si>
  <si>
    <t>South Boston</t>
  </si>
  <si>
    <t>0001973076-24-000002</t>
  </si>
  <si>
    <t>0001802806-24-000041</t>
  </si>
  <si>
    <t>MaraBio Systems Inc.</t>
  </si>
  <si>
    <t>0002039520</t>
  </si>
  <si>
    <t>0002039520-24-000001</t>
  </si>
  <si>
    <t>Medford</t>
  </si>
  <si>
    <t>0000897069-24-001927</t>
  </si>
  <si>
    <t>0001834514-24-000004</t>
  </si>
  <si>
    <t>Recourse Biologics, Inc.</t>
  </si>
  <si>
    <t>0002038107</t>
  </si>
  <si>
    <t>2024-10-08</t>
  </si>
  <si>
    <t>0002038107-24-000001</t>
  </si>
  <si>
    <t>0001728054-24-000001</t>
  </si>
  <si>
    <t>Torch Therapeutics, Inc.</t>
  </si>
  <si>
    <t>0002040433</t>
  </si>
  <si>
    <t>0000929638-24-003461</t>
  </si>
  <si>
    <t>0001493152-24-040432</t>
  </si>
  <si>
    <t>2024-10-09</t>
  </si>
  <si>
    <t>0001677664-24-000002</t>
  </si>
  <si>
    <t>0001611687-24-000002</t>
  </si>
  <si>
    <t>0001600905-24-000001</t>
  </si>
  <si>
    <t>0000912282-24-000697</t>
  </si>
  <si>
    <t>Bectas Therapeutics, Inc.</t>
  </si>
  <si>
    <t>0002038826</t>
  </si>
  <si>
    <t>2025-10-08</t>
  </si>
  <si>
    <t>0002038826-24-000001</t>
  </si>
  <si>
    <t>Cellibre, Inc.</t>
  </si>
  <si>
    <t>0001781232</t>
  </si>
  <si>
    <t>0001781232-24-000003</t>
  </si>
  <si>
    <t>Clene Inc.</t>
  </si>
  <si>
    <t>0001822791</t>
  </si>
  <si>
    <t>0001822791-24-000002</t>
  </si>
  <si>
    <t>Invectys, Inc.</t>
  </si>
  <si>
    <t>0001871302</t>
  </si>
  <si>
    <t>2024-10-10</t>
  </si>
  <si>
    <t>0001871302-24-000001</t>
  </si>
  <si>
    <t>AkriVita, Inc.</t>
  </si>
  <si>
    <t>0002040392</t>
  </si>
  <si>
    <t>0002040392-24-000001</t>
  </si>
  <si>
    <t>0001455364-24-000001</t>
  </si>
  <si>
    <t>GoDaveyGo, LLC</t>
  </si>
  <si>
    <t>0002040568</t>
  </si>
  <si>
    <t>LONG BEACH</t>
  </si>
  <si>
    <t>0002040568-24-000001</t>
  </si>
  <si>
    <t>GARDEN CITY</t>
  </si>
  <si>
    <t>Evida Biosciences Inc.</t>
  </si>
  <si>
    <t>0002034567</t>
  </si>
  <si>
    <t>0002034567-24-000001</t>
  </si>
  <si>
    <t>Amplifyer Bio, Inc.</t>
  </si>
  <si>
    <t>0002040940</t>
  </si>
  <si>
    <t>0002040940-24-000001</t>
  </si>
  <si>
    <t>New BRUNSWICK</t>
  </si>
  <si>
    <t>0001855888-24-000001</t>
  </si>
  <si>
    <t>SciTech Development, Inc.</t>
  </si>
  <si>
    <t>0001682585-24-000002</t>
  </si>
  <si>
    <t>0000905729-24-000160</t>
  </si>
  <si>
    <t>0001683168-24-007114</t>
  </si>
  <si>
    <t>Brainsway Ltd.</t>
  </si>
  <si>
    <t>0001505065</t>
  </si>
  <si>
    <t>0001171843-24-005607</t>
  </si>
  <si>
    <t>Fulmer Instruments, Inc.</t>
  </si>
  <si>
    <t>0002040814</t>
  </si>
  <si>
    <t>2024-10-16</t>
  </si>
  <si>
    <t>0002040814-24-000001</t>
  </si>
  <si>
    <t>0001348362-24-000005</t>
  </si>
  <si>
    <t>Onconetix, Inc.</t>
  </si>
  <si>
    <t>0001782107</t>
  </si>
  <si>
    <t>0001465818-24-000011</t>
  </si>
  <si>
    <t>Dash Bio, Inc.</t>
  </si>
  <si>
    <t>0002041370</t>
  </si>
  <si>
    <t>0002041370-24-000001</t>
  </si>
  <si>
    <t>0000912282-24-000704</t>
  </si>
  <si>
    <t>0001791842-24-000004</t>
  </si>
  <si>
    <t>Blaze Bioscience, Inc.</t>
  </si>
  <si>
    <t>0001532854</t>
  </si>
  <si>
    <t>2024-10-21</t>
  </si>
  <si>
    <t>0001532854-24-000004</t>
  </si>
  <si>
    <t>OnKure Therapeutics, Inc.</t>
  </si>
  <si>
    <t>0001637715</t>
  </si>
  <si>
    <t>0001748961-24-000002</t>
  </si>
  <si>
    <t>0001532854-24-000005</t>
  </si>
  <si>
    <t>0001532854-24-000006</t>
  </si>
  <si>
    <t>2025-06-06</t>
  </si>
  <si>
    <t>0001993594-24-000001</t>
  </si>
  <si>
    <t>Hubble Therapeutics, LLC</t>
  </si>
  <si>
    <t>0002038883</t>
  </si>
  <si>
    <t>HANOVER</t>
  </si>
  <si>
    <t>0002038883-24-000001</t>
  </si>
  <si>
    <t>0001532854-24-000007</t>
  </si>
  <si>
    <t>0001213900-24-089358</t>
  </si>
  <si>
    <t>0001790415-24-000001</t>
  </si>
  <si>
    <t>0001183740-24-000085</t>
  </si>
  <si>
    <t>0001446472-24-000009</t>
  </si>
  <si>
    <t>0001743192-24-000001</t>
  </si>
  <si>
    <t>0001960015-24-000001</t>
  </si>
  <si>
    <t>0001123292-24-000314</t>
  </si>
  <si>
    <t>Earth Science Tech, Inc.</t>
  </si>
  <si>
    <t>0001538495</t>
  </si>
  <si>
    <t>0001493152-24-042246</t>
  </si>
  <si>
    <t>Renosome Bio, Inc.</t>
  </si>
  <si>
    <t>0002040026</t>
  </si>
  <si>
    <t>0002040026-24-000001</t>
  </si>
  <si>
    <t>EyeMacular Regeneration, Inc.</t>
  </si>
  <si>
    <t>0002042485</t>
  </si>
  <si>
    <t>0002042485-24-000001</t>
  </si>
  <si>
    <t>0001920890-24-000004</t>
  </si>
  <si>
    <t>0001493152-24-042460</t>
  </si>
  <si>
    <t>0001824293-24-000144</t>
  </si>
  <si>
    <t>2024-10-28</t>
  </si>
  <si>
    <t>0001979414-24-000002</t>
  </si>
  <si>
    <t>0001493152-24-042710</t>
  </si>
  <si>
    <t>0001811355-24-000001</t>
  </si>
  <si>
    <t>0001493152-24-042805</t>
  </si>
  <si>
    <t>Sethera Therapeutics, Inc</t>
  </si>
  <si>
    <t>0002042692</t>
  </si>
  <si>
    <t>0002042692-24-000001</t>
  </si>
  <si>
    <t>0002042347</t>
  </si>
  <si>
    <t>2024-10-31</t>
  </si>
  <si>
    <t>Gibson Oncology, LLC</t>
  </si>
  <si>
    <t>0002042777</t>
  </si>
  <si>
    <t>0002042777-24-000002</t>
  </si>
  <si>
    <t>Opprtna Therapeutics, Inc.</t>
  </si>
  <si>
    <t>0002043239</t>
  </si>
  <si>
    <t>0002043239-24-000001</t>
  </si>
  <si>
    <t>0001884363-24-000001</t>
  </si>
  <si>
    <t>0001609048-24-000001</t>
  </si>
  <si>
    <t>NORMANDY PARK</t>
  </si>
  <si>
    <t>0001851853-24-000001</t>
  </si>
  <si>
    <t>0001799828-24-000001</t>
  </si>
  <si>
    <t>Axonis Therapeutics, Inc.</t>
  </si>
  <si>
    <t>0002043170</t>
  </si>
  <si>
    <t>0002043170-24-000001</t>
  </si>
  <si>
    <t>Healthcare Integrated Technologies Inc.</t>
  </si>
  <si>
    <t>0001584693</t>
  </si>
  <si>
    <t>2024-11-04</t>
  </si>
  <si>
    <t>0001584693-24-000002</t>
  </si>
  <si>
    <t>Onconaut Therapeutics, Inc.</t>
  </si>
  <si>
    <t>0002042684</t>
  </si>
  <si>
    <t>0002042684-24-000001</t>
  </si>
  <si>
    <t>0001493152-24-043506</t>
  </si>
  <si>
    <t>CrossBridge Bio, Inc.</t>
  </si>
  <si>
    <t>0002043521</t>
  </si>
  <si>
    <t>0002043521-24-000003</t>
  </si>
  <si>
    <t>TIXiMED, Inc.</t>
  </si>
  <si>
    <t>0002043713</t>
  </si>
  <si>
    <t>2024-11-05</t>
  </si>
  <si>
    <t>0002043713-24-000001</t>
  </si>
  <si>
    <t>SeqOnce BioSciences, Inc.</t>
  </si>
  <si>
    <t>0001655808</t>
  </si>
  <si>
    <t>0001655808-24-000001</t>
  </si>
  <si>
    <t>2024-11-06</t>
  </si>
  <si>
    <t>0001104659-24-114810</t>
  </si>
  <si>
    <t>Med Aditus Pharmaceuticals, Inc.</t>
  </si>
  <si>
    <t>0002041640</t>
  </si>
  <si>
    <t>RTP</t>
  </si>
  <si>
    <t>0002041640-24-000001</t>
  </si>
  <si>
    <t>Kiyatec Inc.</t>
  </si>
  <si>
    <t>0001547577-24-000007</t>
  </si>
  <si>
    <t>Revalia Bio, Inc.</t>
  </si>
  <si>
    <t>0002043834</t>
  </si>
  <si>
    <t>0002043834-24-000001</t>
  </si>
  <si>
    <t>0001967854-24-000001</t>
  </si>
  <si>
    <t>Opus Genetics, Inc.</t>
  </si>
  <si>
    <t>0001228627</t>
  </si>
  <si>
    <t>2024-11-07</t>
  </si>
  <si>
    <t>Farmington Hills</t>
  </si>
  <si>
    <t>0001140361-24-045485</t>
  </si>
  <si>
    <t>0001939796-24-000001</t>
  </si>
  <si>
    <t>2024-11-08</t>
  </si>
  <si>
    <t>0001581178-24-000001</t>
  </si>
  <si>
    <t>Senseonics Holdings, Inc.</t>
  </si>
  <si>
    <t>0001616543</t>
  </si>
  <si>
    <t>0002043558-24-000001</t>
  </si>
  <si>
    <t>2024-11-12</t>
  </si>
  <si>
    <t>0002032849-24-000002</t>
  </si>
  <si>
    <t>0001493152-24-044652</t>
  </si>
  <si>
    <t>0001763612-24-000002</t>
  </si>
  <si>
    <t>0001940918-24-000001</t>
  </si>
  <si>
    <t>0001493152-24-045019</t>
  </si>
  <si>
    <t>0001493152-24-045007</t>
  </si>
  <si>
    <t>0001807063-24-000002</t>
  </si>
  <si>
    <t>Esanik Therapeutics, Inc.</t>
  </si>
  <si>
    <t>0002044524</t>
  </si>
  <si>
    <t>0002044524-24-000001</t>
  </si>
  <si>
    <t>0001493152-24-045321</t>
  </si>
  <si>
    <t>0001493152-24-045322</t>
  </si>
  <si>
    <t>0001213900-24-097866</t>
  </si>
  <si>
    <t>2024-11-15</t>
  </si>
  <si>
    <t>2025-12-23</t>
  </si>
  <si>
    <t>0001455364-24-000002</t>
  </si>
  <si>
    <t>0001366325-24-000002</t>
  </si>
  <si>
    <t>0001685567-24-000002</t>
  </si>
  <si>
    <t>2024-11-18</t>
  </si>
  <si>
    <t>Ivry-sur-Seine</t>
  </si>
  <si>
    <t>0001937230-24-000001</t>
  </si>
  <si>
    <t>0001984052-24-000001</t>
  </si>
  <si>
    <t>0001751635-24-000002</t>
  </si>
  <si>
    <t>Voxcell BioInnovation Inc.</t>
  </si>
  <si>
    <t>0002041826</t>
  </si>
  <si>
    <t>0002041826-24-000001</t>
  </si>
  <si>
    <t>Lomond Therapeutics Holdings, Inc.</t>
  </si>
  <si>
    <t>0001900520</t>
  </si>
  <si>
    <t>0001213900-24-099300</t>
  </si>
  <si>
    <t>0001727689-24-000137</t>
  </si>
  <si>
    <t>0001183740-24-000091</t>
  </si>
  <si>
    <t>0001703612-24-000001</t>
  </si>
  <si>
    <t>Invizyne Technologies Inc</t>
  </si>
  <si>
    <t>0002010788</t>
  </si>
  <si>
    <t>0002010788-24-000001</t>
  </si>
  <si>
    <t>0002040807</t>
  </si>
  <si>
    <t>MODULO BIO, INC.</t>
  </si>
  <si>
    <t>0001867562</t>
  </si>
  <si>
    <t>0001867562-24-000001</t>
  </si>
  <si>
    <t>IM Cannabis Corp.</t>
  </si>
  <si>
    <t>0001792030</t>
  </si>
  <si>
    <t>CENTRAL DISTRICT</t>
  </si>
  <si>
    <t>0001062993-24-019393</t>
  </si>
  <si>
    <t>2024-11-21</t>
  </si>
  <si>
    <t>2025-01-24</t>
  </si>
  <si>
    <t>0001411569-24-000002</t>
  </si>
  <si>
    <t>0001966691-24-000001</t>
  </si>
  <si>
    <t>Pep2Tango Therapeutics, Inc.</t>
  </si>
  <si>
    <t>0002040766</t>
  </si>
  <si>
    <t>POTOMAC</t>
  </si>
  <si>
    <t>0002040766-24-000001</t>
  </si>
  <si>
    <t>Qualigen Therapeutics, Inc.</t>
  </si>
  <si>
    <t>0001460702</t>
  </si>
  <si>
    <t>CARLSBAD,</t>
  </si>
  <si>
    <t>0001493152-24-047496</t>
  </si>
  <si>
    <t>NuvOx Therapeutics, Inc.</t>
  </si>
  <si>
    <t>0001966126</t>
  </si>
  <si>
    <t>0001213900-24-101639</t>
  </si>
  <si>
    <t>AxoSim, Inc.</t>
  </si>
  <si>
    <t>0001769360</t>
  </si>
  <si>
    <t>NEW ORLEANS</t>
  </si>
  <si>
    <t>0001769360-24-000003</t>
  </si>
  <si>
    <t>Autoimmunity Biologic Solutions Inc.</t>
  </si>
  <si>
    <t>0002045812</t>
  </si>
  <si>
    <t>0002045812-24-000001</t>
  </si>
  <si>
    <t>0001493152-24-047445</t>
  </si>
  <si>
    <t>0001824762-24-000002</t>
  </si>
  <si>
    <t>Assurtek Surgical, Inc.</t>
  </si>
  <si>
    <t>0002045855</t>
  </si>
  <si>
    <t>2025-03-25</t>
  </si>
  <si>
    <t>LEBANON</t>
  </si>
  <si>
    <t>0002045855-24-000001</t>
  </si>
  <si>
    <t>HJARTA CARE, LLC</t>
  </si>
  <si>
    <t>0002045209</t>
  </si>
  <si>
    <t>MEQUON</t>
  </si>
  <si>
    <t>0000892712-24-000139</t>
  </si>
  <si>
    <t>Avenacy Inc.</t>
  </si>
  <si>
    <t>0002046254</t>
  </si>
  <si>
    <t>SCHAUMBURG</t>
  </si>
  <si>
    <t>0002046254-24-000001</t>
  </si>
  <si>
    <t>Objective Biotechnology, Inc.</t>
  </si>
  <si>
    <t>0002045193</t>
  </si>
  <si>
    <t>0002045193-24-000001</t>
  </si>
  <si>
    <t>0001104659-24-122795</t>
  </si>
  <si>
    <t>TRex Holdings Inc.</t>
  </si>
  <si>
    <t>0002046270</t>
  </si>
  <si>
    <t>0002046270-24-000002</t>
  </si>
  <si>
    <t>Drizzle Health, LLC</t>
  </si>
  <si>
    <t>0002045956</t>
  </si>
  <si>
    <t>0002045956-24-000001</t>
  </si>
  <si>
    <t>Organogenesis Holdings Inc.</t>
  </si>
  <si>
    <t>0001661181</t>
  </si>
  <si>
    <t>2024-11-27</t>
  </si>
  <si>
    <t>CANTON</t>
  </si>
  <si>
    <t>0001661181-24-000001</t>
  </si>
  <si>
    <t>0001990753-24-000002</t>
  </si>
  <si>
    <t>2024-11-29</t>
  </si>
  <si>
    <t>0001974021-24-000005</t>
  </si>
  <si>
    <t>Tasca Therapeutics Corp</t>
  </si>
  <si>
    <t>0002046762</t>
  </si>
  <si>
    <t>2025-12-01</t>
  </si>
  <si>
    <t>0002046762-24-000001</t>
  </si>
  <si>
    <t>Somnum Pharma, Inc.</t>
  </si>
  <si>
    <t>0002046710</t>
  </si>
  <si>
    <t>0001178913-24-003875</t>
  </si>
  <si>
    <t>Exxel Pharma, INC.</t>
  </si>
  <si>
    <t>0002046638</t>
  </si>
  <si>
    <t>Aurora</t>
  </si>
  <si>
    <t>0002046638-24-000001</t>
  </si>
  <si>
    <t>RLL, LLC</t>
  </si>
  <si>
    <t>0001755433</t>
  </si>
  <si>
    <t>LUTHERVILLE</t>
  </si>
  <si>
    <t>0001755433-24-000001</t>
  </si>
  <si>
    <t>Xella Health, PBC</t>
  </si>
  <si>
    <t>0002045840</t>
  </si>
  <si>
    <t>0001437749-24-036419</t>
  </si>
  <si>
    <t>Ambient Biosciences, Inc.</t>
  </si>
  <si>
    <t>0001753668-24-000002</t>
  </si>
  <si>
    <t>2024-12-03</t>
  </si>
  <si>
    <t>0001820326-24-000002</t>
  </si>
  <si>
    <t>Aclaris Therapeutics, Inc.</t>
  </si>
  <si>
    <t>0001557746</t>
  </si>
  <si>
    <t>2024-12-04</t>
  </si>
  <si>
    <t>0001231919-24-000093</t>
  </si>
  <si>
    <t>0001828673-24-000002</t>
  </si>
  <si>
    <t>0002026725-24-000007</t>
  </si>
  <si>
    <t>0001493152-24-048815</t>
  </si>
  <si>
    <t>65 Therapeutics, Inc.</t>
  </si>
  <si>
    <t>0002047647</t>
  </si>
  <si>
    <t>0002047647-24-000001</t>
  </si>
  <si>
    <t>0001094891-24-000001</t>
  </si>
  <si>
    <t>0001543843-24-000001</t>
  </si>
  <si>
    <t>0001777611-24-000002</t>
  </si>
  <si>
    <t>2024-12-10</t>
  </si>
  <si>
    <t>0001760644-24-000001</t>
  </si>
  <si>
    <t>OncoVerity, Inc.</t>
  </si>
  <si>
    <t>0001943593</t>
  </si>
  <si>
    <t>0001123292-24-000385</t>
  </si>
  <si>
    <t>0001876828-24-000002</t>
  </si>
  <si>
    <t>MILWAUKEE</t>
  </si>
  <si>
    <t>0001736000-24-000004</t>
  </si>
  <si>
    <t>Mist Inhalation Wellness Technology Ltd</t>
  </si>
  <si>
    <t>0002047967</t>
  </si>
  <si>
    <t>0002047967-24-000001</t>
  </si>
  <si>
    <t>Scorpius Holdings, Inc.</t>
  </si>
  <si>
    <t>0001476963</t>
  </si>
  <si>
    <t>2024-12-11</t>
  </si>
  <si>
    <t>0001079973-24-001675</t>
  </si>
  <si>
    <t>ADIPO THERAPEUTICS, LLC</t>
  </si>
  <si>
    <t>0001823434</t>
  </si>
  <si>
    <t>Indianapolis</t>
  </si>
  <si>
    <t>0001823434-24-000003</t>
  </si>
  <si>
    <t>Aarvik Therapeutics, Inc.</t>
  </si>
  <si>
    <t>0001881431</t>
  </si>
  <si>
    <t>0001881431-24-000001</t>
  </si>
  <si>
    <t>ORF Biologics, Inc.</t>
  </si>
  <si>
    <t>0002048350</t>
  </si>
  <si>
    <t>0002048350-24-000001</t>
  </si>
  <si>
    <t>Norwood</t>
  </si>
  <si>
    <t>0001782084-24-000001</t>
  </si>
  <si>
    <t>0001838860-24-000003</t>
  </si>
  <si>
    <t>Transcode Therapeutics, Inc.</t>
  </si>
  <si>
    <t>0001829635</t>
  </si>
  <si>
    <t>0001104659-24-128019</t>
  </si>
  <si>
    <t>0001213900-24-108346</t>
  </si>
  <si>
    <t>0001838860-24-000002</t>
  </si>
  <si>
    <t>ProteoWise Inc.</t>
  </si>
  <si>
    <t>0001807738</t>
  </si>
  <si>
    <t>2024-12-13</t>
  </si>
  <si>
    <t>New Haven</t>
  </si>
  <si>
    <t>0001807738-24-000001</t>
  </si>
  <si>
    <t>Collage Bioscience Corp</t>
  </si>
  <si>
    <t>0002048335</t>
  </si>
  <si>
    <t>0002048335-24-000002</t>
  </si>
  <si>
    <t>0001493152-24-050415</t>
  </si>
  <si>
    <t>Plexiform Bioscience Inc.</t>
  </si>
  <si>
    <t>0002048968</t>
  </si>
  <si>
    <t>2025-07-18</t>
  </si>
  <si>
    <t>0002048968-24-000001</t>
  </si>
  <si>
    <t>0001858277-24-000001</t>
  </si>
  <si>
    <t>Xcell Biosciences, Inc.</t>
  </si>
  <si>
    <t>0001697666</t>
  </si>
  <si>
    <t>0001697666-24-000002</t>
  </si>
  <si>
    <t>Syncromune, Inc.</t>
  </si>
  <si>
    <t>0001955312</t>
  </si>
  <si>
    <t>2026-05-11</t>
  </si>
  <si>
    <t>0001955312-24-000001</t>
  </si>
  <si>
    <t>2024-12-18</t>
  </si>
  <si>
    <t>0001852647-24-000001</t>
  </si>
  <si>
    <t>0001972911-24-000004</t>
  </si>
  <si>
    <t>Denver</t>
  </si>
  <si>
    <t>0001869920-24-000001</t>
  </si>
  <si>
    <t>EditPep, Inc.</t>
  </si>
  <si>
    <t>0002049446</t>
  </si>
  <si>
    <t>0002049446-24-000001</t>
  </si>
  <si>
    <t>AstralBio, Inc.</t>
  </si>
  <si>
    <t>0002048715</t>
  </si>
  <si>
    <t>0001493152-24-050754</t>
  </si>
  <si>
    <t>Scienture Holdings, Inc.</t>
  </si>
  <si>
    <t>0001382574</t>
  </si>
  <si>
    <t>0001493152-24-050785</t>
  </si>
  <si>
    <t>2024-12-20</t>
  </si>
  <si>
    <t>0001932776-24-000001</t>
  </si>
  <si>
    <t>GLOBAL EAGLE CHINA LIFE TECHNOLOGY CO.,LIMITED</t>
  </si>
  <si>
    <t>0001986763</t>
  </si>
  <si>
    <t>HONG KONG</t>
  </si>
  <si>
    <t>0001986763-24-000010</t>
  </si>
  <si>
    <t>0002046119-24-000002</t>
  </si>
  <si>
    <t>Rowan Scientific Corp</t>
  </si>
  <si>
    <t>0002037456</t>
  </si>
  <si>
    <t>0002037456-24-000001</t>
  </si>
  <si>
    <t>0001755010-24-000001</t>
  </si>
  <si>
    <t>0001725755-24-000001</t>
  </si>
  <si>
    <t>Pneuma Respiratory, Inc.</t>
  </si>
  <si>
    <t>0001701794</t>
  </si>
  <si>
    <t>BOONE</t>
  </si>
  <si>
    <t>0000935836-24-000766</t>
  </si>
  <si>
    <t>Lupvindol Biosciences LTD</t>
  </si>
  <si>
    <t>0002047889</t>
  </si>
  <si>
    <t>Sheridan</t>
  </si>
  <si>
    <t>0001477932-24-008269</t>
  </si>
  <si>
    <t>0000945621-24-001032</t>
  </si>
  <si>
    <t>Portal Biotechnologies, Inc.</t>
  </si>
  <si>
    <t>0002049466</t>
  </si>
  <si>
    <t>0001080368-24-000023</t>
  </si>
  <si>
    <t>2025-07-31</t>
  </si>
  <si>
    <t>0001507286-24-000002</t>
  </si>
  <si>
    <t>0001905252-24-000001</t>
  </si>
  <si>
    <t>Mythic Therapeutics, Inc.</t>
  </si>
  <si>
    <t>0001819730</t>
  </si>
  <si>
    <t>0001819730-24-000001</t>
  </si>
  <si>
    <t>0001123292-24-000416</t>
  </si>
  <si>
    <t>Cyclarity Therapeutics, Inc.</t>
  </si>
  <si>
    <t>0001794705</t>
  </si>
  <si>
    <t>Novato</t>
  </si>
  <si>
    <t>0001794705-24-000003</t>
  </si>
  <si>
    <t>Topo Therapeutics, Inc.</t>
  </si>
  <si>
    <t>0002049947</t>
  </si>
  <si>
    <t>0002049947-24-000001</t>
  </si>
  <si>
    <t>WESTMINSTER</t>
  </si>
  <si>
    <t>Marker Therapeutics, Inc.</t>
  </si>
  <si>
    <t>0001094038</t>
  </si>
  <si>
    <t>0001104659-24-132525</t>
  </si>
  <si>
    <t>Clear Labs, Inc.</t>
  </si>
  <si>
    <t>0001595806</t>
  </si>
  <si>
    <t>0001595806-24-000003</t>
  </si>
  <si>
    <t>Glenview</t>
  </si>
  <si>
    <t>0001668333-24-000002</t>
  </si>
  <si>
    <t>REVNA BIOSCIENCES, INC.</t>
  </si>
  <si>
    <t>0002048552</t>
  </si>
  <si>
    <t>HORSHAM</t>
  </si>
  <si>
    <t>0002048552-24-000001</t>
  </si>
  <si>
    <t>0001746139-24-000003</t>
  </si>
  <si>
    <t>0001479419-24-000002</t>
  </si>
  <si>
    <t>0001773867-24-000001</t>
  </si>
  <si>
    <t>0001493152-24-052571</t>
  </si>
  <si>
    <t>2025-01-02</t>
  </si>
  <si>
    <t>0001213900-25-000371</t>
  </si>
  <si>
    <t>0001673772-25-000001</t>
  </si>
  <si>
    <t>0001421642-25-000001</t>
  </si>
  <si>
    <t>2025-01-06</t>
  </si>
  <si>
    <t>2025-04-07</t>
  </si>
  <si>
    <t>0001755876-25-000001</t>
  </si>
  <si>
    <t>Telo Genomics Corp.</t>
  </si>
  <si>
    <t>0001872138</t>
  </si>
  <si>
    <t>0001727689-25-000002</t>
  </si>
  <si>
    <t>SimBioSys, Inc.</t>
  </si>
  <si>
    <t>0001759213</t>
  </si>
  <si>
    <t>0001759213-25-000003</t>
  </si>
  <si>
    <t>Endless Corp</t>
  </si>
  <si>
    <t>0002043905</t>
  </si>
  <si>
    <t>2025-01-30</t>
  </si>
  <si>
    <t>TULSA</t>
  </si>
  <si>
    <t>0002043905-25-000001</t>
  </si>
  <si>
    <t>Inspira Technologies OXY B.H.N. Ltd</t>
  </si>
  <si>
    <t>0001837493</t>
  </si>
  <si>
    <t>0001213900-25-001622</t>
  </si>
  <si>
    <t>Orcosa Inc.</t>
  </si>
  <si>
    <t>0001852165</t>
  </si>
  <si>
    <t>Ewing</t>
  </si>
  <si>
    <t>0000950157-25-000049</t>
  </si>
  <si>
    <t>0000950157-25-000050</t>
  </si>
  <si>
    <t>0001753926-25-000060</t>
  </si>
  <si>
    <t>Land Medicine Inc.</t>
  </si>
  <si>
    <t>0002051104</t>
  </si>
  <si>
    <t>0002051104-25-000001</t>
  </si>
  <si>
    <t>Rila Therapeutics, Inc.</t>
  </si>
  <si>
    <t>0002051051</t>
  </si>
  <si>
    <t>0002051051-25-000001</t>
  </si>
  <si>
    <t>PSYENCE BIOMEDICAL LTD.</t>
  </si>
  <si>
    <t>0001985062</t>
  </si>
  <si>
    <t>0001104659-25-001659</t>
  </si>
  <si>
    <t>0001833506-25-000003</t>
  </si>
  <si>
    <t>DermOQ, Inc.</t>
  </si>
  <si>
    <t>0002010025</t>
  </si>
  <si>
    <t>0002010025-25-000001</t>
  </si>
  <si>
    <t>Bambusa Therapeutics, Inc.</t>
  </si>
  <si>
    <t>0002044950</t>
  </si>
  <si>
    <t>0002044950-25-000001</t>
  </si>
  <si>
    <t>0001437749-25-000739</t>
  </si>
  <si>
    <t>0002044950-25-000002</t>
  </si>
  <si>
    <t>Cytex Therapeutics, Inc.</t>
  </si>
  <si>
    <t>0001943908</t>
  </si>
  <si>
    <t>0001943908-25-000001</t>
  </si>
  <si>
    <t>Lifeward Ltd.</t>
  </si>
  <si>
    <t>0001607962</t>
  </si>
  <si>
    <t>0002051406-25-000001</t>
  </si>
  <si>
    <t>0001904252-25-000001</t>
  </si>
  <si>
    <t>Larmor Biosystems, Inc.</t>
  </si>
  <si>
    <t>0002051755</t>
  </si>
  <si>
    <t>0002051755-25-000001</t>
  </si>
  <si>
    <t>Cubed Biotech Inc.</t>
  </si>
  <si>
    <t>0002046652</t>
  </si>
  <si>
    <t>2025-01-15</t>
  </si>
  <si>
    <t>DOLLARD-DES ORMEAUX</t>
  </si>
  <si>
    <t>0002046652-25-000001</t>
  </si>
  <si>
    <t>Doylestown</t>
  </si>
  <si>
    <t>0002018057-25-000001</t>
  </si>
  <si>
    <t>0001838860-25-000001</t>
  </si>
  <si>
    <t>Hinge Bio, Inc.</t>
  </si>
  <si>
    <t>0001804959</t>
  </si>
  <si>
    <t>0001804959-25-000001</t>
  </si>
  <si>
    <t>Gulf Sterilization, Inc.</t>
  </si>
  <si>
    <t>0002049625</t>
  </si>
  <si>
    <t>2025-01-16</t>
  </si>
  <si>
    <t>0002049625-25-000001</t>
  </si>
  <si>
    <t>0001773293-25-000002</t>
  </si>
  <si>
    <t>Scudo Biosciences Inc</t>
  </si>
  <si>
    <t>0002051096</t>
  </si>
  <si>
    <t>0002051096-25-000001</t>
  </si>
  <si>
    <t>Acurx Pharmaceuticals, Inc.</t>
  </si>
  <si>
    <t>0001736243</t>
  </si>
  <si>
    <t>2025-01-17</t>
  </si>
  <si>
    <t>STATEN ISLAND</t>
  </si>
  <si>
    <t>0001736243-25-000001</t>
  </si>
  <si>
    <t>Sydney</t>
  </si>
  <si>
    <t>0000950123-25-000372</t>
  </si>
  <si>
    <t>0001741718-25-000002</t>
  </si>
  <si>
    <t>0001493152-25-003224</t>
  </si>
  <si>
    <t>Valid Inc.</t>
  </si>
  <si>
    <t>0002052714</t>
  </si>
  <si>
    <t>0002052714-25-000001</t>
  </si>
  <si>
    <t>0001213900-25-005558</t>
  </si>
  <si>
    <t>0001493152-25-003227</t>
  </si>
  <si>
    <t>Grasonville</t>
  </si>
  <si>
    <t>0001795091-25-000004</t>
  </si>
  <si>
    <t>Technion City, Haifa</t>
  </si>
  <si>
    <t>0001062993-25-001002</t>
  </si>
  <si>
    <t>2025-01-23</t>
  </si>
  <si>
    <t>0001730728-25-000001</t>
  </si>
  <si>
    <t>0002015543-25-000001</t>
  </si>
  <si>
    <t>Tune Therapeutics, Inc.</t>
  </si>
  <si>
    <t>0002053139</t>
  </si>
  <si>
    <t>0002053139-25-000001</t>
  </si>
  <si>
    <t>Precision Genetics, Inc.</t>
  </si>
  <si>
    <t>0002051396</t>
  </si>
  <si>
    <t>2025-01-27</t>
  </si>
  <si>
    <t>0002051396-25-000001</t>
  </si>
  <si>
    <t>0001231919-25-000018</t>
  </si>
  <si>
    <t>0001943061-25-000001</t>
  </si>
  <si>
    <t>0001935303-25-000001</t>
  </si>
  <si>
    <t>0001493152-25-003984</t>
  </si>
  <si>
    <t>NextEvo, Inc.</t>
  </si>
  <si>
    <t>0002053885</t>
  </si>
  <si>
    <t>2025-01-29</t>
  </si>
  <si>
    <t>CONSHOHOCKEN</t>
  </si>
  <si>
    <t>0002053885-25-000002</t>
  </si>
  <si>
    <t>BioPhoundry, Inc.</t>
  </si>
  <si>
    <t>0002050545</t>
  </si>
  <si>
    <t>0002050545-25-000001</t>
  </si>
  <si>
    <t>MH3D, Inc.</t>
  </si>
  <si>
    <t>0002054406</t>
  </si>
  <si>
    <t>COMMERCE TOWNSHIP</t>
  </si>
  <si>
    <t>0002054406-25-000001</t>
  </si>
  <si>
    <t>TYBR Health, Inc.</t>
  </si>
  <si>
    <t>0001835188</t>
  </si>
  <si>
    <t>2025-01-31</t>
  </si>
  <si>
    <t>2025-11-26</t>
  </si>
  <si>
    <t>0001835188-25-000002</t>
  </si>
  <si>
    <t>0001728054-25-000001</t>
  </si>
  <si>
    <t>0001811553-25-000001</t>
  </si>
  <si>
    <t>Oral Genome Corp.</t>
  </si>
  <si>
    <t>0001892288</t>
  </si>
  <si>
    <t>0001892288-25-000002</t>
  </si>
  <si>
    <t>Cupron Performance Additives, Inc.</t>
  </si>
  <si>
    <t>0002054678</t>
  </si>
  <si>
    <t>2025-02-03</t>
  </si>
  <si>
    <t>0001878646-25-000003</t>
  </si>
  <si>
    <t>0001787352-25-000001</t>
  </si>
  <si>
    <t>NanoPharmaceuticals LLC</t>
  </si>
  <si>
    <t>0001594078</t>
  </si>
  <si>
    <t>Troy</t>
  </si>
  <si>
    <t>0001594078-25-000001</t>
  </si>
  <si>
    <t>0001815624-25-000001</t>
  </si>
  <si>
    <t>Toby, Inc.</t>
  </si>
  <si>
    <t>0002053723</t>
  </si>
  <si>
    <t>0002053723-25-000001</t>
  </si>
  <si>
    <t>Carna Inc.</t>
  </si>
  <si>
    <t>0002055006</t>
  </si>
  <si>
    <t>2025-02-05</t>
  </si>
  <si>
    <t>2026-06-11</t>
  </si>
  <si>
    <t>0002055006-25-000001</t>
  </si>
  <si>
    <t>2025-05-07</t>
  </si>
  <si>
    <t>0001595215-25-000001</t>
  </si>
  <si>
    <t>BTB Therapeutics, Inc.</t>
  </si>
  <si>
    <t>0002055053</t>
  </si>
  <si>
    <t>ESCONDIDO</t>
  </si>
  <si>
    <t>0002055053-25-000001</t>
  </si>
  <si>
    <t>0001704675-25-000002</t>
  </si>
  <si>
    <t>2025-02-06</t>
  </si>
  <si>
    <t>0001465704-25-000001</t>
  </si>
  <si>
    <t>0002054472-25-000002</t>
  </si>
  <si>
    <t>0001723176-25-000002</t>
  </si>
  <si>
    <t>0001723176-25-000001</t>
  </si>
  <si>
    <t>Ambagon Therapeutics Inc.</t>
  </si>
  <si>
    <t>Eindhoven</t>
  </si>
  <si>
    <t>0001819934-25-000001</t>
  </si>
  <si>
    <t>0001998609-25-000004</t>
  </si>
  <si>
    <t>0001723176-25-000003</t>
  </si>
  <si>
    <t>0002023638-25-000001</t>
  </si>
  <si>
    <t>0001766366-25-000001</t>
  </si>
  <si>
    <t>0001691625-25-000001</t>
  </si>
  <si>
    <t>0001946563-25-000001</t>
  </si>
  <si>
    <t>Renthera Corp</t>
  </si>
  <si>
    <t>0002055270</t>
  </si>
  <si>
    <t>0002055270-25-000001</t>
  </si>
  <si>
    <t>0001104659-25-011368</t>
  </si>
  <si>
    <t>0001685163-25-000001</t>
  </si>
  <si>
    <t>2025-02-12</t>
  </si>
  <si>
    <t>0001946563-25-000002</t>
  </si>
  <si>
    <t>2025-07-15</t>
  </si>
  <si>
    <t>0001874823-25-000001</t>
  </si>
  <si>
    <t>0001079973-25-000195</t>
  </si>
  <si>
    <t>0001744333-25-000001</t>
  </si>
  <si>
    <t>Latigo Biotherapeutics, Inc.</t>
  </si>
  <si>
    <t>0002056611</t>
  </si>
  <si>
    <t>2025-02-13</t>
  </si>
  <si>
    <t>0002056611-25-000001</t>
  </si>
  <si>
    <t>0001681087</t>
  </si>
  <si>
    <t>2025-02-14</t>
  </si>
  <si>
    <t>0001829126-25-001006</t>
  </si>
  <si>
    <t>0001832917-25-000001</t>
  </si>
  <si>
    <t>0001493152-25-006963</t>
  </si>
  <si>
    <t>0001829126-25-001007</t>
  </si>
  <si>
    <t>2025-02-18</t>
  </si>
  <si>
    <t>0001780356-25-000001</t>
  </si>
  <si>
    <t>0001741495-25-000001</t>
  </si>
  <si>
    <t>0001079973-25-000286</t>
  </si>
  <si>
    <t>Nanocan Therapeutics Corp</t>
  </si>
  <si>
    <t>0001820532</t>
  </si>
  <si>
    <t>NATIONAL HARBOR</t>
  </si>
  <si>
    <t>0001820532-25-000003</t>
  </si>
  <si>
    <t>0001960774-25-000002</t>
  </si>
  <si>
    <t>0001493152-25-007177</t>
  </si>
  <si>
    <t>Matinas BioPharma Holdings, Inc.</t>
  </si>
  <si>
    <t>0001582554</t>
  </si>
  <si>
    <t>2025-02-19</t>
  </si>
  <si>
    <t>BEDMINSTER</t>
  </si>
  <si>
    <t>0001493152-25-007569</t>
  </si>
  <si>
    <t>0001940250-25-000001</t>
  </si>
  <si>
    <t>Vitalis Therapeutics, Inc.</t>
  </si>
  <si>
    <t>0002026886</t>
  </si>
  <si>
    <t>0000929638-25-000820</t>
  </si>
  <si>
    <t>0001692147-25-000003</t>
  </si>
  <si>
    <t>2025-02-20</t>
  </si>
  <si>
    <t>0001994145-25-000001</t>
  </si>
  <si>
    <t>Ibex Biosciences, Inc.</t>
  </si>
  <si>
    <t>0001798553</t>
  </si>
  <si>
    <t>0001798553-25-000002</t>
  </si>
  <si>
    <t>Patensee, Inc.</t>
  </si>
  <si>
    <t>0002057317</t>
  </si>
  <si>
    <t>DETROIT</t>
  </si>
  <si>
    <t>0000905729-25-000043</t>
  </si>
  <si>
    <t>Pairidex Inc.</t>
  </si>
  <si>
    <t>0002056818</t>
  </si>
  <si>
    <t>0002056818-25-000001</t>
  </si>
  <si>
    <t>0000929638-25-000827</t>
  </si>
  <si>
    <t>0001952927-25-000001</t>
  </si>
  <si>
    <t>0001683168-25-001151</t>
  </si>
  <si>
    <t>0001853373-25-000001</t>
  </si>
  <si>
    <t>Quarry Thera, LLC</t>
  </si>
  <si>
    <t>0002057402</t>
  </si>
  <si>
    <t>0002057402-25-000001</t>
  </si>
  <si>
    <t>0001966649-25-000001</t>
  </si>
  <si>
    <t>2025-02-24</t>
  </si>
  <si>
    <t>0001493152-25-007952</t>
  </si>
  <si>
    <t>Newleos Therapeutics, Inc.</t>
  </si>
  <si>
    <t>0002057800</t>
  </si>
  <si>
    <t>0002057800-25-000001</t>
  </si>
  <si>
    <t>2025-02-25</t>
  </si>
  <si>
    <t>0001756702-25-000001</t>
  </si>
  <si>
    <t>Grace Therapeutics, Inc.</t>
  </si>
  <si>
    <t>0001140361-25-005827</t>
  </si>
  <si>
    <t>0001880583-25-000001</t>
  </si>
  <si>
    <t>0001829982-25-000001</t>
  </si>
  <si>
    <t>0001578117-25-000001</t>
  </si>
  <si>
    <t>20/20 GeneSystems, Inc.</t>
  </si>
  <si>
    <t>0001139685</t>
  </si>
  <si>
    <t>0001786236-25-000007</t>
  </si>
  <si>
    <t>0002044950-25-000003</t>
  </si>
  <si>
    <t>2025-09-17</t>
  </si>
  <si>
    <t>0001888891-25-000001</t>
  </si>
  <si>
    <t>KKR FlowMod Aggregator LLC</t>
  </si>
  <si>
    <t>0002058374</t>
  </si>
  <si>
    <t>2025-02-27</t>
  </si>
  <si>
    <t>0002058374-25-000001</t>
  </si>
  <si>
    <t>0002012886-25-000002</t>
  </si>
  <si>
    <t>Maxymune Therapeutics, Inc.</t>
  </si>
  <si>
    <t>0002058052</t>
  </si>
  <si>
    <t>2026-06-03</t>
  </si>
  <si>
    <t>0002058052-25-000003</t>
  </si>
  <si>
    <t>0000950123-25-002925</t>
  </si>
  <si>
    <t>0002012886-25-000001</t>
  </si>
  <si>
    <t>2025-03-03</t>
  </si>
  <si>
    <t>2025-03-14</t>
  </si>
  <si>
    <t>0001879785-25-000012</t>
  </si>
  <si>
    <t>Veronica Holdings, LLC</t>
  </si>
  <si>
    <t>0002028496</t>
  </si>
  <si>
    <t>0002028496-25-000001</t>
  </si>
  <si>
    <t>0001213900-25-019384</t>
  </si>
  <si>
    <t>0002014118-25-000002</t>
  </si>
  <si>
    <t>GNT Pharmaceuticals, Inc.</t>
  </si>
  <si>
    <t>0002057459</t>
  </si>
  <si>
    <t>0002057459-25-000001</t>
  </si>
  <si>
    <t>MB Holdings 2025, Inc.</t>
  </si>
  <si>
    <t>0002058983</t>
  </si>
  <si>
    <t>2025-03-04</t>
  </si>
  <si>
    <t>0002058983-25-000001</t>
  </si>
  <si>
    <t>0001493152-25-009051</t>
  </si>
  <si>
    <t>MDC - Verte Fund, LLC</t>
  </si>
  <si>
    <t>0001880432</t>
  </si>
  <si>
    <t>0001880432-25-000001</t>
  </si>
  <si>
    <t>NanoMosaic Inc.</t>
  </si>
  <si>
    <t>0001897840</t>
  </si>
  <si>
    <t>0001897840-25-000001</t>
  </si>
  <si>
    <t>2025-03-05</t>
  </si>
  <si>
    <t>0001767312-25-000001</t>
  </si>
  <si>
    <t>iOncologi, Inc.</t>
  </si>
  <si>
    <t>0001750036</t>
  </si>
  <si>
    <t>GAINSVILLE</t>
  </si>
  <si>
    <t>0001104659-25-020617</t>
  </si>
  <si>
    <t>2025-03-06</t>
  </si>
  <si>
    <t>0002008412-25-000001</t>
  </si>
  <si>
    <t>0001841099-25-000001</t>
  </si>
  <si>
    <t>Zucara Therapeutics Inc.</t>
  </si>
  <si>
    <t>0002059295</t>
  </si>
  <si>
    <t>0002059295-25-000002</t>
  </si>
  <si>
    <t>0001823293-25-000001</t>
  </si>
  <si>
    <t>GT Biopharma, Inc.</t>
  </si>
  <si>
    <t>0000109657</t>
  </si>
  <si>
    <t>2025-03-07</t>
  </si>
  <si>
    <t>0000109657-25-000002</t>
  </si>
  <si>
    <t>0001939123-25-000002</t>
  </si>
  <si>
    <t>NRX Pharmaceuticals, Inc.</t>
  </si>
  <si>
    <t>0001719406</t>
  </si>
  <si>
    <t>0001437749-25-006621</t>
  </si>
  <si>
    <t>0001809726-25-000001</t>
  </si>
  <si>
    <t>2025-03-10</t>
  </si>
  <si>
    <t>Brooklyn</t>
  </si>
  <si>
    <t>0001902402-25-000001</t>
  </si>
  <si>
    <t>Intrigue Health, Inc.</t>
  </si>
  <si>
    <t>0002024431</t>
  </si>
  <si>
    <t>0002024431-25-000004</t>
  </si>
  <si>
    <t>0001982572-25-000001</t>
  </si>
  <si>
    <t>0001713945-25-000001</t>
  </si>
  <si>
    <t>SENSEARLY INC.</t>
  </si>
  <si>
    <t>0002059674</t>
  </si>
  <si>
    <t>0002059674-25-000001</t>
  </si>
  <si>
    <t>Lyora Therapeutics, Inc.</t>
  </si>
  <si>
    <t>0002058969</t>
  </si>
  <si>
    <t>0002058969-25-000001</t>
  </si>
  <si>
    <t>Antares Therapeutics, Inc.</t>
  </si>
  <si>
    <t>0002059043</t>
  </si>
  <si>
    <t>2025-03-12</t>
  </si>
  <si>
    <t>0002059043-25-000001</t>
  </si>
  <si>
    <t>BobcatBio, Inc.</t>
  </si>
  <si>
    <t>0001876657-25-000001</t>
  </si>
  <si>
    <t>Vivace Therapeutics, Inc.</t>
  </si>
  <si>
    <t>0001630575</t>
  </si>
  <si>
    <t>0001630575-25-000001</t>
  </si>
  <si>
    <t>0001999360-25-000001</t>
  </si>
  <si>
    <t>2025-03-13</t>
  </si>
  <si>
    <t>0002008775-25-000001</t>
  </si>
  <si>
    <t>VAIL SCIENTIFIC, INC.</t>
  </si>
  <si>
    <t>Bloomington</t>
  </si>
  <si>
    <t>0001871154-25-000004</t>
  </si>
  <si>
    <t>Circula-AI Inc</t>
  </si>
  <si>
    <t>0002055042</t>
  </si>
  <si>
    <t>0002055042-25-000001</t>
  </si>
  <si>
    <t>Syndex Bio Inc.</t>
  </si>
  <si>
    <t>0002060901</t>
  </si>
  <si>
    <t>0002060901-25-000001</t>
  </si>
  <si>
    <t>Surgical Training Simulators, Inc.</t>
  </si>
  <si>
    <t>0002059432</t>
  </si>
  <si>
    <t>0002059432-25-000001</t>
  </si>
  <si>
    <t>Atomwise Inc.</t>
  </si>
  <si>
    <t>0001736153</t>
  </si>
  <si>
    <t>0001736153-25-000001</t>
  </si>
  <si>
    <t>Magnus Medical, Inc.</t>
  </si>
  <si>
    <t>0002057312</t>
  </si>
  <si>
    <t>0002057312-25-000001</t>
  </si>
  <si>
    <t>0001835476-25-000001</t>
  </si>
  <si>
    <t>Pharmaceutical Resource Technology, Inc.</t>
  </si>
  <si>
    <t>0001865759</t>
  </si>
  <si>
    <t>Singapore</t>
  </si>
  <si>
    <t>0001477932-25-001742</t>
  </si>
  <si>
    <t>Incannex Healthcare Inc.</t>
  </si>
  <si>
    <t>0001873875</t>
  </si>
  <si>
    <t>NORWEST NSW</t>
  </si>
  <si>
    <t>0001873875-25-000003</t>
  </si>
  <si>
    <t>NEUROLUTIONS INC</t>
  </si>
  <si>
    <t>0001450737</t>
  </si>
  <si>
    <t>VAN NUYS</t>
  </si>
  <si>
    <t>0001450737-25-000003</t>
  </si>
  <si>
    <t>0001903219-25-000002</t>
  </si>
  <si>
    <t>0002018445-25-000002</t>
  </si>
  <si>
    <t>0001919709-25-000004</t>
  </si>
  <si>
    <t>0001962684-25-000001</t>
  </si>
  <si>
    <t>Orbit Genomics, Inc.</t>
  </si>
  <si>
    <t>0002058369</t>
  </si>
  <si>
    <t>2025-07-28</t>
  </si>
  <si>
    <t>0002058369-25-000001</t>
  </si>
  <si>
    <t>2025-03-19</t>
  </si>
  <si>
    <t>0001734691-25-000001</t>
  </si>
  <si>
    <t>0001213900-25-025074</t>
  </si>
  <si>
    <t>Capsulomics, Inc.</t>
  </si>
  <si>
    <t>0001800623</t>
  </si>
  <si>
    <t>HALETHORPE</t>
  </si>
  <si>
    <t>0001800623-25-000002</t>
  </si>
  <si>
    <t>Eonn Corp.</t>
  </si>
  <si>
    <t>0002040413</t>
  </si>
  <si>
    <t>Pflugerville</t>
  </si>
  <si>
    <t>0002040413-25-000002</t>
  </si>
  <si>
    <t>Bench7 Inc.</t>
  </si>
  <si>
    <t>0002062359</t>
  </si>
  <si>
    <t>2025-03-20</t>
  </si>
  <si>
    <t>BISMARCK</t>
  </si>
  <si>
    <t>0002062359-25-000001</t>
  </si>
  <si>
    <t>0001641172-25-000052</t>
  </si>
  <si>
    <t>Foment Bio, Inc.</t>
  </si>
  <si>
    <t>0002062787</t>
  </si>
  <si>
    <t>2025-03-21</t>
  </si>
  <si>
    <t>MONTGOMERY</t>
  </si>
  <si>
    <t>0002062787-25-000001</t>
  </si>
  <si>
    <t>Cime Therapeutics Inc.</t>
  </si>
  <si>
    <t>0002062575</t>
  </si>
  <si>
    <t>0002062575-25-000001</t>
  </si>
  <si>
    <t>OraLiva, Inc.</t>
  </si>
  <si>
    <t>0001963569</t>
  </si>
  <si>
    <t>0001963569-25-000002</t>
  </si>
  <si>
    <t>0001736243-25-000002</t>
  </si>
  <si>
    <t>Blue water biotechnology engineering (macau) co., ltd</t>
  </si>
  <si>
    <t>0002062835</t>
  </si>
  <si>
    <t>MACAU</t>
  </si>
  <si>
    <t>0002062835-25-000001</t>
  </si>
  <si>
    <t>0001685406-25-000001</t>
  </si>
  <si>
    <t>0001013762-25-000981</t>
  </si>
  <si>
    <t>2025-03-24</t>
  </si>
  <si>
    <t>0002041826-25-000001</t>
  </si>
  <si>
    <t>Comend Inc.</t>
  </si>
  <si>
    <t>0002061516</t>
  </si>
  <si>
    <t>0002061516-25-000001</t>
  </si>
  <si>
    <t>Illexcor Holdings, LLC</t>
  </si>
  <si>
    <t>0002063191</t>
  </si>
  <si>
    <t>HENRICO</t>
  </si>
  <si>
    <t>0002063191-25-000001</t>
  </si>
  <si>
    <t>0001979414-25-000001</t>
  </si>
  <si>
    <t>0001829126-25-002044</t>
  </si>
  <si>
    <t>Topaz Biosciences, Inc.</t>
  </si>
  <si>
    <t>0002062605</t>
  </si>
  <si>
    <t>0002062605-25-000001</t>
  </si>
  <si>
    <t>VQ Biomedical, Inc.</t>
  </si>
  <si>
    <t>0002062029</t>
  </si>
  <si>
    <t>2025-03-27</t>
  </si>
  <si>
    <t>0002062029-25-000001</t>
  </si>
  <si>
    <t>0001104659-25-028832</t>
  </si>
  <si>
    <t>Autonomy Bio Inc.</t>
  </si>
  <si>
    <t>0002063071</t>
  </si>
  <si>
    <t>0002063071-25-000001</t>
  </si>
  <si>
    <t>PRG FlowChem, Inc.</t>
  </si>
  <si>
    <t>0002063378</t>
  </si>
  <si>
    <t>2025-03-28</t>
  </si>
  <si>
    <t>ROYERSFORD</t>
  </si>
  <si>
    <t>0002063378-25-000001</t>
  </si>
  <si>
    <t>2025-04-01</t>
  </si>
  <si>
    <t>0001951025-25-000002</t>
  </si>
  <si>
    <t>0001703612-25-000002</t>
  </si>
  <si>
    <t>PIROUETTE PHARMA INC.</t>
  </si>
  <si>
    <t>PORTSMOUTH</t>
  </si>
  <si>
    <t>0001870611-25-000003</t>
  </si>
  <si>
    <t>HYDROCISION INC</t>
  </si>
  <si>
    <t>0001031309</t>
  </si>
  <si>
    <t>NORTH BILLERICA</t>
  </si>
  <si>
    <t>0001031309-25-000003</t>
  </si>
  <si>
    <t>0001753926-25-000541</t>
  </si>
  <si>
    <t>0001933700-25-000002</t>
  </si>
  <si>
    <t>Imbria Pharmaceuticals, Inc.</t>
  </si>
  <si>
    <t>0001745672</t>
  </si>
  <si>
    <t>0001745672-25-000003</t>
  </si>
  <si>
    <t>0001960306-25-000003</t>
  </si>
  <si>
    <t>0001380771-25-000001</t>
  </si>
  <si>
    <t>Bariendo Inc.</t>
  </si>
  <si>
    <t>0002054636</t>
  </si>
  <si>
    <t>0002054636-25-000001</t>
  </si>
  <si>
    <t>0001644045-25-000003</t>
  </si>
  <si>
    <t>2025-04-04</t>
  </si>
  <si>
    <t>0001443321-25-000001</t>
  </si>
  <si>
    <t>0001799892-25-000001</t>
  </si>
  <si>
    <t>REVI LIFE SCIENCES, INC.</t>
  </si>
  <si>
    <t>0002037797</t>
  </si>
  <si>
    <t>0002037797-25-000002</t>
  </si>
  <si>
    <t>NEUTROLIS INC.</t>
  </si>
  <si>
    <t>0001788926</t>
  </si>
  <si>
    <t>0000929638-25-001517</t>
  </si>
  <si>
    <t>0001824893-25-000001</t>
  </si>
  <si>
    <t>2025-04-09</t>
  </si>
  <si>
    <t>2025-04-17</t>
  </si>
  <si>
    <t>0002043905-25-000003</t>
  </si>
  <si>
    <t>0001744333-25-000002</t>
  </si>
  <si>
    <t>0001906425-25-000001</t>
  </si>
  <si>
    <t>Treysta Medical Technologies Inc.</t>
  </si>
  <si>
    <t>0002057780</t>
  </si>
  <si>
    <t>2025-04-10</t>
  </si>
  <si>
    <t>GAINESILVILLE</t>
  </si>
  <si>
    <t>0002057780-25-000002</t>
  </si>
  <si>
    <t>FirstVitals Inc.</t>
  </si>
  <si>
    <t>0002053118</t>
  </si>
  <si>
    <t>DANVILLE</t>
  </si>
  <si>
    <t>0002053118-25-000002</t>
  </si>
  <si>
    <t>0001683168-25-002420</t>
  </si>
  <si>
    <t>2025-04-11</t>
  </si>
  <si>
    <t>0001688621-25-000001</t>
  </si>
  <si>
    <t>0001811468-25-000001</t>
  </si>
  <si>
    <t>Ernexa Therapeutics Inc.</t>
  </si>
  <si>
    <t>0001641172-25-003828</t>
  </si>
  <si>
    <t>0002015049-25-000003</t>
  </si>
  <si>
    <t>CALABASAS</t>
  </si>
  <si>
    <t>0001979414-25-000004</t>
  </si>
  <si>
    <t>Pulmotherapeutics Inc</t>
  </si>
  <si>
    <t>0002064557</t>
  </si>
  <si>
    <t>2025-04-14</t>
  </si>
  <si>
    <t>0001641172-25-003937</t>
  </si>
  <si>
    <t>Biomark Diagnostics Inc.</t>
  </si>
  <si>
    <t>0002064257</t>
  </si>
  <si>
    <t>0002064257-25-000002</t>
  </si>
  <si>
    <t>0001213900-25-031562</t>
  </si>
  <si>
    <t>2025-04-15</t>
  </si>
  <si>
    <t>0001641172-25-004770</t>
  </si>
  <si>
    <t>0001613780</t>
  </si>
  <si>
    <t>0001427925-25-000001</t>
  </si>
  <si>
    <t>0002054934-25-000002</t>
  </si>
  <si>
    <t>Cynaptec Pharmaceuticals, Inc.</t>
  </si>
  <si>
    <t>0002058683</t>
  </si>
  <si>
    <t>STUART</t>
  </si>
  <si>
    <t>0002058683-25-000002</t>
  </si>
  <si>
    <t>Aptevo Therapeutics Inc.</t>
  </si>
  <si>
    <t>0001671584</t>
  </si>
  <si>
    <t>2025-04-18</t>
  </si>
  <si>
    <t>0001671584-25-000001</t>
  </si>
  <si>
    <t>PHOTOPHARMICS INC</t>
  </si>
  <si>
    <t>0001561150</t>
  </si>
  <si>
    <t>LEHI</t>
  </si>
  <si>
    <t>0001561150-25-000006</t>
  </si>
  <si>
    <t>2025-04-21</t>
  </si>
  <si>
    <t>0001042167-25-000022</t>
  </si>
  <si>
    <t>2025-04-22</t>
  </si>
  <si>
    <t>EVEN YEHUDA</t>
  </si>
  <si>
    <t>0001213900-25-033930</t>
  </si>
  <si>
    <t>0001462444-25-000002</t>
  </si>
  <si>
    <t>TECHNION CITY, HAIFA</t>
  </si>
  <si>
    <t>0001062993-25-007763</t>
  </si>
  <si>
    <t>0001974798-25-000002</t>
  </si>
  <si>
    <t>2025-04-23</t>
  </si>
  <si>
    <t>0001231919-25-000032</t>
  </si>
  <si>
    <t>2025-04-24</t>
  </si>
  <si>
    <t>0001595931-25-000001</t>
  </si>
  <si>
    <t>0001879785-25-000026</t>
  </si>
  <si>
    <t>0001104659-25-039335</t>
  </si>
  <si>
    <t>0001622872-25-000002</t>
  </si>
  <si>
    <t>0001998847-25-000002</t>
  </si>
  <si>
    <t>0001231919-25-000033</t>
  </si>
  <si>
    <t>0001788081-25-000002</t>
  </si>
  <si>
    <t>Halethorpe</t>
  </si>
  <si>
    <t>0001972498-25-000001</t>
  </si>
  <si>
    <t>Decoy Therapeutics, Inc.</t>
  </si>
  <si>
    <t>0002065438</t>
  </si>
  <si>
    <t>2025-07-14</t>
  </si>
  <si>
    <t>0001079973-25-000699</t>
  </si>
  <si>
    <t>JoJo Biotechnologies Co Ltd</t>
  </si>
  <si>
    <t>0002065903</t>
  </si>
  <si>
    <t>HONGKONG</t>
  </si>
  <si>
    <t>0002065903-25-000002</t>
  </si>
  <si>
    <t>Florey Biosciences, Inc.</t>
  </si>
  <si>
    <t>0002066011</t>
  </si>
  <si>
    <t>2025-04-29</t>
  </si>
  <si>
    <t>0002066011-25-000001</t>
  </si>
  <si>
    <t>2026-04-30</t>
  </si>
  <si>
    <t>0001937493-25-000002</t>
  </si>
  <si>
    <t>Axitan Holdings, Inc.</t>
  </si>
  <si>
    <t>0002065976</t>
  </si>
  <si>
    <t>COMER</t>
  </si>
  <si>
    <t>0002065976-25-000001</t>
  </si>
  <si>
    <t>2025-05-01</t>
  </si>
  <si>
    <t>Mivax Therapeutics, Inc.</t>
  </si>
  <si>
    <t>0002066303</t>
  </si>
  <si>
    <t>2026-01-23</t>
  </si>
  <si>
    <t>0002066303-25-000001</t>
  </si>
  <si>
    <t>Vivamed, Inc.</t>
  </si>
  <si>
    <t>0002066306</t>
  </si>
  <si>
    <t>0002066306-25-000001</t>
  </si>
  <si>
    <t>2025-05-02</t>
  </si>
  <si>
    <t>Sherman Oaks</t>
  </si>
  <si>
    <t>0001639837-25-000001</t>
  </si>
  <si>
    <t>Red Sky Health Corp</t>
  </si>
  <si>
    <t>0002052216</t>
  </si>
  <si>
    <t>0002052216-25-000001</t>
  </si>
  <si>
    <t>Salve Therapeutics, Inc.</t>
  </si>
  <si>
    <t>0002065545</t>
  </si>
  <si>
    <t>SAN PEDRO</t>
  </si>
  <si>
    <t>0002065545-25-000001</t>
  </si>
  <si>
    <t>2025-05-05</t>
  </si>
  <si>
    <t>0001123292-25-000190</t>
  </si>
  <si>
    <t>Belakin Health Technology Ltd</t>
  </si>
  <si>
    <t>0002066789</t>
  </si>
  <si>
    <t>0002066789-25-000001</t>
  </si>
  <si>
    <t>0002002988-25-000002</t>
  </si>
  <si>
    <t>0001470831-25-000015</t>
  </si>
  <si>
    <t>OncoResponse, Inc</t>
  </si>
  <si>
    <t>0001123292-25-000198</t>
  </si>
  <si>
    <t>0001696893-25-000002</t>
  </si>
  <si>
    <t>0001104659-25-045365</t>
  </si>
  <si>
    <t>El Cajon</t>
  </si>
  <si>
    <t>0001691855-25-000002</t>
  </si>
  <si>
    <t>Stork Therapeutics, Inc.</t>
  </si>
  <si>
    <t>0002059988</t>
  </si>
  <si>
    <t>0002059988-25-000001</t>
  </si>
  <si>
    <t>PATH EX, Inc.</t>
  </si>
  <si>
    <t>0001705898</t>
  </si>
  <si>
    <t>2025-05-09</t>
  </si>
  <si>
    <t>0001705898-25-000002</t>
  </si>
  <si>
    <t>0001846144-25-000002</t>
  </si>
  <si>
    <t>Conexeu Sciences Inc.</t>
  </si>
  <si>
    <t>0002066836</t>
  </si>
  <si>
    <t>0001062993-25-008936</t>
  </si>
  <si>
    <t>Stimcell Energetics Inc.</t>
  </si>
  <si>
    <t>0001626533-25-000003</t>
  </si>
  <si>
    <t>Anavatos Bio Inc.</t>
  </si>
  <si>
    <t>0002067551</t>
  </si>
  <si>
    <t>0002067551-25-000001</t>
  </si>
  <si>
    <t>0001104659-25-046578</t>
  </si>
  <si>
    <t>2026-05-26</t>
  </si>
  <si>
    <t>0002057312-25-000002</t>
  </si>
  <si>
    <t>Character Biosciences, Inc.</t>
  </si>
  <si>
    <t>0002066192</t>
  </si>
  <si>
    <t>Jersey City</t>
  </si>
  <si>
    <t>0002066192-25-000001</t>
  </si>
  <si>
    <t>Biostate AI, Inc</t>
  </si>
  <si>
    <t>0001990762</t>
  </si>
  <si>
    <t>0001990762-25-000001</t>
  </si>
  <si>
    <t>VuEssence, Inc.</t>
  </si>
  <si>
    <t>0001675398</t>
  </si>
  <si>
    <t>ODESSA</t>
  </si>
  <si>
    <t>0001709409-25-000006</t>
  </si>
  <si>
    <t>2025-05-13</t>
  </si>
  <si>
    <t>0002019000-25-000002</t>
  </si>
  <si>
    <t>Arthrotak, LLC</t>
  </si>
  <si>
    <t>0002060458</t>
  </si>
  <si>
    <t>0002060458-25-000001</t>
  </si>
  <si>
    <t>2025-12-03</t>
  </si>
  <si>
    <t>0000935836-25-000318</t>
  </si>
  <si>
    <t>2025-05-14</t>
  </si>
  <si>
    <t>0001667677-25-000003</t>
  </si>
  <si>
    <t>0001213900-25-042848</t>
  </si>
  <si>
    <t>Frontier Health LLC</t>
  </si>
  <si>
    <t>0002067960</t>
  </si>
  <si>
    <t>0002067960-25-000002</t>
  </si>
  <si>
    <t>0000935836-25-000325</t>
  </si>
  <si>
    <t>Crosslink Therapeutics Inc.</t>
  </si>
  <si>
    <t>0002067583</t>
  </si>
  <si>
    <t>2025-05-15</t>
  </si>
  <si>
    <t>0002067583-25-000002</t>
  </si>
  <si>
    <t>0001977037-25-000002</t>
  </si>
  <si>
    <t>MetaVia Inc.</t>
  </si>
  <si>
    <t>0001104659-25-049376</t>
  </si>
  <si>
    <t>0001990659-25-000002</t>
  </si>
  <si>
    <t>0002059043-25-000002</t>
  </si>
  <si>
    <t>Mind Pharmaceuticals Corp</t>
  </si>
  <si>
    <t>0002068220</t>
  </si>
  <si>
    <t>0002068220-25-000001</t>
  </si>
  <si>
    <t>2025-05-19</t>
  </si>
  <si>
    <t>0001939582-25-000002</t>
  </si>
  <si>
    <t>ENCOMPASS TECHNOLOGIES, INC.</t>
  </si>
  <si>
    <t>0001816168</t>
  </si>
  <si>
    <t>Carson City</t>
  </si>
  <si>
    <t>0001816168-25-000003</t>
  </si>
  <si>
    <t>NeuroQuest Development Center, Inc.</t>
  </si>
  <si>
    <t>0002066102</t>
  </si>
  <si>
    <t>NORTH CHARLESTON</t>
  </si>
  <si>
    <t>0002066102-25-000002</t>
  </si>
  <si>
    <t>2025-05-20</t>
  </si>
  <si>
    <t>0001736243-25-000003</t>
  </si>
  <si>
    <t>0001952974-25-000002</t>
  </si>
  <si>
    <t>2025-05-21</t>
  </si>
  <si>
    <t>0001752530-25-000001</t>
  </si>
  <si>
    <t>0001752530-25-000002</t>
  </si>
  <si>
    <t>Aloft Biotechnologies, Inc.</t>
  </si>
  <si>
    <t>0002069497</t>
  </si>
  <si>
    <t>0002069497-25-000002</t>
  </si>
  <si>
    <t>0001752530-25-000003</t>
  </si>
  <si>
    <t>2025-05-22</t>
  </si>
  <si>
    <t>0001798793-25-000001</t>
  </si>
  <si>
    <t>0002012886-25-000003</t>
  </si>
  <si>
    <t>COURAGE THERAPEUTICS, INC.</t>
  </si>
  <si>
    <t>0002069873</t>
  </si>
  <si>
    <t>0002069873-25-000001</t>
  </si>
  <si>
    <t>0001807161-25-000003</t>
  </si>
  <si>
    <t>Mitotherapeutix, LLC</t>
  </si>
  <si>
    <t>0001657701</t>
  </si>
  <si>
    <t>Woodbridge</t>
  </si>
  <si>
    <t>0001657701-25-000002</t>
  </si>
  <si>
    <t>Branch Therapeutics, Inc.</t>
  </si>
  <si>
    <t>0002067625</t>
  </si>
  <si>
    <t>2025-05-23</t>
  </si>
  <si>
    <t>0002067625-25-000001</t>
  </si>
  <si>
    <t>0002055042-25-000002</t>
  </si>
  <si>
    <t>Reprogram Biosciences, Inc.</t>
  </si>
  <si>
    <t>0002069701</t>
  </si>
  <si>
    <t>0002069701-25-000001</t>
  </si>
  <si>
    <t>0001750036-25-000002</t>
  </si>
  <si>
    <t>2025-05-27</t>
  </si>
  <si>
    <t>0001977463-25-000003</t>
  </si>
  <si>
    <t>0001641172-25-012480</t>
  </si>
  <si>
    <t>0001664615-25-000003</t>
  </si>
  <si>
    <t>0000950123-25-005905</t>
  </si>
  <si>
    <t>0001887812-25-000002</t>
  </si>
  <si>
    <t>0001887812-25-000003</t>
  </si>
  <si>
    <t>0001641172-25-012695</t>
  </si>
  <si>
    <t>0001993125-25-000002</t>
  </si>
  <si>
    <t>2025-05-30</t>
  </si>
  <si>
    <t>0001913044-25-000002</t>
  </si>
  <si>
    <t>2026-01-28</t>
  </si>
  <si>
    <t>0001477932-25-004273</t>
  </si>
  <si>
    <t>0002021597-25-000002</t>
  </si>
  <si>
    <t>0001288320-25-000004</t>
  </si>
  <si>
    <t>2025-06-02</t>
  </si>
  <si>
    <t>0001543256-25-000002</t>
  </si>
  <si>
    <t>OncoNano Medicine, Inc.</t>
  </si>
  <si>
    <t>0001735726</t>
  </si>
  <si>
    <t>0001735726-25-000005</t>
  </si>
  <si>
    <t>Betaliq Inc</t>
  </si>
  <si>
    <t>0001772435</t>
  </si>
  <si>
    <t>Tarpon Springs</t>
  </si>
  <si>
    <t>0001772435-25-000003</t>
  </si>
  <si>
    <t>TUNDRA TARGETED THERAPEUTICS, INC.</t>
  </si>
  <si>
    <t>0002070659</t>
  </si>
  <si>
    <t>2025-06-03</t>
  </si>
  <si>
    <t>0000892712-25-000073</t>
  </si>
  <si>
    <t>0001855888-25-000001</t>
  </si>
  <si>
    <t>0002029079-25-000001</t>
  </si>
  <si>
    <t>ClearNote Health, Inc.</t>
  </si>
  <si>
    <t>0001865556</t>
  </si>
  <si>
    <t>2025-06-05</t>
  </si>
  <si>
    <t>0001865556-25-000001</t>
  </si>
  <si>
    <t>Gateway Biotechnology, Inc.</t>
  </si>
  <si>
    <t>0002071358</t>
  </si>
  <si>
    <t>0002071358-25-000001</t>
  </si>
  <si>
    <t>0001715931-25-000002</t>
  </si>
  <si>
    <t>Fedora Pharmaceuticals Inc.</t>
  </si>
  <si>
    <t>0001576423</t>
  </si>
  <si>
    <t>EDMONTON</t>
  </si>
  <si>
    <t>0001576423-25-000004</t>
  </si>
  <si>
    <t>0001796280-25-000001</t>
  </si>
  <si>
    <t>X-Tension Inc</t>
  </si>
  <si>
    <t>0002068909</t>
  </si>
  <si>
    <t>2025-06-09</t>
  </si>
  <si>
    <t>0002068909-25-000001</t>
  </si>
  <si>
    <t>2026-06-09</t>
  </si>
  <si>
    <t>0001843372-25-000002</t>
  </si>
  <si>
    <t>Valorem Biotech LLC</t>
  </si>
  <si>
    <t>0002071840</t>
  </si>
  <si>
    <t>0002071840-25-000001</t>
  </si>
  <si>
    <t>0001999371-25-007554</t>
  </si>
  <si>
    <t>0000945621-25-000546</t>
  </si>
  <si>
    <t>2025-06-11</t>
  </si>
  <si>
    <t>0001641172-25-014683</t>
  </si>
  <si>
    <t>0001729963-25-000002</t>
  </si>
  <si>
    <t>0001641172-25-014710</t>
  </si>
  <si>
    <t>Aevumed Inc.</t>
  </si>
  <si>
    <t>0002065988</t>
  </si>
  <si>
    <t>2025-06-12</t>
  </si>
  <si>
    <t>0002065988-25-000004</t>
  </si>
  <si>
    <t>0001703427-25-000001</t>
  </si>
  <si>
    <t>0002065988-25-000001</t>
  </si>
  <si>
    <t>0002065988-25-000003</t>
  </si>
  <si>
    <t>0002065988-25-000002</t>
  </si>
  <si>
    <t>GRADALIS, INC.</t>
  </si>
  <si>
    <t>0001457915</t>
  </si>
  <si>
    <t>Carrollton</t>
  </si>
  <si>
    <t>0001457915-25-000003</t>
  </si>
  <si>
    <t>TARGEPEUTICS INC</t>
  </si>
  <si>
    <t>0001118679</t>
  </si>
  <si>
    <t>0001118679-25-000004</t>
  </si>
  <si>
    <t>BioCurie, Inc.</t>
  </si>
  <si>
    <t>0002072544</t>
  </si>
  <si>
    <t>0002072544-25-000001</t>
  </si>
  <si>
    <t>Fisher Wallace Laboratories, Inc.</t>
  </si>
  <si>
    <t>0001787792</t>
  </si>
  <si>
    <t>0001787792-25-000005</t>
  </si>
  <si>
    <t>AltrixBio, Inc.</t>
  </si>
  <si>
    <t>0002040517</t>
  </si>
  <si>
    <t>0001080368-25-000013</t>
  </si>
  <si>
    <t>2026-06-12</t>
  </si>
  <si>
    <t>0002060755-25-000021</t>
  </si>
  <si>
    <t>Enquyst Technologies Inc.</t>
  </si>
  <si>
    <t>0002071109</t>
  </si>
  <si>
    <t>LOWELL</t>
  </si>
  <si>
    <t>0002071109-25-000001</t>
  </si>
  <si>
    <t>Maxona Pharmaceuticals, Inc.</t>
  </si>
  <si>
    <t>0001857448</t>
  </si>
  <si>
    <t>0001857448-25-000002</t>
  </si>
  <si>
    <t>2025-06-16</t>
  </si>
  <si>
    <t>Lowell</t>
  </si>
  <si>
    <t>0001080368-25-000014</t>
  </si>
  <si>
    <t>EPOCH Epigenetics, Inc.</t>
  </si>
  <si>
    <t>0002068186</t>
  </si>
  <si>
    <t>0001231919-25-000075</t>
  </si>
  <si>
    <t>Koyo Sciences Inc.</t>
  </si>
  <si>
    <t>0002073451</t>
  </si>
  <si>
    <t>2025-06-18</t>
  </si>
  <si>
    <t>0002073451-25-000001</t>
  </si>
  <si>
    <t>Oro Muscles, Inc.</t>
  </si>
  <si>
    <t>0002072571</t>
  </si>
  <si>
    <t>Melbourne</t>
  </si>
  <si>
    <t>0002072571-25-000001</t>
  </si>
  <si>
    <t>0001626370-25-000002</t>
  </si>
  <si>
    <t>0001529224-25-000001</t>
  </si>
  <si>
    <t>Lumina Pharmaceuticals Inc.</t>
  </si>
  <si>
    <t>0002069952</t>
  </si>
  <si>
    <t>0002069952-25-000001</t>
  </si>
  <si>
    <t>GOLDEN SUNRISE NUTRACEUTICAL INC</t>
  </si>
  <si>
    <t>0001705521</t>
  </si>
  <si>
    <t>PORTERVILLE</t>
  </si>
  <si>
    <t>0001214659-25-009397</t>
  </si>
  <si>
    <t>2025-06-23</t>
  </si>
  <si>
    <t>0000935836-25-000431</t>
  </si>
  <si>
    <t>Fleming Holding LLC</t>
  </si>
  <si>
    <t>0002074285</t>
  </si>
  <si>
    <t>0001213900-25-056753</t>
  </si>
  <si>
    <t>0001104659-25-061665</t>
  </si>
  <si>
    <t>0001996442-25-000002</t>
  </si>
  <si>
    <t>0001213900-25-056691</t>
  </si>
  <si>
    <t>Bodark Investment Group LP</t>
  </si>
  <si>
    <t>0002073396</t>
  </si>
  <si>
    <t>0002073396-25-000002</t>
  </si>
  <si>
    <t>0001755433-25-000001</t>
  </si>
  <si>
    <t>0001769360-25-000001</t>
  </si>
  <si>
    <t>0001741062-25-000002</t>
  </si>
  <si>
    <t>Corvia Medical, Inc.</t>
  </si>
  <si>
    <t>0001464449</t>
  </si>
  <si>
    <t>2025-06-25</t>
  </si>
  <si>
    <t>Tewksbury</t>
  </si>
  <si>
    <t>0001464449-25-000003</t>
  </si>
  <si>
    <t>PridCor Therapeutics, LLC</t>
  </si>
  <si>
    <t>0002074593</t>
  </si>
  <si>
    <t>TUSCALOOSA</t>
  </si>
  <si>
    <t>0002074593-25-000001</t>
  </si>
  <si>
    <t>2025-06-26</t>
  </si>
  <si>
    <t>0002041370-25-000002</t>
  </si>
  <si>
    <t>BiomEdit, Inc.</t>
  </si>
  <si>
    <t>0002069482</t>
  </si>
  <si>
    <t>FISHERS</t>
  </si>
  <si>
    <t>0002069482-25-000001</t>
  </si>
  <si>
    <t>iXpressGenes, Inc.</t>
  </si>
  <si>
    <t>0002074283</t>
  </si>
  <si>
    <t>0002074283-25-000001</t>
  </si>
  <si>
    <t>0001641172-25-016626</t>
  </si>
  <si>
    <t>2025-06-27</t>
  </si>
  <si>
    <t>0001104659-25-063623</t>
  </si>
  <si>
    <t>Savanna Biotherapeutics, Inc.</t>
  </si>
  <si>
    <t>0001873404-25-000002</t>
  </si>
  <si>
    <t>2026-04-27</t>
  </si>
  <si>
    <t>0001787352-25-000002</t>
  </si>
  <si>
    <t>0002060132-25-000001</t>
  </si>
  <si>
    <t>Quince Therapeutics, Inc.</t>
  </si>
  <si>
    <t>0001662774</t>
  </si>
  <si>
    <t>0001662774-25-000035</t>
  </si>
  <si>
    <t>0001786949-25-000002</t>
  </si>
  <si>
    <t>0001641172-25-017535</t>
  </si>
  <si>
    <t>OrthoBio Therapeutics, Inc.</t>
  </si>
  <si>
    <t>0001904099</t>
  </si>
  <si>
    <t>Vail</t>
  </si>
  <si>
    <t>0001904099-25-000002</t>
  </si>
  <si>
    <t>0001943061-25-000005</t>
  </si>
  <si>
    <t>0001366325-25-000001</t>
  </si>
  <si>
    <t>2025-09-05</t>
  </si>
  <si>
    <t>0002002648-25-000002</t>
  </si>
  <si>
    <t>2025-07-07</t>
  </si>
  <si>
    <t>RED BANK</t>
  </si>
  <si>
    <t>0001641172-25-018011</t>
  </si>
  <si>
    <t>0001683168-25-004957</t>
  </si>
  <si>
    <t>ProPhase Labs, Inc.</t>
  </si>
  <si>
    <t>0000868278</t>
  </si>
  <si>
    <t>UNIONDALE</t>
  </si>
  <si>
    <t>0001641172-25-017941</t>
  </si>
  <si>
    <t>4DMedical Ltd</t>
  </si>
  <si>
    <t>0002075735</t>
  </si>
  <si>
    <t>Carlton</t>
  </si>
  <si>
    <t>0002075735-25-000001</t>
  </si>
  <si>
    <t>2026-03-11</t>
  </si>
  <si>
    <t>0001047810-25-000007</t>
  </si>
  <si>
    <t>PHOENIX-AID INC.</t>
  </si>
  <si>
    <t>0002076154</t>
  </si>
  <si>
    <t>OSHKOSH</t>
  </si>
  <si>
    <t>0000892712-25-000081</t>
  </si>
  <si>
    <t>0001696893-25-000003</t>
  </si>
  <si>
    <t>0001852167-25-000001</t>
  </si>
  <si>
    <t>Veris Health Inc.</t>
  </si>
  <si>
    <t>0002074979</t>
  </si>
  <si>
    <t>0001094891-25-000013</t>
  </si>
  <si>
    <t>Aevum Longevity Corp.</t>
  </si>
  <si>
    <t>0002076042</t>
  </si>
  <si>
    <t>2025-07-09</t>
  </si>
  <si>
    <t>0002076042-25-000001</t>
  </si>
  <si>
    <t>Solana Beach</t>
  </si>
  <si>
    <t>0001640334-25-001156</t>
  </si>
  <si>
    <t>Lodestone Biomedical, Inc.</t>
  </si>
  <si>
    <t>0001710677</t>
  </si>
  <si>
    <t>0001710677-25-000004</t>
  </si>
  <si>
    <t>0001213900-25-062768</t>
  </si>
  <si>
    <t>Pelthos Therapeutics Inc.</t>
  </si>
  <si>
    <t>0001753926-25-001126</t>
  </si>
  <si>
    <t>0001706556-25-000001</t>
  </si>
  <si>
    <t>2025-07-11</t>
  </si>
  <si>
    <t>0001641172-25-018817</t>
  </si>
  <si>
    <t>BirchBioMed Inc.</t>
  </si>
  <si>
    <t>0001670747</t>
  </si>
  <si>
    <t>KING CITY</t>
  </si>
  <si>
    <t>0001670747-25-000003</t>
  </si>
  <si>
    <t>0001782236-25-000003</t>
  </si>
  <si>
    <t>0001717797-25-000002</t>
  </si>
  <si>
    <t>Afaxys, Inc.</t>
  </si>
  <si>
    <t>0001503981</t>
  </si>
  <si>
    <t>CHARLESTON</t>
  </si>
  <si>
    <t>0001099910-25-000190</t>
  </si>
  <si>
    <t>Renasant Bio, Inc.</t>
  </si>
  <si>
    <t>0002075979</t>
  </si>
  <si>
    <t>0001231919-25-000109</t>
  </si>
  <si>
    <t>0001437749-25-022651</t>
  </si>
  <si>
    <t>0001231919-25-000108</t>
  </si>
  <si>
    <t>RevOpsis Holdings LLC</t>
  </si>
  <si>
    <t>0002066039</t>
  </si>
  <si>
    <t>0002066039-25-000002</t>
  </si>
  <si>
    <t>0000929638-25-002591</t>
  </si>
  <si>
    <t>TopoDx, Inc.</t>
  </si>
  <si>
    <t>0002075590</t>
  </si>
  <si>
    <t>0002075590-25-000001</t>
  </si>
  <si>
    <t>0002053723-25-000002</t>
  </si>
  <si>
    <t>0001991732-25-000002</t>
  </si>
  <si>
    <t>2025-07-16</t>
  </si>
  <si>
    <t>Lehi</t>
  </si>
  <si>
    <t>0001829255-25-000001</t>
  </si>
  <si>
    <t>0000921895-25-002001</t>
  </si>
  <si>
    <t>Cyrus Biotechnology, Inc.</t>
  </si>
  <si>
    <t>0001641241</t>
  </si>
  <si>
    <t>2026-05-08</t>
  </si>
  <si>
    <t>0001641241-25-000003</t>
  </si>
  <si>
    <t>OrisDx Inc.</t>
  </si>
  <si>
    <t>0002074140</t>
  </si>
  <si>
    <t>0002074140-25-000001</t>
  </si>
  <si>
    <t>Pahr Therapeutics, Inc.</t>
  </si>
  <si>
    <t>0002077159</t>
  </si>
  <si>
    <t>0001231919-25-000123</t>
  </si>
  <si>
    <t>0001470831-25-000095</t>
  </si>
  <si>
    <t>0002042777-25-000002</t>
  </si>
  <si>
    <t>0001930994-25-000002</t>
  </si>
  <si>
    <t>HYPERION DEFI, INC.</t>
  </si>
  <si>
    <t>0001682639</t>
  </si>
  <si>
    <t>0001104659-25-069564</t>
  </si>
  <si>
    <t>Solo-Dex, Inc.</t>
  </si>
  <si>
    <t>0001816580</t>
  </si>
  <si>
    <t>WOLF CREEK</t>
  </si>
  <si>
    <t>0001096906-25-001170</t>
  </si>
  <si>
    <t>Adora Animal Health Corp</t>
  </si>
  <si>
    <t>0002078308</t>
  </si>
  <si>
    <t>2025-07-23</t>
  </si>
  <si>
    <t>0002078308-25-000001</t>
  </si>
  <si>
    <t>CapeHaven Holding Company, LLC</t>
  </si>
  <si>
    <t>0002078271</t>
  </si>
  <si>
    <t>2025-07-24</t>
  </si>
  <si>
    <t>0002078271-25-000001</t>
  </si>
  <si>
    <t>2025-07-25</t>
  </si>
  <si>
    <t>RIVERDALE</t>
  </si>
  <si>
    <t>0000929638-25-002712</t>
  </si>
  <si>
    <t>0001437749-25-023439</t>
  </si>
  <si>
    <t>0001104659-25-070551</t>
  </si>
  <si>
    <t>34 Lives, PBC</t>
  </si>
  <si>
    <t>0002060893</t>
  </si>
  <si>
    <t>0002060893-25-000001</t>
  </si>
  <si>
    <t>Canvas Master Fund LP</t>
  </si>
  <si>
    <t>0002078471</t>
  </si>
  <si>
    <t>2025-10-23</t>
  </si>
  <si>
    <t>0002078471-25-000001</t>
  </si>
  <si>
    <t>Jupiter Biomedical Research, Inc.</t>
  </si>
  <si>
    <t>0001694280</t>
  </si>
  <si>
    <t>2025-11-04</t>
  </si>
  <si>
    <t>PALM BEACH GARDENS</t>
  </si>
  <si>
    <t>0001079973-25-001191</t>
  </si>
  <si>
    <t>Anya Holding LLC</t>
  </si>
  <si>
    <t>0002079053</t>
  </si>
  <si>
    <t>0001213900-25-070080</t>
  </si>
  <si>
    <t>CryOSA, Inc.</t>
  </si>
  <si>
    <t>0001739698</t>
  </si>
  <si>
    <t>2025-08-01</t>
  </si>
  <si>
    <t>Arden Hills</t>
  </si>
  <si>
    <t>0001739698-25-000003</t>
  </si>
  <si>
    <t>D&amp;D Pharmatech Inc.</t>
  </si>
  <si>
    <t>0002077939</t>
  </si>
  <si>
    <t>KOREA, REPUBLIC OF</t>
  </si>
  <si>
    <t>SEONGNAM-SI</t>
  </si>
  <si>
    <t>0002077939-25-000001</t>
  </si>
  <si>
    <t>2025-08-07</t>
  </si>
  <si>
    <t>COMMACK</t>
  </si>
  <si>
    <t>0001641172-25-021856</t>
  </si>
  <si>
    <t>0001783904-25-000003</t>
  </si>
  <si>
    <t>Brainmark Health Inc.</t>
  </si>
  <si>
    <t>0002078199</t>
  </si>
  <si>
    <t>0002078199-25-000001</t>
  </si>
  <si>
    <t>2025-08-05</t>
  </si>
  <si>
    <t>0001641172-25-022138</t>
  </si>
  <si>
    <t>SpotitEarly, Inc.</t>
  </si>
  <si>
    <t>0002077992</t>
  </si>
  <si>
    <t>0001004878-25-000006</t>
  </si>
  <si>
    <t>0001641172-25-022137</t>
  </si>
  <si>
    <t>0001641172-25-022135</t>
  </si>
  <si>
    <t>Miami Beach</t>
  </si>
  <si>
    <t>0000950123-25-007031</t>
  </si>
  <si>
    <t>0001641172-25-022239</t>
  </si>
  <si>
    <t>C2N JMK, Inc.</t>
  </si>
  <si>
    <t>0002079558</t>
  </si>
  <si>
    <t>2025-08-06</t>
  </si>
  <si>
    <t>0002079558-25-000001</t>
  </si>
  <si>
    <t>0001474720-25-000003</t>
  </si>
  <si>
    <t>2025-08-08</t>
  </si>
  <si>
    <t>0001836108-25-000002</t>
  </si>
  <si>
    <t>0001683168-25-005718</t>
  </si>
  <si>
    <t>Axelyf, Inc.</t>
  </si>
  <si>
    <t>0002078406</t>
  </si>
  <si>
    <t>Chestnut Hill</t>
  </si>
  <si>
    <t>0001437749-25-025327</t>
  </si>
  <si>
    <t>Rhinal Therapeutics Inc.</t>
  </si>
  <si>
    <t>0002080382</t>
  </si>
  <si>
    <t>0002080382-25-000001</t>
  </si>
  <si>
    <t>Paralos Bioscience Inc.</t>
  </si>
  <si>
    <t>0002080259</t>
  </si>
  <si>
    <t>0002080259-25-000001</t>
  </si>
  <si>
    <t>0001801323-25-000003</t>
  </si>
  <si>
    <t>Biomimetics Innovations Ltd</t>
  </si>
  <si>
    <t>0002080802</t>
  </si>
  <si>
    <t>CLARE</t>
  </si>
  <si>
    <t>0002080802-25-000001</t>
  </si>
  <si>
    <t>RAMAT GAN</t>
  </si>
  <si>
    <t>0001853373-25-000003</t>
  </si>
  <si>
    <t>0001685163-25-000003</t>
  </si>
  <si>
    <t>Sower Solas I Sidecar III, LLC</t>
  </si>
  <si>
    <t>0002080787</t>
  </si>
  <si>
    <t>0002080787-25-000001</t>
  </si>
  <si>
    <t>2025-08-13</t>
  </si>
  <si>
    <t>0001786236-25-000029</t>
  </si>
  <si>
    <t>0001641172-25-023575</t>
  </si>
  <si>
    <t>Angiex, Inc.</t>
  </si>
  <si>
    <t>0001710380</t>
  </si>
  <si>
    <t>2025-09-26</t>
  </si>
  <si>
    <t>0001710380-25-000003</t>
  </si>
  <si>
    <t>0001470831-25-000129</t>
  </si>
  <si>
    <t>SRT Therapeutics, Inc.</t>
  </si>
  <si>
    <t>0002080322</t>
  </si>
  <si>
    <t>0002080322-25-000008</t>
  </si>
  <si>
    <t>2025-08-15</t>
  </si>
  <si>
    <t>2025-09-10</t>
  </si>
  <si>
    <t>Elastro, Inc.</t>
  </si>
  <si>
    <t>0002076219</t>
  </si>
  <si>
    <t>0002076219-25-000001</t>
  </si>
  <si>
    <t>Illudent, Inc.</t>
  </si>
  <si>
    <t>0001969039-25-000002</t>
  </si>
  <si>
    <t>Entero Therapeutics, Inc.</t>
  </si>
  <si>
    <t>0001104659-25-079619</t>
  </si>
  <si>
    <t>0001735812-25-000002</t>
  </si>
  <si>
    <t>2025-08-19</t>
  </si>
  <si>
    <t>0002029079-25-000002</t>
  </si>
  <si>
    <t>ROC Holdings SPV II, LP</t>
  </si>
  <si>
    <t>0002082735</t>
  </si>
  <si>
    <t>0001814554-25-000086</t>
  </si>
  <si>
    <t>0001829982-25-000003</t>
  </si>
  <si>
    <t>Decade, Inc.</t>
  </si>
  <si>
    <t>0002082045</t>
  </si>
  <si>
    <t>0002077997-25-000001</t>
  </si>
  <si>
    <t>0001411569-25-000002</t>
  </si>
  <si>
    <t>Eli Science Inc.</t>
  </si>
  <si>
    <t>0002080801</t>
  </si>
  <si>
    <t>2025-08-22</t>
  </si>
  <si>
    <t>0002080801-25-000001</t>
  </si>
  <si>
    <t>0001752026-25-000001</t>
  </si>
  <si>
    <t>0001916275-25-000001</t>
  </si>
  <si>
    <t>0001836033-25-000001</t>
  </si>
  <si>
    <t>2025-08-25</t>
  </si>
  <si>
    <t>0001470831-25-000145</t>
  </si>
  <si>
    <t>Cascade Biocatalysts, Inc.</t>
  </si>
  <si>
    <t>0002083126</t>
  </si>
  <si>
    <t>0001231919-25-000162</t>
  </si>
  <si>
    <t>Plexium, Inc.</t>
  </si>
  <si>
    <t>0002082715</t>
  </si>
  <si>
    <t>0002082715-25-000001</t>
  </si>
  <si>
    <t>Brickell Intellectual Property Fund, LLC</t>
  </si>
  <si>
    <t>0001943924</t>
  </si>
  <si>
    <t>Charleston</t>
  </si>
  <si>
    <t>0000887762-25-000005</t>
  </si>
  <si>
    <t>Yuko Project, LLC</t>
  </si>
  <si>
    <t>0002082677</t>
  </si>
  <si>
    <t>0002082677-25-000001</t>
  </si>
  <si>
    <t>0001989478-25-000001</t>
  </si>
  <si>
    <t>Bee Cave</t>
  </si>
  <si>
    <t>0001901628-25-000003</t>
  </si>
  <si>
    <t>2025-08-27</t>
  </si>
  <si>
    <t>0000929638-25-003261</t>
  </si>
  <si>
    <t>Promptus LLC</t>
  </si>
  <si>
    <t>0002082940</t>
  </si>
  <si>
    <t>0002082940-25-000001</t>
  </si>
  <si>
    <t>0001062993-25-014970</t>
  </si>
  <si>
    <t>Inversion Therapeutics, Inc.</t>
  </si>
  <si>
    <t>0002077706</t>
  </si>
  <si>
    <t>0001231919-25-000167</t>
  </si>
  <si>
    <t>0002023557-25-000004</t>
  </si>
  <si>
    <t>Cadenza Bio, Inc.</t>
  </si>
  <si>
    <t>0002083534</t>
  </si>
  <si>
    <t>2025-08-28</t>
  </si>
  <si>
    <t>YUKON</t>
  </si>
  <si>
    <t>0002083534-25-000001</t>
  </si>
  <si>
    <t>SISCAPA Assay Technologies, Inc.</t>
  </si>
  <si>
    <t>0001528248</t>
  </si>
  <si>
    <t>0001528248-25-000005</t>
  </si>
  <si>
    <t>Rudhira Biosciences, Inc.</t>
  </si>
  <si>
    <t>0002083820</t>
  </si>
  <si>
    <t>0002083820-25-000001</t>
  </si>
  <si>
    <t>Petal Surgical, Inc.</t>
  </si>
  <si>
    <t>0002083917</t>
  </si>
  <si>
    <t>2025-08-29</t>
  </si>
  <si>
    <t>0002083917-25-000001</t>
  </si>
  <si>
    <t>TM Holding Companies, Inc.</t>
  </si>
  <si>
    <t>0002076174</t>
  </si>
  <si>
    <t>0001214659-25-013120</t>
  </si>
  <si>
    <t>ARMR Sciences Inc.</t>
  </si>
  <si>
    <t>0002082685</t>
  </si>
  <si>
    <t>0002082685-25-000001</t>
  </si>
  <si>
    <t>0000921895-25-002474</t>
  </si>
  <si>
    <t>2025-09-03</t>
  </si>
  <si>
    <t>0002055042-25-000004</t>
  </si>
  <si>
    <t>PharmaCyte Biotech, Inc.</t>
  </si>
  <si>
    <t>0001157075</t>
  </si>
  <si>
    <t>2025-09-04</t>
  </si>
  <si>
    <t>0001683168-25-006676</t>
  </si>
  <si>
    <t>Enhanced Fusion Technologies L.L.C.</t>
  </si>
  <si>
    <t>0002080043</t>
  </si>
  <si>
    <t>0001214659-25-013371</t>
  </si>
  <si>
    <t>0001231919-25-000185</t>
  </si>
  <si>
    <t>0001728054-25-000003</t>
  </si>
  <si>
    <t>TNF Pharmaceuticals, Inc.</t>
  </si>
  <si>
    <t>0001641172-25-026761</t>
  </si>
  <si>
    <t>Dev4 LLC</t>
  </si>
  <si>
    <t>0002083767</t>
  </si>
  <si>
    <t>0002083767-25-000001</t>
  </si>
  <si>
    <t>0000929638-25-003405</t>
  </si>
  <si>
    <t>Angiocrine Bioscience, Inc.</t>
  </si>
  <si>
    <t>0001569052</t>
  </si>
  <si>
    <t>0001569052-25-000002</t>
  </si>
  <si>
    <t>Surebion, Inc.</t>
  </si>
  <si>
    <t>0002083970</t>
  </si>
  <si>
    <t>0002083970-25-000001</t>
  </si>
  <si>
    <t>CardioWise, Inc.</t>
  </si>
  <si>
    <t>0001560519</t>
  </si>
  <si>
    <t>FAYETTEVILLE</t>
  </si>
  <si>
    <t>0002016687-25-000001</t>
  </si>
  <si>
    <t>0002054329-25-000005</t>
  </si>
  <si>
    <t>0001794240-25-000002</t>
  </si>
  <si>
    <t>FLXION MEDICAL, INC.</t>
  </si>
  <si>
    <t>0002084341</t>
  </si>
  <si>
    <t>MAGNOLIA</t>
  </si>
  <si>
    <t>0002084568-25-000001</t>
  </si>
  <si>
    <t>LISLE</t>
  </si>
  <si>
    <t>0002037010-25-000001</t>
  </si>
  <si>
    <t>Immuneering Corp</t>
  </si>
  <si>
    <t>0001790340</t>
  </si>
  <si>
    <t>0001790340-25-000105</t>
  </si>
  <si>
    <t>0001578117-25-000003</t>
  </si>
  <si>
    <t>0000921895-25-002566</t>
  </si>
  <si>
    <t>OmniAb, Inc.</t>
  </si>
  <si>
    <t>0001846253</t>
  </si>
  <si>
    <t>0001846253-25-000067</t>
  </si>
  <si>
    <t>2025-09-11</t>
  </si>
  <si>
    <t>0001659073-25-000001</t>
  </si>
  <si>
    <t>0001231919-25-000186</t>
  </si>
  <si>
    <t>Synchrony Medical Inc.</t>
  </si>
  <si>
    <t>0002085429</t>
  </si>
  <si>
    <t>2026-03-10</t>
  </si>
  <si>
    <t>0002085429-25-000001</t>
  </si>
  <si>
    <t>0002032849-25-000003</t>
  </si>
  <si>
    <t>0001946011-25-000002</t>
  </si>
  <si>
    <t>2025-09-15</t>
  </si>
  <si>
    <t>0001777508-25-000002</t>
  </si>
  <si>
    <t>0001427925-25-000006</t>
  </si>
  <si>
    <t>AlphaTON Capital Corp</t>
  </si>
  <si>
    <t>0001123292-25-000444</t>
  </si>
  <si>
    <t>SiVEC Biotechnologies, Inc.</t>
  </si>
  <si>
    <t>0002085969</t>
  </si>
  <si>
    <t>0002085969-25-000001</t>
  </si>
  <si>
    <t>0001836562-25-000003</t>
  </si>
  <si>
    <t>0002066192-25-000003</t>
  </si>
  <si>
    <t>TELEIOS ANALYTICAL SERVICES INC.</t>
  </si>
  <si>
    <t>0002085151</t>
  </si>
  <si>
    <t>2025-09-18</t>
  </si>
  <si>
    <t>0002085151-25-000001</t>
  </si>
  <si>
    <t>0001493152-25-014101</t>
  </si>
  <si>
    <t>Visor Health Inc.</t>
  </si>
  <si>
    <t>0002087088</t>
  </si>
  <si>
    <t>0002087088-25-000001</t>
  </si>
  <si>
    <t>2025-09-22</t>
  </si>
  <si>
    <t>0001726572-25-000002</t>
  </si>
  <si>
    <t>NeXtGen Biologics, INC</t>
  </si>
  <si>
    <t>0001620524</t>
  </si>
  <si>
    <t>0001620524-25-000007</t>
  </si>
  <si>
    <t>0001809726-25-000004</t>
  </si>
  <si>
    <t>Tropoflex Inc.</t>
  </si>
  <si>
    <t>0002086856</t>
  </si>
  <si>
    <t>0002086856-25-000001</t>
  </si>
  <si>
    <t>Tropogenix, Inc.</t>
  </si>
  <si>
    <t>0002086858</t>
  </si>
  <si>
    <t>0002086858-25-000001</t>
  </si>
  <si>
    <t>0001193125-25-212346</t>
  </si>
  <si>
    <t>0001828893-25-000002</t>
  </si>
  <si>
    <t>Mati Therapeutics Inc.</t>
  </si>
  <si>
    <t>0001574251</t>
  </si>
  <si>
    <t>0001574251-25-000002</t>
  </si>
  <si>
    <t>0001968822-25-000002</t>
  </si>
  <si>
    <t>0001831293-25-000002</t>
  </si>
  <si>
    <t>0001062993-25-015757</t>
  </si>
  <si>
    <t>Prolifagen, Inc.</t>
  </si>
  <si>
    <t>0002086999</t>
  </si>
  <si>
    <t>0002086999-25-000001</t>
  </si>
  <si>
    <t>2025-09-24</t>
  </si>
  <si>
    <t>2025-12-08</t>
  </si>
  <si>
    <t>0001745648-25-000003</t>
  </si>
  <si>
    <t>Cellerate Technologies, LLC</t>
  </si>
  <si>
    <t>0002088065</t>
  </si>
  <si>
    <t>0002088065-25-000001</t>
  </si>
  <si>
    <t>Factor Bioscience LLC</t>
  </si>
  <si>
    <t>0002088183</t>
  </si>
  <si>
    <t>2025-09-25</t>
  </si>
  <si>
    <t>0002088183-25-000001</t>
  </si>
  <si>
    <t>Tinos Therapeutics, Inc.</t>
  </si>
  <si>
    <t>0002088485</t>
  </si>
  <si>
    <t>2026-04-17</t>
  </si>
  <si>
    <t>BARRINGTON</t>
  </si>
  <si>
    <t>0002088485-25-000001</t>
  </si>
  <si>
    <t>Kilele Health Seed Investors LLC</t>
  </si>
  <si>
    <t>0002087206</t>
  </si>
  <si>
    <t>Oakwood</t>
  </si>
  <si>
    <t>0002087206-25-000001</t>
  </si>
  <si>
    <t>0001736859-25-000002</t>
  </si>
  <si>
    <t>Kayak Therapeutics, Inc.</t>
  </si>
  <si>
    <t>0002088831</t>
  </si>
  <si>
    <t>0002088831-25-000001</t>
  </si>
  <si>
    <t>0001904161-25-000002</t>
  </si>
  <si>
    <t>NeuroQore, Inc.</t>
  </si>
  <si>
    <t>0002080144</t>
  </si>
  <si>
    <t>0002080144-25-000001</t>
  </si>
  <si>
    <t>0001493152-25-016081</t>
  </si>
  <si>
    <t>Axenic Health Solutions, Inc.</t>
  </si>
  <si>
    <t>0001749418</t>
  </si>
  <si>
    <t>LIBERTYVILLE</t>
  </si>
  <si>
    <t>0001749418-25-000002</t>
  </si>
  <si>
    <t>0000905148-25-003444</t>
  </si>
  <si>
    <t>Kilele Health Inc.</t>
  </si>
  <si>
    <t>0002087187</t>
  </si>
  <si>
    <t>0002087187-25-000001</t>
  </si>
  <si>
    <t>0001348362-25-000017</t>
  </si>
  <si>
    <t>Accufy Diagnostics, Inc.</t>
  </si>
  <si>
    <t>0002089723</t>
  </si>
  <si>
    <t>2025-10-02</t>
  </si>
  <si>
    <t>0002089723-25-000001</t>
  </si>
  <si>
    <t>0001231919-25-000275</t>
  </si>
  <si>
    <t>Alto Labs LLC</t>
  </si>
  <si>
    <t>0002089151</t>
  </si>
  <si>
    <t>0002089151-25-000001</t>
  </si>
  <si>
    <t>2025-10-03</t>
  </si>
  <si>
    <t>0000890821-25-000004</t>
  </si>
  <si>
    <t>2025-10-06</t>
  </si>
  <si>
    <t>0001851853-25-000002</t>
  </si>
  <si>
    <t>2025-10-07</t>
  </si>
  <si>
    <t>0001465818-25-000010</t>
  </si>
  <si>
    <t>0001790415-25-000005</t>
  </si>
  <si>
    <t>Rinascera Therapeutics, Inc.</t>
  </si>
  <si>
    <t>0002090779</t>
  </si>
  <si>
    <t>0002090779-25-000001</t>
  </si>
  <si>
    <t>0001574251-25-000003</t>
  </si>
  <si>
    <t>ThirdLaw Molecular, Inc.</t>
  </si>
  <si>
    <t>0002086735</t>
  </si>
  <si>
    <t>0001470831-25-000252</t>
  </si>
  <si>
    <t>0000905729-25-000168</t>
  </si>
  <si>
    <t>BioRestorative Therapies, Inc.</t>
  </si>
  <si>
    <t>0001505497</t>
  </si>
  <si>
    <t>Melville</t>
  </si>
  <si>
    <t>0001021771-25-000134</t>
  </si>
  <si>
    <t>PharmassetX Inc.</t>
  </si>
  <si>
    <t>0002090938</t>
  </si>
  <si>
    <t>Louisville</t>
  </si>
  <si>
    <t>0002090938-25-000001</t>
  </si>
  <si>
    <t>0001193125-25-237111</t>
  </si>
  <si>
    <t>2025-10-14</t>
  </si>
  <si>
    <t>0001193125-25-238985</t>
  </si>
  <si>
    <t>0001493152-25-018014</t>
  </si>
  <si>
    <t>0001815624-25-000005</t>
  </si>
  <si>
    <t>SMSbiotech, Inc.</t>
  </si>
  <si>
    <t>0002075778</t>
  </si>
  <si>
    <t>2025-10-15</t>
  </si>
  <si>
    <t>0002075778-25-000001</t>
  </si>
  <si>
    <t>Belhaven Biopharma Inc.</t>
  </si>
  <si>
    <t>0001873965</t>
  </si>
  <si>
    <t>Chapel Hill</t>
  </si>
  <si>
    <t>0001231919-25-000318</t>
  </si>
  <si>
    <t>0001104659-25-099416</t>
  </si>
  <si>
    <t>ONASSIS HOLDINGS CORP.</t>
  </si>
  <si>
    <t>0001279740</t>
  </si>
  <si>
    <t>0001279740-25-000004</t>
  </si>
  <si>
    <t>0001869920-25-000002</t>
  </si>
  <si>
    <t>Mekiri Bio, Inc.</t>
  </si>
  <si>
    <t>0002088062</t>
  </si>
  <si>
    <t>2025-10-16</t>
  </si>
  <si>
    <t>0002088062-25-000002</t>
  </si>
  <si>
    <t>0001820902-25-000010</t>
  </si>
  <si>
    <t>0001807063-25-000002</t>
  </si>
  <si>
    <t>WALPOLE</t>
  </si>
  <si>
    <t>0001932386-25-000003</t>
  </si>
  <si>
    <t>BlueWhale Bio, Inc.</t>
  </si>
  <si>
    <t>0001989669</t>
  </si>
  <si>
    <t>0001989669-25-000002</t>
  </si>
  <si>
    <t>Celestia Diagnostics Inc.</t>
  </si>
  <si>
    <t>0002091561</t>
  </si>
  <si>
    <t>0002091561-25-000001</t>
  </si>
  <si>
    <t>Biovantix Biotechnology, Inc</t>
  </si>
  <si>
    <t>0002092174</t>
  </si>
  <si>
    <t>2025-10-17</t>
  </si>
  <si>
    <t>0001683168-25-007628</t>
  </si>
  <si>
    <t>0001683553-25-000003</t>
  </si>
  <si>
    <t>0001683168-25-007630</t>
  </si>
  <si>
    <t>0001741495-25-000004</t>
  </si>
  <si>
    <t>Vicora, Inc.</t>
  </si>
  <si>
    <t>0002091847</t>
  </si>
  <si>
    <t>0002091847-25-000001</t>
  </si>
  <si>
    <t>0001835476-25-000003</t>
  </si>
  <si>
    <t>0001944095-25-000002</t>
  </si>
  <si>
    <t>0001637038-25-000003</t>
  </si>
  <si>
    <t>0002019875-25-000004</t>
  </si>
  <si>
    <t>2026-01-22</t>
  </si>
  <si>
    <t>0001814250-25-000002</t>
  </si>
  <si>
    <t>Jabez Biosciences, Inc.</t>
  </si>
  <si>
    <t>0002038185</t>
  </si>
  <si>
    <t>2025-10-21</t>
  </si>
  <si>
    <t>CRANBERRY TWP.</t>
  </si>
  <si>
    <t>0001213900-25-100637</t>
  </si>
  <si>
    <t>Blue Marlin Therapeutics, Inc.</t>
  </si>
  <si>
    <t>0002092364</t>
  </si>
  <si>
    <t>0002092364-25-000001</t>
  </si>
  <si>
    <t>2025-10-28</t>
  </si>
  <si>
    <t>0001213900-25-100745</t>
  </si>
  <si>
    <t>Symbio Bioculinary LLC</t>
  </si>
  <si>
    <t>0002070840</t>
  </si>
  <si>
    <t>0002070840-25-000003</t>
  </si>
  <si>
    <t>Circulate Health, Inc.</t>
  </si>
  <si>
    <t>0002078196</t>
  </si>
  <si>
    <t>2026-01-09</t>
  </si>
  <si>
    <t>0002078196-25-000001</t>
  </si>
  <si>
    <t>0001815665-25-000002</t>
  </si>
  <si>
    <t>0002080612-25-000007</t>
  </si>
  <si>
    <t>0002017131-25-000004</t>
  </si>
  <si>
    <t>0001104659-25-101869</t>
  </si>
  <si>
    <t>0000905148-25-003655</t>
  </si>
  <si>
    <t>0001708696-25-000004</t>
  </si>
  <si>
    <t>Triton Therapeutics, Inc.</t>
  </si>
  <si>
    <t>0002088152</t>
  </si>
  <si>
    <t>0002088152-25-000001</t>
  </si>
  <si>
    <t>Auxilium Biotechnologies Inc.</t>
  </si>
  <si>
    <t>0001800618</t>
  </si>
  <si>
    <t>0001800618-25-000002</t>
  </si>
  <si>
    <t>Nok Therapeutics, Inc.</t>
  </si>
  <si>
    <t>0002038166</t>
  </si>
  <si>
    <t>2026-04-22</t>
  </si>
  <si>
    <t>0001213900-25-102036</t>
  </si>
  <si>
    <t>0001952927-25-000003</t>
  </si>
  <si>
    <t>ENDRA Life Sciences Inc.</t>
  </si>
  <si>
    <t>0001681682</t>
  </si>
  <si>
    <t>0001681682-25-000004</t>
  </si>
  <si>
    <t>Eliaz Therapeutics Inc.</t>
  </si>
  <si>
    <t>0002042609</t>
  </si>
  <si>
    <t>0001062993-25-016285</t>
  </si>
  <si>
    <t>2026-05-01</t>
  </si>
  <si>
    <t>CRANBERRY TWP</t>
  </si>
  <si>
    <t>0001213900-25-102039</t>
  </si>
  <si>
    <t>2025-10-27</t>
  </si>
  <si>
    <t>0001231919-25-000357</t>
  </si>
  <si>
    <t>Prince Biotech, Inc.</t>
  </si>
  <si>
    <t>0002093745</t>
  </si>
  <si>
    <t>MASON</t>
  </si>
  <si>
    <t>0002093745-25-000001</t>
  </si>
  <si>
    <t>Enfuego Therapeutics, Inc.</t>
  </si>
  <si>
    <t>0001866961</t>
  </si>
  <si>
    <t>PITTSBORO</t>
  </si>
  <si>
    <t>0001866961-25-000002</t>
  </si>
  <si>
    <t>0001819133-25-000003</t>
  </si>
  <si>
    <t>Real Health International Wellness Corp.</t>
  </si>
  <si>
    <t>0002094042</t>
  </si>
  <si>
    <t>2025-10-29</t>
  </si>
  <si>
    <t>0002094042-25-000001</t>
  </si>
  <si>
    <t>Moberg Analytics Inc</t>
  </si>
  <si>
    <t>0002093765</t>
  </si>
  <si>
    <t>0002093765-25-000001</t>
  </si>
  <si>
    <t>Star</t>
  </si>
  <si>
    <t>0001964579-25-000002</t>
  </si>
  <si>
    <t>Electra Therapeutics, Inc.</t>
  </si>
  <si>
    <t>0002088082</t>
  </si>
  <si>
    <t>0001231919-25-000372</t>
  </si>
  <si>
    <t>2025-10-31</t>
  </si>
  <si>
    <t>0001782348-25-000003</t>
  </si>
  <si>
    <t>Oxbridge Clinical Inc.</t>
  </si>
  <si>
    <t>0002094607</t>
  </si>
  <si>
    <t>0002094607-25-000001</t>
  </si>
  <si>
    <t>Coconut Grove</t>
  </si>
  <si>
    <t>0002078471-25-000007</t>
  </si>
  <si>
    <t>0001789915-25-000002</t>
  </si>
  <si>
    <t>0001493152-25-020624</t>
  </si>
  <si>
    <t>Tempero Bio, Inc.</t>
  </si>
  <si>
    <t>0002095129</t>
  </si>
  <si>
    <t>0002095129-25-000001</t>
  </si>
  <si>
    <t>0001746381-25-000002</t>
  </si>
  <si>
    <t>Neo Quantum Era Inc.</t>
  </si>
  <si>
    <t>0002094894</t>
  </si>
  <si>
    <t>BRONX</t>
  </si>
  <si>
    <t>0002094894-25-000001</t>
  </si>
  <si>
    <t>0001966428-25-000002</t>
  </si>
  <si>
    <t>Paretor LLC</t>
  </si>
  <si>
    <t>0002050840</t>
  </si>
  <si>
    <t>0002050840-25-000002</t>
  </si>
  <si>
    <t>2025-11-05</t>
  </si>
  <si>
    <t>0001437749-25-033325</t>
  </si>
  <si>
    <t>0001231919-25-000432</t>
  </si>
  <si>
    <t>HarmonIQ Biosciences Inc.</t>
  </si>
  <si>
    <t>0002093430</t>
  </si>
  <si>
    <t>2025-11-06</t>
  </si>
  <si>
    <t>0002093430-25-000001</t>
  </si>
  <si>
    <t>0002055042-25-000005</t>
  </si>
  <si>
    <t>0001996678-25-000002</t>
  </si>
  <si>
    <t>0001669317-25-000002</t>
  </si>
  <si>
    <t>Anteris Technologies Global Corp.</t>
  </si>
  <si>
    <t>0002011514</t>
  </si>
  <si>
    <t>2025-11-07</t>
  </si>
  <si>
    <t>Toowong, QLD</t>
  </si>
  <si>
    <t>0001140361-25-041161</t>
  </si>
  <si>
    <t>Protein Dynamic Solutions, Inc.</t>
  </si>
  <si>
    <t>0001780775</t>
  </si>
  <si>
    <t>Wilmington</t>
  </si>
  <si>
    <t>0001780775-25-000004</t>
  </si>
  <si>
    <t>0001924441-25-000002</t>
  </si>
  <si>
    <t>0001757499-25-000003</t>
  </si>
  <si>
    <t>0001699031</t>
  </si>
  <si>
    <t>0001755010-25-000003</t>
  </si>
  <si>
    <t>Rani Therapeutics Holdings, Inc.</t>
  </si>
  <si>
    <t>0001856725</t>
  </si>
  <si>
    <t>0001231919-25-000450</t>
  </si>
  <si>
    <t>0001477932-25-008012</t>
  </si>
  <si>
    <t>0001640334-25-001998</t>
  </si>
  <si>
    <t>Metallomix, Inc</t>
  </si>
  <si>
    <t>0001894153-25-000004</t>
  </si>
  <si>
    <t>PIPr Therapeutics, Inc.</t>
  </si>
  <si>
    <t>0001687466-25-000004</t>
  </si>
  <si>
    <t>AecorBio Inc.</t>
  </si>
  <si>
    <t>0002096383</t>
  </si>
  <si>
    <t>0002096383-25-000001</t>
  </si>
  <si>
    <t>2025-11-13</t>
  </si>
  <si>
    <t>0001744333-25-000004</t>
  </si>
  <si>
    <t>Carolina Molecular Inc.</t>
  </si>
  <si>
    <t>0002096691</t>
  </si>
  <si>
    <t>0002096691-25-000001</t>
  </si>
  <si>
    <t>0002060755-25-000054</t>
  </si>
  <si>
    <t>Milestone Gynomics Corp.</t>
  </si>
  <si>
    <t>0002096871</t>
  </si>
  <si>
    <t>2025-11-14</t>
  </si>
  <si>
    <t>0002096871-25-000002</t>
  </si>
  <si>
    <t>0000945621-25-001138</t>
  </si>
  <si>
    <t>NEUROPATHIX, INC.</t>
  </si>
  <si>
    <t>0001615999</t>
  </si>
  <si>
    <t>0001615999-25-000003</t>
  </si>
  <si>
    <t>VitriVax, Inc.</t>
  </si>
  <si>
    <t>0001965109</t>
  </si>
  <si>
    <t>0001965109-25-000002</t>
  </si>
  <si>
    <t>0001786717-25-000002</t>
  </si>
  <si>
    <t>2025-11-18</t>
  </si>
  <si>
    <t>0001437749-25-035552</t>
  </si>
  <si>
    <t>VST BIO Corp</t>
  </si>
  <si>
    <t>0002093250</t>
  </si>
  <si>
    <t>2026-04-24</t>
  </si>
  <si>
    <t>0001231919-25-000520</t>
  </si>
  <si>
    <t>AMERICAN GENE TECHNOLOGIES INTERNATIONAL INC.</t>
  </si>
  <si>
    <t>0001586824</t>
  </si>
  <si>
    <t>0001586824-25-000004</t>
  </si>
  <si>
    <t>Dualitas Therapeutics, Inc.</t>
  </si>
  <si>
    <t>0002091994</t>
  </si>
  <si>
    <t>0001231919-25-000517</t>
  </si>
  <si>
    <t>Quarry Glue Holding Co LLC</t>
  </si>
  <si>
    <t>0002096610</t>
  </si>
  <si>
    <t>0002096610-25-000001</t>
  </si>
  <si>
    <t>2025-11-19</t>
  </si>
  <si>
    <t>2026-06-17</t>
  </si>
  <si>
    <t>0001165842-25-000003</t>
  </si>
  <si>
    <t>0001919246-25-000006</t>
  </si>
  <si>
    <t>0002060755-25-000059</t>
  </si>
  <si>
    <t>ECLIPSE BIOINNOVATIONS, INC.</t>
  </si>
  <si>
    <t>0001881936</t>
  </si>
  <si>
    <t>0001881936-25-000002</t>
  </si>
  <si>
    <t>0001823902-25-000002</t>
  </si>
  <si>
    <t>0001997038-25-000002</t>
  </si>
  <si>
    <t>RPT Labworks, Inc.</t>
  </si>
  <si>
    <t>0002097608</t>
  </si>
  <si>
    <t>0000892712-25-000163</t>
  </si>
  <si>
    <t>0001800315</t>
  </si>
  <si>
    <t>Kamal Therapeutics, Inc.</t>
  </si>
  <si>
    <t>2025-11-24</t>
  </si>
  <si>
    <t>0001880064-25-000004</t>
  </si>
  <si>
    <t>0001193125-25-293746</t>
  </si>
  <si>
    <t>0001982875-25-000002</t>
  </si>
  <si>
    <t>PreventiveHealth.ai</t>
  </si>
  <si>
    <t>0002097591</t>
  </si>
  <si>
    <t>LOS ALTOS HILLS</t>
  </si>
  <si>
    <t>0002097591-25-000001</t>
  </si>
  <si>
    <t>XTRESSE, LLC</t>
  </si>
  <si>
    <t>0002097458</t>
  </si>
  <si>
    <t>0002097458-25-000001</t>
  </si>
  <si>
    <t>0002096530</t>
  </si>
  <si>
    <t>2025-11-25</t>
  </si>
  <si>
    <t>0001231919-25-000548</t>
  </si>
  <si>
    <t>Regenimo Biosciences, Inc.</t>
  </si>
  <si>
    <t>0002096367</t>
  </si>
  <si>
    <t>0002096367-25-000001</t>
  </si>
  <si>
    <t>0001750699-25-000002</t>
  </si>
  <si>
    <t>0001897840-25-000003</t>
  </si>
  <si>
    <t>0001931770-25-000002</t>
  </si>
  <si>
    <t>CoFlo Medical, Inc.</t>
  </si>
  <si>
    <t>0002098562</t>
  </si>
  <si>
    <t>0002098562-25-000001</t>
  </si>
  <si>
    <t>0002055053-25-000003</t>
  </si>
  <si>
    <t>0001676647-25-000002</t>
  </si>
  <si>
    <t>Ophthalmic Therapeutic Innovation LLC</t>
  </si>
  <si>
    <t>0002098204</t>
  </si>
  <si>
    <t>0002098204-25-000001</t>
  </si>
  <si>
    <t>EDINA</t>
  </si>
  <si>
    <t>0001997597-25-000002</t>
  </si>
  <si>
    <t>0001829551-25-000002</t>
  </si>
  <si>
    <t>Mantis Biotechnology Corp</t>
  </si>
  <si>
    <t>0002099347</t>
  </si>
  <si>
    <t>0002099347-25-000001</t>
  </si>
  <si>
    <t>FibroBiologics, Inc.</t>
  </si>
  <si>
    <t>0001958777</t>
  </si>
  <si>
    <t>0001493152-25-025997</t>
  </si>
  <si>
    <t>0001493152-25-025995</t>
  </si>
  <si>
    <t>0002050840-25-000003</t>
  </si>
  <si>
    <t>0001213900-25-117804</t>
  </si>
  <si>
    <t>0001815337-25-000003</t>
  </si>
  <si>
    <t>Medici Therapeutics, Inc.</t>
  </si>
  <si>
    <t>0002097084</t>
  </si>
  <si>
    <t>0002097084-25-000001</t>
  </si>
  <si>
    <t>2025-12-05</t>
  </si>
  <si>
    <t>0001829126-25-009746</t>
  </si>
  <si>
    <t>Medicovestor, Inc.</t>
  </si>
  <si>
    <t>0002099357</t>
  </si>
  <si>
    <t>0002099357-25-000001</t>
  </si>
  <si>
    <t>Aminex Therapeutics, Inc.</t>
  </si>
  <si>
    <t>0001613386</t>
  </si>
  <si>
    <t>0001470831-25-000383</t>
  </si>
  <si>
    <t>2026-03-05</t>
  </si>
  <si>
    <t>0001792522-25-000002</t>
  </si>
  <si>
    <t>0001728054-25-000004</t>
  </si>
  <si>
    <t>Armonica Technologies, Inc.</t>
  </si>
  <si>
    <t>0001714729</t>
  </si>
  <si>
    <t>0001714729-25-000002</t>
  </si>
  <si>
    <t>2025-12-09</t>
  </si>
  <si>
    <t>0001876828-25-000003</t>
  </si>
  <si>
    <t>0001231919-25-000592</t>
  </si>
  <si>
    <t>0001906425-25-000004</t>
  </si>
  <si>
    <t>BELTSVILLE</t>
  </si>
  <si>
    <t>WEST CHESTER</t>
  </si>
  <si>
    <t>0001815181-25-000002</t>
  </si>
  <si>
    <t>ClearDynamic Inc.</t>
  </si>
  <si>
    <t>0002099643</t>
  </si>
  <si>
    <t>HALIFAX</t>
  </si>
  <si>
    <t>0002099643-25-000001</t>
  </si>
  <si>
    <t>Consano Bio, Inc.</t>
  </si>
  <si>
    <t>0001981285-25-000005</t>
  </si>
  <si>
    <t>Telos Biotech Inc.</t>
  </si>
  <si>
    <t>0001815708</t>
  </si>
  <si>
    <t>0001815708-25-000002</t>
  </si>
  <si>
    <t>Novilytic, LLC</t>
  </si>
  <si>
    <t>0001850261</t>
  </si>
  <si>
    <t>2025-12-15</t>
  </si>
  <si>
    <t>0001850261-25-000002</t>
  </si>
  <si>
    <t>0001493152-25-028000</t>
  </si>
  <si>
    <t>0001845848-25-000003</t>
  </si>
  <si>
    <t>Bio Usawa Inc.</t>
  </si>
  <si>
    <t>0002095500</t>
  </si>
  <si>
    <t>2025-12-17</t>
  </si>
  <si>
    <t>0002095500-25-000003</t>
  </si>
  <si>
    <t>0002095500-25-000002</t>
  </si>
  <si>
    <t>0002095500-25-000001</t>
  </si>
  <si>
    <t>0001832591-25-000005</t>
  </si>
  <si>
    <t>0001753878-25-000002</t>
  </si>
  <si>
    <t>2025-12-18</t>
  </si>
  <si>
    <t>0001723443-25-000003</t>
  </si>
  <si>
    <t>Ceretype Neuromedicine, Inc.</t>
  </si>
  <si>
    <t>0001884863</t>
  </si>
  <si>
    <t>0001884863-25-000004</t>
  </si>
  <si>
    <t>0000905148-25-004422</t>
  </si>
  <si>
    <t>Lanarkshire</t>
  </si>
  <si>
    <t>0001193125-25-323885</t>
  </si>
  <si>
    <t>0001470831-25-000435</t>
  </si>
  <si>
    <t>Paulex Bio Inc.</t>
  </si>
  <si>
    <t>0002071082</t>
  </si>
  <si>
    <t>0001493152-25-028344</t>
  </si>
  <si>
    <t>0001979414-25-000006</t>
  </si>
  <si>
    <t>2025-12-19</t>
  </si>
  <si>
    <t>0001952808-25-000002</t>
  </si>
  <si>
    <t>0001348362-25-000018</t>
  </si>
  <si>
    <t>Amphix Bio, Inc.</t>
  </si>
  <si>
    <t>0002101704</t>
  </si>
  <si>
    <t>0002101704-25-000001</t>
  </si>
  <si>
    <t>Sift Biosciences, Inc.</t>
  </si>
  <si>
    <t>0002100765</t>
  </si>
  <si>
    <t>0002100765-25-000001</t>
  </si>
  <si>
    <t>PRO-LINE HEALTH PRODUCTS, Ltd LIABILITY Co</t>
  </si>
  <si>
    <t>0002100031</t>
  </si>
  <si>
    <t>0002100031-25-000002</t>
  </si>
  <si>
    <t>0000905148-25-004456</t>
  </si>
  <si>
    <t>Addition Therapeutics, Inc.</t>
  </si>
  <si>
    <t>0002102340</t>
  </si>
  <si>
    <t>0002102340-25-000001</t>
  </si>
  <si>
    <t>PROSPER WITH POSTURE, LLC</t>
  </si>
  <si>
    <t>0002100035</t>
  </si>
  <si>
    <t>0002100035-25-000001</t>
  </si>
  <si>
    <t>2026-02-04</t>
  </si>
  <si>
    <t>0001798793-25-000004</t>
  </si>
  <si>
    <t>0001213900-25-125478</t>
  </si>
  <si>
    <t>0001764417-25-000003</t>
  </si>
  <si>
    <t>0001766784-25-000002</t>
  </si>
  <si>
    <t>AETHLON MEDICAL INC</t>
  </si>
  <si>
    <t>0000882291</t>
  </si>
  <si>
    <t>0000882291-25-000004</t>
  </si>
  <si>
    <t>0000890821-25-000006</t>
  </si>
  <si>
    <t>2026-03-26</t>
  </si>
  <si>
    <t>0001213900-25-124742</t>
  </si>
  <si>
    <t>Aprea Therapeutics, Inc.</t>
  </si>
  <si>
    <t>0001781983</t>
  </si>
  <si>
    <t>2025-12-29</t>
  </si>
  <si>
    <t>0001781983-25-000003</t>
  </si>
  <si>
    <t>GEN1E LIFESCIENCES INC.</t>
  </si>
  <si>
    <t>0001752886</t>
  </si>
  <si>
    <t>0001752886-25-000002</t>
  </si>
  <si>
    <t>0001983523-25-000004</t>
  </si>
  <si>
    <t>Tivic Health Systems, Inc.</t>
  </si>
  <si>
    <t>0001787740</t>
  </si>
  <si>
    <t>0001683168-25-009395</t>
  </si>
  <si>
    <t>0001683168-25-009394</t>
  </si>
  <si>
    <t>0001690279-25-000002</t>
  </si>
  <si>
    <t>0001231919-25-000673</t>
  </si>
  <si>
    <t>0001231919-25-000671</t>
  </si>
  <si>
    <t>0001948756-25-000002</t>
  </si>
  <si>
    <t>Digital Biotechnologies, Inc.</t>
  </si>
  <si>
    <t>0002103021</t>
  </si>
  <si>
    <t>0002103021-25-000002</t>
  </si>
  <si>
    <t>0001213900-25-127129</t>
  </si>
  <si>
    <t>0001493152-26-000434</t>
  </si>
  <si>
    <t>2026-06-22</t>
  </si>
  <si>
    <t>2026-01-06</t>
  </si>
  <si>
    <t>0001437749-26-000454</t>
  </si>
  <si>
    <t>Matthias Therapeutics, LLC</t>
  </si>
  <si>
    <t>0002104165</t>
  </si>
  <si>
    <t>0002104165-26-000002</t>
  </si>
  <si>
    <t>Vogenx, Inc.</t>
  </si>
  <si>
    <t>0001903784</t>
  </si>
  <si>
    <t>0001903784-26-000002</t>
  </si>
  <si>
    <t>Dermata Therapeutics, Inc.</t>
  </si>
  <si>
    <t>0001853816</t>
  </si>
  <si>
    <t>0001493152-26-000797</t>
  </si>
  <si>
    <t>Immorta Bio, Inc.</t>
  </si>
  <si>
    <t>0002102665</t>
  </si>
  <si>
    <t>2026-01-08</t>
  </si>
  <si>
    <t>0002102665-26-000001</t>
  </si>
  <si>
    <t>Gasami Therapeutics, Inc.</t>
  </si>
  <si>
    <t>0002104347</t>
  </si>
  <si>
    <t>2026-01-12</t>
  </si>
  <si>
    <t>0002104347-26-000001</t>
  </si>
  <si>
    <t>0001790415-26-000002</t>
  </si>
  <si>
    <t>ABLi Therapeutics, Inc.</t>
  </si>
  <si>
    <t>0002104142</t>
  </si>
  <si>
    <t>2026-01-13</t>
  </si>
  <si>
    <t>0002104142-26-000001</t>
  </si>
  <si>
    <t>SeeLife Impact 5 LLC</t>
  </si>
  <si>
    <t>0002102852</t>
  </si>
  <si>
    <t>0002102852-26-000001</t>
  </si>
  <si>
    <t>Alveus Therapeutics, Inc.</t>
  </si>
  <si>
    <t>0002075856</t>
  </si>
  <si>
    <t>2026-01-14</t>
  </si>
  <si>
    <t>0001231919-26-000051</t>
  </si>
  <si>
    <t>0000905729-26-000020</t>
  </si>
  <si>
    <t>Serafin Labs, Inc.</t>
  </si>
  <si>
    <t>0002104899</t>
  </si>
  <si>
    <t>0002104899-26-000001</t>
  </si>
  <si>
    <t>0002105633</t>
  </si>
  <si>
    <t>2026-01-15</t>
  </si>
  <si>
    <t>SeeLife Impact 3 LLC</t>
  </si>
  <si>
    <t>0002105571</t>
  </si>
  <si>
    <t>0002105571-26-000001</t>
  </si>
  <si>
    <t>SeeLife Impact 4 LLC</t>
  </si>
  <si>
    <t>0002105562</t>
  </si>
  <si>
    <t>0002105562-26-000001</t>
  </si>
  <si>
    <t>SeeLife Impact 6 LLC</t>
  </si>
  <si>
    <t>0002105554</t>
  </si>
  <si>
    <t>0002105554-26-000001</t>
  </si>
  <si>
    <t>SeeLife Impact 1 LLC</t>
  </si>
  <si>
    <t>0002105602</t>
  </si>
  <si>
    <t>0002105602-26-000001</t>
  </si>
  <si>
    <t>0001795091-26-000001</t>
  </si>
  <si>
    <t>0001213900-26-005642</t>
  </si>
  <si>
    <t>SeeLife Impact 2 LLC</t>
  </si>
  <si>
    <t>0002105597</t>
  </si>
  <si>
    <t>0002105597-26-000001</t>
  </si>
  <si>
    <t>2026-01-21</t>
  </si>
  <si>
    <t>0001493152-26-003028</t>
  </si>
  <si>
    <t>Caldera Therapeutics, Inc.</t>
  </si>
  <si>
    <t>0002069936</t>
  </si>
  <si>
    <t>0002069936-26-000001</t>
  </si>
  <si>
    <t>0001991732-26-000001</t>
  </si>
  <si>
    <t>0001104659-26-005775</t>
  </si>
  <si>
    <t>Eletala Enterprises Inc</t>
  </si>
  <si>
    <t>0002106811</t>
  </si>
  <si>
    <t>0002106811-26-000001</t>
  </si>
  <si>
    <t>Tidal Diagnostic Solutions Inc.</t>
  </si>
  <si>
    <t>0002089685</t>
  </si>
  <si>
    <t>SCARBOROUGH</t>
  </si>
  <si>
    <t>0002089685-26-000003</t>
  </si>
  <si>
    <t>NBO Pharma Inc.</t>
  </si>
  <si>
    <t>0002103906</t>
  </si>
  <si>
    <t>0002103906-26-000001</t>
  </si>
  <si>
    <t>PICO HOLDINGS, INC.</t>
  </si>
  <si>
    <t>0002104852</t>
  </si>
  <si>
    <t>0002104852-26-000001</t>
  </si>
  <si>
    <t>Sarmal, Inc.</t>
  </si>
  <si>
    <t>0002105017</t>
  </si>
  <si>
    <t>0002105017-26-000001</t>
  </si>
  <si>
    <t>Kylix Bio, Inc.</t>
  </si>
  <si>
    <t>0002106870</t>
  </si>
  <si>
    <t>0002106870-26-000001</t>
  </si>
  <si>
    <t>0001685163-26-000001</t>
  </si>
  <si>
    <t>Faeth Therapeutics, Inc.</t>
  </si>
  <si>
    <t>0002100543</t>
  </si>
  <si>
    <t>0002100543-26-000001</t>
  </si>
  <si>
    <t>LAACClamp Inc.</t>
  </si>
  <si>
    <t>0002104335</t>
  </si>
  <si>
    <t>0002104335-26-000001</t>
  </si>
  <si>
    <t>0001962738-26-000001</t>
  </si>
  <si>
    <t>0001962738-26-000002</t>
  </si>
  <si>
    <t>GPN VACCINES, INC.</t>
  </si>
  <si>
    <t>0002105609</t>
  </si>
  <si>
    <t>0002105609-26-000001</t>
  </si>
  <si>
    <t>Avenue Biosciences Holding Inc</t>
  </si>
  <si>
    <t>0002101752</t>
  </si>
  <si>
    <t>0002101752-26-000001</t>
  </si>
  <si>
    <t>Mirum Pharmaceuticals, Inc.</t>
  </si>
  <si>
    <t>0001759425</t>
  </si>
  <si>
    <t>2026-01-29</t>
  </si>
  <si>
    <t>0001759425-26-000005</t>
  </si>
  <si>
    <t>Imagine Devices Inc.</t>
  </si>
  <si>
    <t>0002108491</t>
  </si>
  <si>
    <t>2026-01-30</t>
  </si>
  <si>
    <t>0002108491-26-000001</t>
  </si>
  <si>
    <t>Navega Therapeutics, Inc.</t>
  </si>
  <si>
    <t>0002107977</t>
  </si>
  <si>
    <t>0002107977-26-000001</t>
  </si>
  <si>
    <t>2026-02-02</t>
  </si>
  <si>
    <t>0002074593-26-000001</t>
  </si>
  <si>
    <t>Caradon Therapeutics, Inc.</t>
  </si>
  <si>
    <t>0002108983</t>
  </si>
  <si>
    <t>2026-02-03</t>
  </si>
  <si>
    <t>0002108983-26-000001</t>
  </si>
  <si>
    <t>Starget Pharma Inc.</t>
  </si>
  <si>
    <t>0002108969</t>
  </si>
  <si>
    <t>SHREVEPORT</t>
  </si>
  <si>
    <t>0002108969-26-000001</t>
  </si>
  <si>
    <t>Compvide Inc.</t>
  </si>
  <si>
    <t>0002105460</t>
  </si>
  <si>
    <t>RENTON</t>
  </si>
  <si>
    <t>0002105460-26-000001</t>
  </si>
  <si>
    <t>Gilgamesh Pharma Inc.</t>
  </si>
  <si>
    <t>0002107396</t>
  </si>
  <si>
    <t>0002107396-26-000002</t>
  </si>
  <si>
    <t>0002107396-26-000001</t>
  </si>
  <si>
    <t>0002060755-26-000011</t>
  </si>
  <si>
    <t>Sentire Medical Systems, Inc.</t>
  </si>
  <si>
    <t>0001728443</t>
  </si>
  <si>
    <t>0001728443-26-000005</t>
  </si>
  <si>
    <t>Immunomet Therapeutics, Inc.</t>
  </si>
  <si>
    <t>0002109829</t>
  </si>
  <si>
    <t>0002109829-26-000001</t>
  </si>
  <si>
    <t>ClearPoint Neuro, Inc.</t>
  </si>
  <si>
    <t>0001285550</t>
  </si>
  <si>
    <t>0001683168-26-000772</t>
  </si>
  <si>
    <t>Sernova Biotherapeutics Inc.</t>
  </si>
  <si>
    <t>0002102368</t>
  </si>
  <si>
    <t>0001062993-26-000650</t>
  </si>
  <si>
    <t>Nanochon, Inc.</t>
  </si>
  <si>
    <t>0001885962</t>
  </si>
  <si>
    <t>0001885962-26-000004</t>
  </si>
  <si>
    <t>2026-02-06</t>
  </si>
  <si>
    <t>San Rafael</t>
  </si>
  <si>
    <t>0002026725-26-000001</t>
  </si>
  <si>
    <t>0001621221-26-000001</t>
  </si>
  <si>
    <t>Neuro Spine Ventures, LLC</t>
  </si>
  <si>
    <t>0002105666</t>
  </si>
  <si>
    <t>2026-02-09</t>
  </si>
  <si>
    <t>BELLEAIR BLUFFS</t>
  </si>
  <si>
    <t>0002105666-26-000001</t>
  </si>
  <si>
    <t>Embold Therapeutics, Inc.</t>
  </si>
  <si>
    <t>0002109643</t>
  </si>
  <si>
    <t>0002109643-26-000002</t>
  </si>
  <si>
    <t>0002109643-26-000001</t>
  </si>
  <si>
    <t>ASTRO HEALTH INC</t>
  </si>
  <si>
    <t>0002110269</t>
  </si>
  <si>
    <t>0002110269-26-000001</t>
  </si>
  <si>
    <t>0001979414-26-000001</t>
  </si>
  <si>
    <t>Woodcliff Lake</t>
  </si>
  <si>
    <t>0002032849-26-000001</t>
  </si>
  <si>
    <t>California Cultured Inc.</t>
  </si>
  <si>
    <t>0002024675</t>
  </si>
  <si>
    <t>2026-02-10</t>
  </si>
  <si>
    <t>WEST SACRAMENTO</t>
  </si>
  <si>
    <t>0002024675-26-000003</t>
  </si>
  <si>
    <t>0002024675-26-000004</t>
  </si>
  <si>
    <t>Exin Therapeutics, Inc.</t>
  </si>
  <si>
    <t>0002109179</t>
  </si>
  <si>
    <t>0002109179-26-000001</t>
  </si>
  <si>
    <t>2026-02-11</t>
  </si>
  <si>
    <t>0000890821-26-000001</t>
  </si>
  <si>
    <t>Third Coast Dynamics, Inc.</t>
  </si>
  <si>
    <t>0002108256</t>
  </si>
  <si>
    <t>EVANSTON</t>
  </si>
  <si>
    <t>0002108256-26-000001</t>
  </si>
  <si>
    <t>Elysia Creative Biology, Inc.</t>
  </si>
  <si>
    <t>0002102037</t>
  </si>
  <si>
    <t>0002102037-26-000001</t>
  </si>
  <si>
    <t>Thoclor US, Inc.</t>
  </si>
  <si>
    <t>0002109348</t>
  </si>
  <si>
    <t>2026-02-12</t>
  </si>
  <si>
    <t>0002109348-26-000002</t>
  </si>
  <si>
    <t>Eldec Pharmaceuticals, Inc.</t>
  </si>
  <si>
    <t>0002110508</t>
  </si>
  <si>
    <t>0002110508-26-000001</t>
  </si>
  <si>
    <t>Protogenix Inc.</t>
  </si>
  <si>
    <t>0002110349</t>
  </si>
  <si>
    <t>2026-02-13</t>
  </si>
  <si>
    <t>0002110349-26-000001</t>
  </si>
  <si>
    <t>0001829126-26-001292</t>
  </si>
  <si>
    <t>0001952974-26-000002</t>
  </si>
  <si>
    <t>JML BIOTECH INVESTORS, LLC</t>
  </si>
  <si>
    <t>0002100894</t>
  </si>
  <si>
    <t>0002100894-26-000001</t>
  </si>
  <si>
    <t>20 Bio, Inc.</t>
  </si>
  <si>
    <t>0002111394</t>
  </si>
  <si>
    <t>0002111394-26-000001</t>
  </si>
  <si>
    <t>RUSKID LLC</t>
  </si>
  <si>
    <t>0002110722</t>
  </si>
  <si>
    <t>RANCHO SANTA FE</t>
  </si>
  <si>
    <t>0002110722-26-000001</t>
  </si>
  <si>
    <t>0001079973-26-000204</t>
  </si>
  <si>
    <t>2026-02-17</t>
  </si>
  <si>
    <t>0001193125-26-054545</t>
  </si>
  <si>
    <t>Accretion Therapeutics, Inc.</t>
  </si>
  <si>
    <t>0002109293</t>
  </si>
  <si>
    <t>LINCOLNSHIRE</t>
  </si>
  <si>
    <t>0002109293-26-000001</t>
  </si>
  <si>
    <t>GAINESILLE</t>
  </si>
  <si>
    <t>0002057780-26-000001</t>
  </si>
  <si>
    <t>Galenus Precision Pharmacy, Inc.</t>
  </si>
  <si>
    <t>0002107049</t>
  </si>
  <si>
    <t>2026-02-18</t>
  </si>
  <si>
    <t>MT. LAUREL</t>
  </si>
  <si>
    <t>0000929638-26-000685</t>
  </si>
  <si>
    <t>Verra Therapeutics, Inc.</t>
  </si>
  <si>
    <t>0002111997</t>
  </si>
  <si>
    <t>LANSING</t>
  </si>
  <si>
    <t>0002111997-26-000001</t>
  </si>
  <si>
    <t>0000929638-26-000684</t>
  </si>
  <si>
    <t>0001966649-26-000001</t>
  </si>
  <si>
    <t>Evogene Ltd.</t>
  </si>
  <si>
    <t>0001574565</t>
  </si>
  <si>
    <t>0001178913-26-000573</t>
  </si>
  <si>
    <t>0001959321-26-000005</t>
  </si>
  <si>
    <t>ILIAD BIOTECHNOLOGIES, INC.</t>
  </si>
  <si>
    <t>0002112659</t>
  </si>
  <si>
    <t>0002112659-26-000001</t>
  </si>
  <si>
    <t>2026-02-23</t>
  </si>
  <si>
    <t>0001706556-26-000002</t>
  </si>
  <si>
    <t>0001960618-26-000003</t>
  </si>
  <si>
    <t>Lonestar Medicines, Inc.</t>
  </si>
  <si>
    <t>0002111460</t>
  </si>
  <si>
    <t>0002111460-26-000001</t>
  </si>
  <si>
    <t>NANOVIRICIDES, INC.</t>
  </si>
  <si>
    <t>0001379006</t>
  </si>
  <si>
    <t>2026-02-25</t>
  </si>
  <si>
    <t>0001104659-26-019284</t>
  </si>
  <si>
    <t>Quarry Heme, Inc</t>
  </si>
  <si>
    <t>0002113011</t>
  </si>
  <si>
    <t>0002113011-26-000001</t>
  </si>
  <si>
    <t>Nasus Pharma Ltd</t>
  </si>
  <si>
    <t>0002029039</t>
  </si>
  <si>
    <t>0001493152-26-008057</t>
  </si>
  <si>
    <t>Quarry DAC, Inc</t>
  </si>
  <si>
    <t>0002112953</t>
  </si>
  <si>
    <t>0002112953-26-000001</t>
  </si>
  <si>
    <t>Duracrin, LLC</t>
  </si>
  <si>
    <t>0002113010</t>
  </si>
  <si>
    <t>0002113010-26-000001</t>
  </si>
  <si>
    <t>2026-02-26</t>
  </si>
  <si>
    <t>0002012886-26-000003</t>
  </si>
  <si>
    <t>0001962738-26-000003</t>
  </si>
  <si>
    <t>MultiValent Biotherapies, Inc.</t>
  </si>
  <si>
    <t>0002107846</t>
  </si>
  <si>
    <t>2026-02-27</t>
  </si>
  <si>
    <t>0002107846-26-000001</t>
  </si>
  <si>
    <t>2026-04-02</t>
  </si>
  <si>
    <t>0001752026-26-000004</t>
  </si>
  <si>
    <t>0002060755-26-000015</t>
  </si>
  <si>
    <t>Ventaris Surgical, Inc.</t>
  </si>
  <si>
    <t>0002109704</t>
  </si>
  <si>
    <t>2026-03-02</t>
  </si>
  <si>
    <t>0001231919-26-000229</t>
  </si>
  <si>
    <t>0002107846-26-000002</t>
  </si>
  <si>
    <t>Haku Bio, Inc.</t>
  </si>
  <si>
    <t>0002114425</t>
  </si>
  <si>
    <t>0002114425-26-000001</t>
  </si>
  <si>
    <t>GUARDIAN BIOMEDICAL CORP.</t>
  </si>
  <si>
    <t>0002113154</t>
  </si>
  <si>
    <t>2026-03-03</t>
  </si>
  <si>
    <t>0002113154-26-000001</t>
  </si>
  <si>
    <t>Aegle Therapeutics Corp</t>
  </si>
  <si>
    <t>0001797825</t>
  </si>
  <si>
    <t>0001231919-26-000232</t>
  </si>
  <si>
    <t>0001865257-26-000003</t>
  </si>
  <si>
    <t>0002089685-26-000004</t>
  </si>
  <si>
    <t>0001736000-26-000004</t>
  </si>
  <si>
    <t>Parcel Biosciences, Inc.</t>
  </si>
  <si>
    <t>0002113766</t>
  </si>
  <si>
    <t>0002113766-26-000001</t>
  </si>
  <si>
    <t>Qureator, Inc.</t>
  </si>
  <si>
    <t>0002109274</t>
  </si>
  <si>
    <t>0002109274-26-000001</t>
  </si>
  <si>
    <t>0000950138-26-000005</t>
  </si>
  <si>
    <t>0001795091-26-000002</t>
  </si>
  <si>
    <t>Solstice Oncology, Inc.</t>
  </si>
  <si>
    <t>0002116600</t>
  </si>
  <si>
    <t>0002116600-26-000002</t>
  </si>
  <si>
    <t>AirNexis Therapeutics, Inc.</t>
  </si>
  <si>
    <t>0002116194</t>
  </si>
  <si>
    <t>0002116194-26-000001</t>
  </si>
  <si>
    <t>ADVAC Therapeutics Inc</t>
  </si>
  <si>
    <t>0002115406</t>
  </si>
  <si>
    <t>Columus</t>
  </si>
  <si>
    <t>0002115406-26-000003</t>
  </si>
  <si>
    <t>SwitchPoint Bio Holding, Inc.</t>
  </si>
  <si>
    <t>0002113353</t>
  </si>
  <si>
    <t>0002113353-26-000001</t>
  </si>
  <si>
    <t>Slate Medicines, Inc.</t>
  </si>
  <si>
    <t>0002117806</t>
  </si>
  <si>
    <t>0001231919-26-000246</t>
  </si>
  <si>
    <t>Everest Biolabs, Inc.</t>
  </si>
  <si>
    <t>0002116676</t>
  </si>
  <si>
    <t>0002116676-26-000001</t>
  </si>
  <si>
    <t>DNA SEQ 2, INC.</t>
  </si>
  <si>
    <t>0002115201</t>
  </si>
  <si>
    <t>VISTA</t>
  </si>
  <si>
    <t>0002115201-26-000001</t>
  </si>
  <si>
    <t>2026-03-12</t>
  </si>
  <si>
    <t>0001841317-26-000001</t>
  </si>
  <si>
    <t>BioSolution Designs, Inc.</t>
  </si>
  <si>
    <t>0002110022</t>
  </si>
  <si>
    <t>0000892251-26-000043</t>
  </si>
  <si>
    <t>0001748964-26-000003</t>
  </si>
  <si>
    <t>0001841279-26-000003</t>
  </si>
  <si>
    <t>BioCytics, Inc.</t>
  </si>
  <si>
    <t>0001971839</t>
  </si>
  <si>
    <t>HUNTERSVILLE</t>
  </si>
  <si>
    <t>0001971839-26-000001</t>
  </si>
  <si>
    <t>2026-03-16</t>
  </si>
  <si>
    <t>0001760186-26-000005</t>
  </si>
  <si>
    <t>Alphina Therapeutics, Inc.</t>
  </si>
  <si>
    <t>0001882991</t>
  </si>
  <si>
    <t>0001882991-26-000003</t>
  </si>
  <si>
    <t>2026-03-17</t>
  </si>
  <si>
    <t>0001829126-26-002408</t>
  </si>
  <si>
    <t>Vesica Health, Inc.</t>
  </si>
  <si>
    <t>0002114321</t>
  </si>
  <si>
    <t>0002114321-26-000001</t>
  </si>
  <si>
    <t>Strand Therapeutics Inc.</t>
  </si>
  <si>
    <t>0001778475</t>
  </si>
  <si>
    <t>0001231919-26-000259</t>
  </si>
  <si>
    <t>AgelessRx, Inc.</t>
  </si>
  <si>
    <t>0002109810</t>
  </si>
  <si>
    <t>0002109810-26-000001</t>
  </si>
  <si>
    <t>TOPAS Solutions Inc.</t>
  </si>
  <si>
    <t>0002118849</t>
  </si>
  <si>
    <t>2026-03-18</t>
  </si>
  <si>
    <t>Providence</t>
  </si>
  <si>
    <t>0002118849-26-000001</t>
  </si>
  <si>
    <t>Metanoia Bio Inc</t>
  </si>
  <si>
    <t>0002121615</t>
  </si>
  <si>
    <t>LEWES</t>
  </si>
  <si>
    <t>0002121615-26-000001</t>
  </si>
  <si>
    <t>0001995074-26-000002</t>
  </si>
  <si>
    <t>Nula Therapeutics, Inc.</t>
  </si>
  <si>
    <t>0002121301</t>
  </si>
  <si>
    <t>St. Petersburg</t>
  </si>
  <si>
    <t>0002121301-26-000001</t>
  </si>
  <si>
    <t>0001870611-26-000004</t>
  </si>
  <si>
    <t>2026-03-19</t>
  </si>
  <si>
    <t>0001213900-26-031834</t>
  </si>
  <si>
    <t>Terrestrial Bio, Inc.</t>
  </si>
  <si>
    <t>0001578117-26-000002</t>
  </si>
  <si>
    <t>0002031505-26-000003</t>
  </si>
  <si>
    <t>Dosentrx Ltd.</t>
  </si>
  <si>
    <t>0002121365</t>
  </si>
  <si>
    <t>MODIIN MACCABIM REUT</t>
  </si>
  <si>
    <t>0002121365-26-000001</t>
  </si>
  <si>
    <t>Numerion Labs, Inc.</t>
  </si>
  <si>
    <t>0001231919-26-000263</t>
  </si>
  <si>
    <t>Vesalius Longevity Labs (SPV) Inc.</t>
  </si>
  <si>
    <t>0002056924</t>
  </si>
  <si>
    <t>0002060755-26-000018</t>
  </si>
  <si>
    <t>2026-03-20</t>
  </si>
  <si>
    <t>0002001012-26-000003</t>
  </si>
  <si>
    <t>0001981285-26-000001</t>
  </si>
  <si>
    <t>Halcyon Wellness Inc.</t>
  </si>
  <si>
    <t>0002123636</t>
  </si>
  <si>
    <t>2026-03-23</t>
  </si>
  <si>
    <t>0002123636-26-000001</t>
  </si>
  <si>
    <t>0001062993-26-001563</t>
  </si>
  <si>
    <t>Vira Regen Inc.</t>
  </si>
  <si>
    <t>0002115222</t>
  </si>
  <si>
    <t>0000912282-26-000484</t>
  </si>
  <si>
    <t>Biophytis SA</t>
  </si>
  <si>
    <t>0001768946</t>
  </si>
  <si>
    <t>Paris</t>
  </si>
  <si>
    <t>0000891839-26-000100</t>
  </si>
  <si>
    <t>PAHTIA TECHNOLOGIES INC</t>
  </si>
  <si>
    <t>0002123730</t>
  </si>
  <si>
    <t>SOUTH BEND</t>
  </si>
  <si>
    <t>0002123730-26-000001</t>
  </si>
  <si>
    <t>0002107396-26-000003</t>
  </si>
  <si>
    <t>3X Genetics Inc.</t>
  </si>
  <si>
    <t>0002123903</t>
  </si>
  <si>
    <t>2026-03-25</t>
  </si>
  <si>
    <t>0002123903-26-000001</t>
  </si>
  <si>
    <t>AN2 Therapeutics, Inc.</t>
  </si>
  <si>
    <t>0001880438</t>
  </si>
  <si>
    <t>0001880438-26-000001</t>
  </si>
  <si>
    <t>0001721484-26-000001</t>
  </si>
  <si>
    <t>0001213900-26-034473</t>
  </si>
  <si>
    <t>0001213900-26-034315</t>
  </si>
  <si>
    <t>0002055042-26-000001</t>
  </si>
  <si>
    <t>Pacegenix, Inc.</t>
  </si>
  <si>
    <t>0002117706</t>
  </si>
  <si>
    <t>0002117706-26-000001</t>
  </si>
  <si>
    <t>0001745648-26-000001</t>
  </si>
  <si>
    <t>0001621221-26-000003</t>
  </si>
  <si>
    <t>Nexia Impact Onshore 1 LP</t>
  </si>
  <si>
    <t>0002124646</t>
  </si>
  <si>
    <t>0001099910-26-000136</t>
  </si>
  <si>
    <t>TRUE-See Systems Inc</t>
  </si>
  <si>
    <t>0002124951</t>
  </si>
  <si>
    <t>0002124951-26-000002</t>
  </si>
  <si>
    <t>0001621221-26-000004</t>
  </si>
  <si>
    <t>0001621221-26-000002</t>
  </si>
  <si>
    <t>Mussel Polymers, Inc.</t>
  </si>
  <si>
    <t>0002124953</t>
  </si>
  <si>
    <t>2026-03-30</t>
  </si>
  <si>
    <t>0002124953-26-000001</t>
  </si>
  <si>
    <t>Promaxo Holdings, Inc.</t>
  </si>
  <si>
    <t>0002125200</t>
  </si>
  <si>
    <t>0002125200-26-000001</t>
  </si>
  <si>
    <t>BioLattice Ophthalmics, Inc,</t>
  </si>
  <si>
    <t>0002125596</t>
  </si>
  <si>
    <t>0002125596-26-000001</t>
  </si>
  <si>
    <t>0002107396-26-000004</t>
  </si>
  <si>
    <t>NOXX Therapeutics, Inc.</t>
  </si>
  <si>
    <t>0001999371-26-007308</t>
  </si>
  <si>
    <t>5D Patient Journey, Inc.</t>
  </si>
  <si>
    <t>0002122108</t>
  </si>
  <si>
    <t>0002122108-26-000001</t>
  </si>
  <si>
    <t>IceCure Medical Ltd.</t>
  </si>
  <si>
    <t>0001584371</t>
  </si>
  <si>
    <t>CAESAREA</t>
  </si>
  <si>
    <t>0001213900-26-037453</t>
  </si>
  <si>
    <t>0001936997-26-000003</t>
  </si>
  <si>
    <t>0002108491-26-000002</t>
  </si>
  <si>
    <t>0002060755-26-000022</t>
  </si>
  <si>
    <t>0001997477-26-000004</t>
  </si>
  <si>
    <t>HUDSON</t>
  </si>
  <si>
    <t>0001607962-26-000003</t>
  </si>
  <si>
    <t>Bascule Biosciences, Inc.</t>
  </si>
  <si>
    <t>0002126807</t>
  </si>
  <si>
    <t>0002126807-26-000002</t>
  </si>
  <si>
    <t>IMAGINOSTICS, INC.</t>
  </si>
  <si>
    <t>0002122464</t>
  </si>
  <si>
    <t>0002122464-26-000003</t>
  </si>
  <si>
    <t>0002122464-26-000001</t>
  </si>
  <si>
    <t>0002122464-26-000002</t>
  </si>
  <si>
    <t>2026-04-06</t>
  </si>
  <si>
    <t>0000905148-26-001559</t>
  </si>
  <si>
    <t>0001621221-26-000005</t>
  </si>
  <si>
    <t>0001213900-26-040457</t>
  </si>
  <si>
    <t>0001755433-26-000001</t>
  </si>
  <si>
    <t>0001782348-26-000005</t>
  </si>
  <si>
    <t>0001932776-26-000002</t>
  </si>
  <si>
    <t>2026-04-08</t>
  </si>
  <si>
    <t>0002122464-26-000004</t>
  </si>
  <si>
    <t>0002122464-26-000005</t>
  </si>
  <si>
    <t>0002122464-26-000006</t>
  </si>
  <si>
    <t>CIVIK Biotech Inc</t>
  </si>
  <si>
    <t>0002127189</t>
  </si>
  <si>
    <t>0002127189-26-000001</t>
  </si>
  <si>
    <t>Myra EB Systems LLC</t>
  </si>
  <si>
    <t>0002125905</t>
  </si>
  <si>
    <t>BOXBOROUGH</t>
  </si>
  <si>
    <t>0002125905-26-000001</t>
  </si>
  <si>
    <t>HUBOT, INC.</t>
  </si>
  <si>
    <t>0002127640</t>
  </si>
  <si>
    <t>0002127640-26-000001</t>
  </si>
  <si>
    <t>HumanImage Inc</t>
  </si>
  <si>
    <t>0002128148</t>
  </si>
  <si>
    <t>0002128148-26-000001</t>
  </si>
  <si>
    <t>0001997038-26-000001</t>
  </si>
  <si>
    <t>QMatter, Inc.</t>
  </si>
  <si>
    <t>0002128509</t>
  </si>
  <si>
    <t>0002128509-26-000001</t>
  </si>
  <si>
    <t>0001104659-26-041397</t>
  </si>
  <si>
    <t>0001465818-26-000003</t>
  </si>
  <si>
    <t>0001906426-26-000003</t>
  </si>
  <si>
    <t>Canal Biosciences, Inc.</t>
  </si>
  <si>
    <t>0002128163</t>
  </si>
  <si>
    <t>2026-04-13</t>
  </si>
  <si>
    <t>0002128163-26-000001</t>
  </si>
  <si>
    <t>Valius Health, Inc.</t>
  </si>
  <si>
    <t>0002129055</t>
  </si>
  <si>
    <t>0000905148-26-001662</t>
  </si>
  <si>
    <t>0001595215-26-000001</t>
  </si>
  <si>
    <t>Watershed Medical Inc.</t>
  </si>
  <si>
    <t>0002092749</t>
  </si>
  <si>
    <t>2026-04-14</t>
  </si>
  <si>
    <t>BELLEVUE</t>
  </si>
  <si>
    <t>0002092749-26-000003</t>
  </si>
  <si>
    <t>0001741718-26-000003</t>
  </si>
  <si>
    <t>TAVRA BIOSCIENCES LLC</t>
  </si>
  <si>
    <t>0002129971</t>
  </si>
  <si>
    <t>PLANO</t>
  </si>
  <si>
    <t>0002129971-26-000001</t>
  </si>
  <si>
    <t>Canton Strategic Holdings, Inc.</t>
  </si>
  <si>
    <t>0001493152-26-016735</t>
  </si>
  <si>
    <t>0001493152-26-016733</t>
  </si>
  <si>
    <t>0001851943-26-000001</t>
  </si>
  <si>
    <t>Pulmatrix, Inc.</t>
  </si>
  <si>
    <t>0001574235</t>
  </si>
  <si>
    <t>0001493152-26-016816</t>
  </si>
  <si>
    <t>Principal Technologies Inc.</t>
  </si>
  <si>
    <t>0002105516</t>
  </si>
  <si>
    <t>2026-04-16</t>
  </si>
  <si>
    <t>0002064835-26-000048</t>
  </si>
  <si>
    <t>Spiral Therapeutics Inc</t>
  </si>
  <si>
    <t>0001761906</t>
  </si>
  <si>
    <t>0001231919-26-000364</t>
  </si>
  <si>
    <t>0001685163-26-000002</t>
  </si>
  <si>
    <t>Aethl Bio, Inc.</t>
  </si>
  <si>
    <t>0002116929</t>
  </si>
  <si>
    <t>0002116929-26-000001</t>
  </si>
  <si>
    <t>0001898714-26-000001</t>
  </si>
  <si>
    <t>TELYRX HOLDINGS INC.</t>
  </si>
  <si>
    <t>0002113853</t>
  </si>
  <si>
    <t>2026-04-20</t>
  </si>
  <si>
    <t>0000912282-26-000632</t>
  </si>
  <si>
    <t>TelyRx Finco Inc.</t>
  </si>
  <si>
    <t>0002125491</t>
  </si>
  <si>
    <t>0000912282-26-000629</t>
  </si>
  <si>
    <t>2026-04-21</t>
  </si>
  <si>
    <t>0001372514-26-000038</t>
  </si>
  <si>
    <t>0001922830-26-000003</t>
  </si>
  <si>
    <t>Avivomed Inc.</t>
  </si>
  <si>
    <t>0001893991</t>
  </si>
  <si>
    <t>Roseville</t>
  </si>
  <si>
    <t>0001893991-26-000003</t>
  </si>
  <si>
    <t>Haylex Laboratories Inc.</t>
  </si>
  <si>
    <t>0002124719</t>
  </si>
  <si>
    <t>KERRVILLE</t>
  </si>
  <si>
    <t>0002124719-26-000001</t>
  </si>
  <si>
    <t>0001493152-26-018593</t>
  </si>
  <si>
    <t>Terremoto Biosciences, Inc.</t>
  </si>
  <si>
    <t>0002130748</t>
  </si>
  <si>
    <t>0001231919-26-000386</t>
  </si>
  <si>
    <t>0002087088-26-000003</t>
  </si>
  <si>
    <t>0002002357-26-000001</t>
  </si>
  <si>
    <t>Corami Biotech Inc.</t>
  </si>
  <si>
    <t>0002042505</t>
  </si>
  <si>
    <t>0002042505-26-000003</t>
  </si>
  <si>
    <t>Polyrizon Ltd.</t>
  </si>
  <si>
    <t>0001893645</t>
  </si>
  <si>
    <t>RAANANA</t>
  </si>
  <si>
    <t>0001213900-26-047095</t>
  </si>
  <si>
    <t>Selva Nexus, Inc.</t>
  </si>
  <si>
    <t>0002130905</t>
  </si>
  <si>
    <t>0002130905-26-000001</t>
  </si>
  <si>
    <t>Ionetix Corp / DE /</t>
  </si>
  <si>
    <t>0002108121</t>
  </si>
  <si>
    <t>0001213900-26-047044</t>
  </si>
  <si>
    <t>0001658021-26-000006</t>
  </si>
  <si>
    <t>0001852167-26-000001</t>
  </si>
  <si>
    <t>0002064835-26-000049</t>
  </si>
  <si>
    <t>Neuro-Kinesis Corp</t>
  </si>
  <si>
    <t>0001814194</t>
  </si>
  <si>
    <t>0001814194-26-000003</t>
  </si>
  <si>
    <t>NK-One Therapeutics, Inc.</t>
  </si>
  <si>
    <t>0002127553</t>
  </si>
  <si>
    <t>0002127553-26-000001</t>
  </si>
  <si>
    <t>2026-04-28</t>
  </si>
  <si>
    <t>0001962738-26-000004</t>
  </si>
  <si>
    <t>Converge Bio Inc.</t>
  </si>
  <si>
    <t>0002131104</t>
  </si>
  <si>
    <t>CLAYMONT</t>
  </si>
  <si>
    <t>0002131104-26-000001</t>
  </si>
  <si>
    <t>PERSISTA BIO INC.</t>
  </si>
  <si>
    <t>0002131619</t>
  </si>
  <si>
    <t>City of Lewes</t>
  </si>
  <si>
    <t>0002131619-26-000001</t>
  </si>
  <si>
    <t>0001736243-26-000001</t>
  </si>
  <si>
    <t>2026-06-26</t>
  </si>
  <si>
    <t>0001728054-26-000001</t>
  </si>
  <si>
    <t>CHENGDU</t>
  </si>
  <si>
    <t>0001856491-26-000003</t>
  </si>
  <si>
    <t>0001970543-26-000003</t>
  </si>
  <si>
    <t>0001970591-26-000003</t>
  </si>
  <si>
    <t>Epi Labs Inc.</t>
  </si>
  <si>
    <t>0002131877</t>
  </si>
  <si>
    <t>0002131877-26-000001</t>
  </si>
  <si>
    <t>Parabolica Therapeutics, Inc.</t>
  </si>
  <si>
    <t>0002128979</t>
  </si>
  <si>
    <t>0002128979-26-000001</t>
  </si>
  <si>
    <t>0002044524-26-000003</t>
  </si>
  <si>
    <t>nira innovations Inc</t>
  </si>
  <si>
    <t>0002132293</t>
  </si>
  <si>
    <t>DERRY</t>
  </si>
  <si>
    <t>0002132293-26-000002</t>
  </si>
  <si>
    <t>Climb Bio, Inc.</t>
  </si>
  <si>
    <t>2026-05-04</t>
  </si>
  <si>
    <t>WELLESLEY HILLS</t>
  </si>
  <si>
    <t>0001768446-26-000001</t>
  </si>
  <si>
    <t>Mentat Biotechnology, Corp.</t>
  </si>
  <si>
    <t>0002133071</t>
  </si>
  <si>
    <t>DALY CITY</t>
  </si>
  <si>
    <t>0002133071-26-000001</t>
  </si>
  <si>
    <t>0000890821-26-000002</t>
  </si>
  <si>
    <t>Inflammasome Therapeutics, Inc.</t>
  </si>
  <si>
    <t>0001989925</t>
  </si>
  <si>
    <t>0001989925-26-000003</t>
  </si>
  <si>
    <t>0002090938-26-000001</t>
  </si>
  <si>
    <t>D44 Ventures SPV LLC</t>
  </si>
  <si>
    <t>0002133098</t>
  </si>
  <si>
    <t>0002133098-26-000001</t>
  </si>
  <si>
    <t>Vitanova Biomedical Inc.</t>
  </si>
  <si>
    <t>0002125206</t>
  </si>
  <si>
    <t>0002125206-26-000002</t>
  </si>
  <si>
    <t>0002022224-26-000001</t>
  </si>
  <si>
    <t>Metisculpt, Inc</t>
  </si>
  <si>
    <t>0002133798</t>
  </si>
  <si>
    <t>2026-05-07</t>
  </si>
  <si>
    <t>0002133798-26-000001</t>
  </si>
  <si>
    <t>0002014351-26-000003</t>
  </si>
  <si>
    <t>0001231919-26-000465</t>
  </si>
  <si>
    <t>0001751635-26-000003</t>
  </si>
  <si>
    <t>0001994719-26-000003</t>
  </si>
  <si>
    <t>Illexcor Therapeutics, Inc.</t>
  </si>
  <si>
    <t>0002132799</t>
  </si>
  <si>
    <t>0002132799-26-000001</t>
  </si>
  <si>
    <t>Federated Biologics Inc.</t>
  </si>
  <si>
    <t>0002130284</t>
  </si>
  <si>
    <t>ALEXANDRIA</t>
  </si>
  <si>
    <t>0002130284-26-000001</t>
  </si>
  <si>
    <t>Natsar Pharmaceuticals, Inc.</t>
  </si>
  <si>
    <t>0002134002</t>
  </si>
  <si>
    <t>0002134002-26-000001</t>
  </si>
  <si>
    <t>MycoRx LLC</t>
  </si>
  <si>
    <t>0002133992</t>
  </si>
  <si>
    <t>0002133992-26-000001</t>
  </si>
  <si>
    <t>SPKL,LLC</t>
  </si>
  <si>
    <t>0002100328</t>
  </si>
  <si>
    <t>0002100328-26-000001</t>
  </si>
  <si>
    <t>Bi-One Inc.</t>
  </si>
  <si>
    <t>0002133952</t>
  </si>
  <si>
    <t>0002133952-26-000001</t>
  </si>
  <si>
    <t>0002074593-26-000002</t>
  </si>
  <si>
    <t>0001865257-26-000004</t>
  </si>
  <si>
    <t>0001846144-26-000001</t>
  </si>
  <si>
    <t>0001742075-26-000004</t>
  </si>
  <si>
    <t>PANGIA BIOTECH, INC.</t>
  </si>
  <si>
    <t>0002125789</t>
  </si>
  <si>
    <t>0001213900-26-054301</t>
  </si>
  <si>
    <t>0001175680-26-000003</t>
  </si>
  <si>
    <t>California Compounding Company, Inc.</t>
  </si>
  <si>
    <t>0002134601</t>
  </si>
  <si>
    <t>2026-05-12</t>
  </si>
  <si>
    <t>0002134601-26-000001</t>
  </si>
  <si>
    <t>0001993125-26-000001</t>
  </si>
  <si>
    <t>0001749418-26-000001</t>
  </si>
  <si>
    <t>Pillar Therapeutics, Inc.</t>
  </si>
  <si>
    <t>0002133041</t>
  </si>
  <si>
    <t>2026-05-13</t>
  </si>
  <si>
    <t>0002133041-26-000001</t>
  </si>
  <si>
    <t>NewcelX Ltd.</t>
  </si>
  <si>
    <t>KLOTEN</t>
  </si>
  <si>
    <t>0001213900-26-055381</t>
  </si>
  <si>
    <t>0002130284-26-000002</t>
  </si>
  <si>
    <t>0002014313-26-000002</t>
  </si>
  <si>
    <t>2026-05-14</t>
  </si>
  <si>
    <t>0001996442-26-000002</t>
  </si>
  <si>
    <t>0001645460-26-000003</t>
  </si>
  <si>
    <t>Gaius Therapeutics, Inc,</t>
  </si>
  <si>
    <t>0002132841</t>
  </si>
  <si>
    <t>0002132841-26-000002</t>
  </si>
  <si>
    <t>2026-05-15</t>
  </si>
  <si>
    <t>0001885079-26-000001</t>
  </si>
  <si>
    <t>Auxilium Health, Inc.</t>
  </si>
  <si>
    <t>0002135544</t>
  </si>
  <si>
    <t>0002135544-26-000002</t>
  </si>
  <si>
    <t>VST Operating Corp.</t>
  </si>
  <si>
    <t>0002135476</t>
  </si>
  <si>
    <t>0002135476-26-000001</t>
  </si>
  <si>
    <t>Trellis Bioscience, Inc.</t>
  </si>
  <si>
    <t>0001162015</t>
  </si>
  <si>
    <t>0000929638-26-001870</t>
  </si>
  <si>
    <t>Xenagos Bio, Inc.</t>
  </si>
  <si>
    <t>0002134608</t>
  </si>
  <si>
    <t>0002134608-26-000001</t>
  </si>
  <si>
    <t>Majesty Therapeutics, Inc.</t>
  </si>
  <si>
    <t>0002135155</t>
  </si>
  <si>
    <t>SEA RANCH LAKES</t>
  </si>
  <si>
    <t>0001493152-26-023677</t>
  </si>
  <si>
    <t>ThinkBio.Ai, Inc</t>
  </si>
  <si>
    <t>0002041956</t>
  </si>
  <si>
    <t>2026-05-18</t>
  </si>
  <si>
    <t>Ontario</t>
  </si>
  <si>
    <t>0002041956-26-000001</t>
  </si>
  <si>
    <t>0001892414-26-000004</t>
  </si>
  <si>
    <t>STAR</t>
  </si>
  <si>
    <t>0001964579-26-000001</t>
  </si>
  <si>
    <t>AB Science S.A.</t>
  </si>
  <si>
    <t>0001703850</t>
  </si>
  <si>
    <t>0000891839-26-000163</t>
  </si>
  <si>
    <t>CNS Pharmaceuticals, Inc.</t>
  </si>
  <si>
    <t>0001729427</t>
  </si>
  <si>
    <t>2026-05-19</t>
  </si>
  <si>
    <t>0001683168-26-004126</t>
  </si>
  <si>
    <t>Ropana Vascular Inc.</t>
  </si>
  <si>
    <t>0002133040</t>
  </si>
  <si>
    <t>0002133040-26-000001</t>
  </si>
  <si>
    <t>2026-05-21</t>
  </si>
  <si>
    <t>0001782236-26-000001</t>
  </si>
  <si>
    <t>ViCardia Therapeutics, Inc.</t>
  </si>
  <si>
    <t>0002135564</t>
  </si>
  <si>
    <t>0002135564-26-000001</t>
  </si>
  <si>
    <t>Lantern Pharma Inc.</t>
  </si>
  <si>
    <t>0001763950</t>
  </si>
  <si>
    <t>0001493152-26-024786</t>
  </si>
  <si>
    <t>0002060755-26-000028</t>
  </si>
  <si>
    <t>0002060755-26-000027</t>
  </si>
  <si>
    <t>0002069701-26-000003</t>
  </si>
  <si>
    <t>0001556747-26-000003</t>
  </si>
  <si>
    <t>TenNor Therapeutics (Suzhou) Ltd</t>
  </si>
  <si>
    <t>0002136090</t>
  </si>
  <si>
    <t>SUZHOU</t>
  </si>
  <si>
    <t>0001104659-26-066134</t>
  </si>
  <si>
    <t>GridAI Technologies Corp.</t>
  </si>
  <si>
    <t>2026-05-27</t>
  </si>
  <si>
    <t>0001104659-26-066399</t>
  </si>
  <si>
    <t>0002088831-26-000001</t>
  </si>
  <si>
    <t>0001104659-26-066401</t>
  </si>
  <si>
    <t>0002066306-26-000001</t>
  </si>
  <si>
    <t>Monocacy Therapeutics Inc.</t>
  </si>
  <si>
    <t>0002137361</t>
  </si>
  <si>
    <t>0002137361-26-000001</t>
  </si>
  <si>
    <t>StromaGenesis LLC</t>
  </si>
  <si>
    <t>0002135079</t>
  </si>
  <si>
    <t>2026-05-28</t>
  </si>
  <si>
    <t>0002134718-26-000021</t>
  </si>
  <si>
    <t>0002007576-26-000002</t>
  </si>
  <si>
    <t>0002008412-26-000004</t>
  </si>
  <si>
    <t>0002122464-26-000008</t>
  </si>
  <si>
    <t>0002049466-26-000004</t>
  </si>
  <si>
    <t>0001609048-26-000002</t>
  </si>
  <si>
    <t>2026-06-01</t>
  </si>
  <si>
    <t>0002104165-26-000003</t>
  </si>
  <si>
    <t>JASTLabs Corp</t>
  </si>
  <si>
    <t>0002131485</t>
  </si>
  <si>
    <t>2026-06-02</t>
  </si>
  <si>
    <t>0002131485-26-000001</t>
  </si>
  <si>
    <t>Uniform Bio Inc.</t>
  </si>
  <si>
    <t>0002136781</t>
  </si>
  <si>
    <t>0002136781-26-000001</t>
  </si>
  <si>
    <t>0001462444-26-000002</t>
  </si>
  <si>
    <t>0001914060-26-000001</t>
  </si>
  <si>
    <t>BioStem Technologies, Inc.</t>
  </si>
  <si>
    <t>0001213900-26-064624</t>
  </si>
  <si>
    <t>Goldenrod Therapeutics, Inc.</t>
  </si>
  <si>
    <t>0002127885</t>
  </si>
  <si>
    <t>0002127885-26-000001</t>
  </si>
  <si>
    <t>Ardego Therapeutics, Inc.</t>
  </si>
  <si>
    <t>0002138133</t>
  </si>
  <si>
    <t>0002138133-26-000001</t>
  </si>
  <si>
    <t>Human Biotech, Inc.</t>
  </si>
  <si>
    <t>0002126389</t>
  </si>
  <si>
    <t>0002126389-26-000001</t>
  </si>
  <si>
    <t>0000905148-26-002800</t>
  </si>
  <si>
    <t>0001819114-26-000001</t>
  </si>
  <si>
    <t>Illuminare Biotechnologies Inc</t>
  </si>
  <si>
    <t>0001701523</t>
  </si>
  <si>
    <t>0001701523-26-000003</t>
  </si>
  <si>
    <t>Antlia Bioscience, Inc.</t>
  </si>
  <si>
    <t>0001829522</t>
  </si>
  <si>
    <t>2026-06-05</t>
  </si>
  <si>
    <t>0001829522-26-000003</t>
  </si>
  <si>
    <t>Los Angeles Project Inc</t>
  </si>
  <si>
    <t>0002136290</t>
  </si>
  <si>
    <t>0002136290-26-000003</t>
  </si>
  <si>
    <t>0002136290-26-000004</t>
  </si>
  <si>
    <t>0002136290-26-000002</t>
  </si>
  <si>
    <t>0002136290-26-000005</t>
  </si>
  <si>
    <t>0001852647-26-000002</t>
  </si>
  <si>
    <t>Crossject SA</t>
  </si>
  <si>
    <t>0002136893</t>
  </si>
  <si>
    <t>DIJON</t>
  </si>
  <si>
    <t>0000891839-26-000224</t>
  </si>
  <si>
    <t>2026-06-08</t>
  </si>
  <si>
    <t>0002136290-26-000006</t>
  </si>
  <si>
    <t>Biostax Corp.</t>
  </si>
  <si>
    <t>Winter Park</t>
  </si>
  <si>
    <t>0001376474-26-000424</t>
  </si>
  <si>
    <t>0001828673-26-000003</t>
  </si>
  <si>
    <t>Thiogenesis Therapeutics, Corp.</t>
  </si>
  <si>
    <t>0001877778</t>
  </si>
  <si>
    <t>0001062993-26-003123</t>
  </si>
  <si>
    <t>2026-06-10</t>
  </si>
  <si>
    <t>0002114425-26-000002</t>
  </si>
  <si>
    <t>SalivIQ Diagnostics Inc.</t>
  </si>
  <si>
    <t>0002138504</t>
  </si>
  <si>
    <t>HARRISONBURG</t>
  </si>
  <si>
    <t>0002138504-26-000001</t>
  </si>
  <si>
    <t>0002060755-26-000033</t>
  </si>
  <si>
    <t>Barricade Therapeutics Corp</t>
  </si>
  <si>
    <t>0002090859</t>
  </si>
  <si>
    <t>0002090859-26-000008</t>
  </si>
  <si>
    <t>Ovelle Bio Corp.</t>
  </si>
  <si>
    <t>0002139798</t>
  </si>
  <si>
    <t>0002139798-26-000001</t>
  </si>
  <si>
    <t>0001818752-26-000003</t>
  </si>
  <si>
    <t>0000912282-26-000811</t>
  </si>
  <si>
    <t>0000950138-26-000010</t>
  </si>
  <si>
    <t>0000912282-26-000809</t>
  </si>
  <si>
    <t>Eos SENOLYTIX, Inc.</t>
  </si>
  <si>
    <t>0002129803</t>
  </si>
  <si>
    <t>0001104659-26-073380</t>
  </si>
  <si>
    <t>Commense Bio, Inc.</t>
  </si>
  <si>
    <t>0002135129</t>
  </si>
  <si>
    <t>0002135129-26-000001</t>
  </si>
  <si>
    <t>2026-06-15</t>
  </si>
  <si>
    <t>0001889145-26-000001</t>
  </si>
  <si>
    <t>0002028798-26-000003</t>
  </si>
  <si>
    <t>2026-06-16</t>
  </si>
  <si>
    <t>0001841099-26-000001</t>
  </si>
  <si>
    <t>Peptaris, Inc.</t>
  </si>
  <si>
    <t>0002140304</t>
  </si>
  <si>
    <t>0002140304-26-000001</t>
  </si>
  <si>
    <t>Memento Medicines, Inc.</t>
  </si>
  <si>
    <t>0002139514</t>
  </si>
  <si>
    <t>0002139514-26-000002</t>
  </si>
  <si>
    <t>PARLEY NEUROTECH INC</t>
  </si>
  <si>
    <t>0002137563</t>
  </si>
  <si>
    <t>0002137563-26-000001</t>
  </si>
  <si>
    <t>Pierogi Therapeutics, Inc</t>
  </si>
  <si>
    <t>0002139858</t>
  </si>
  <si>
    <t>0002139858-26-000001</t>
  </si>
  <si>
    <t>0001786717-26-000002</t>
  </si>
  <si>
    <t>0001878332-26-000004</t>
  </si>
  <si>
    <t>0002122108-26-000002</t>
  </si>
  <si>
    <t>Emblok, Inc.</t>
  </si>
  <si>
    <t>0002140377</t>
  </si>
  <si>
    <t>0002080612-26-000035</t>
  </si>
  <si>
    <t>Tolerance Bio Inc.</t>
  </si>
  <si>
    <t>0002075488</t>
  </si>
  <si>
    <t>0001493152-26-029282</t>
  </si>
  <si>
    <t>Liminatus Pharma, Inc.</t>
  </si>
  <si>
    <t>0001971387</t>
  </si>
  <si>
    <t>FULLERTON</t>
  </si>
  <si>
    <t>0001104659-26-075732</t>
  </si>
  <si>
    <t>Rejuvenate Bio Inc</t>
  </si>
  <si>
    <t>0001859067</t>
  </si>
  <si>
    <t>0001859067-26-000006</t>
  </si>
  <si>
    <t>DINYA DNA, Inc.</t>
  </si>
  <si>
    <t>0002139809</t>
  </si>
  <si>
    <t>0002139809-26-000001</t>
  </si>
  <si>
    <t>Balsam Pharmaceuticals Co</t>
  </si>
  <si>
    <t>0002138514</t>
  </si>
  <si>
    <t>0002138514-26-000001</t>
  </si>
  <si>
    <t>Nanomind, Inc.</t>
  </si>
  <si>
    <t>0002141439</t>
  </si>
  <si>
    <t>0002141439-26-000001</t>
  </si>
  <si>
    <t>0001104659-26-076151</t>
  </si>
  <si>
    <t>0001745880-26-000001</t>
  </si>
  <si>
    <t>0001787352-26-000003</t>
  </si>
  <si>
    <t>0000905148-26-003005</t>
  </si>
  <si>
    <t>HAWKHILL THERAPEUTICS Ltd</t>
  </si>
  <si>
    <t>0002140690</t>
  </si>
  <si>
    <t>DUNDEE, SCOTLAND</t>
  </si>
  <si>
    <t>0002140690-26-000001</t>
  </si>
  <si>
    <t>Davie</t>
  </si>
  <si>
    <t>0001844157-26-000005</t>
  </si>
  <si>
    <t>YUTIDETX INC.</t>
  </si>
  <si>
    <t>0002141990</t>
  </si>
  <si>
    <t>0002141990-26-000001</t>
  </si>
  <si>
    <t>TETmedical, Inc.</t>
  </si>
  <si>
    <t>0001980705</t>
  </si>
  <si>
    <t>FAIR HAVEN</t>
  </si>
  <si>
    <t>0002080612-26-000037</t>
  </si>
  <si>
    <t>Boston Interactome, Inc.</t>
  </si>
  <si>
    <t>0002142020</t>
  </si>
  <si>
    <t>0002142020-26-000001</t>
  </si>
  <si>
    <t>Ollin Biosciences, Inc.</t>
  </si>
  <si>
    <t>0002141184</t>
  </si>
  <si>
    <t>0002141184-26-000002</t>
  </si>
  <si>
    <t>REGENTIS BIOMATERIALS LTD.</t>
  </si>
  <si>
    <t>0001912966</t>
  </si>
  <si>
    <t>2026-06-25</t>
  </si>
  <si>
    <t>0001213900-26-072125</t>
  </si>
  <si>
    <t>0001829126-26-006874</t>
  </si>
  <si>
    <t>0001806540-26-000001</t>
  </si>
  <si>
    <t>0001213900-26-072032</t>
  </si>
  <si>
    <t>Exactics, Inc.</t>
  </si>
  <si>
    <t>0002136792</t>
  </si>
  <si>
    <t>0002136792-26-000001</t>
  </si>
  <si>
    <t>Chickadee Biomedicines, Inc.</t>
  </si>
  <si>
    <t>0002138882</t>
  </si>
  <si>
    <t>0002138882-26-000001</t>
  </si>
  <si>
    <t>ROC Holdings SPV III, LP</t>
  </si>
  <si>
    <t>0002142302</t>
  </si>
  <si>
    <t>0001814554-26-000111</t>
  </si>
  <si>
    <t>0001493152-26-030335</t>
  </si>
  <si>
    <t>0002008372-26-000002</t>
  </si>
  <si>
    <t>2026-06-29</t>
  </si>
  <si>
    <t>0001493152-26-031095</t>
  </si>
  <si>
    <t>0002060755-26-000039</t>
  </si>
  <si>
    <t>Andon Bio Inc.</t>
  </si>
  <si>
    <t>0002142815</t>
  </si>
  <si>
    <t>0002142815-26-000001</t>
  </si>
  <si>
    <t>0002060755-26-000038</t>
  </si>
  <si>
    <t>0001945154-26-000002</t>
  </si>
  <si>
    <t>3,948 offerings · 2,405 issuers</t>
  </si>
  <si>
    <t>Primary filings behind every key claim</t>
  </si>
  <si>
    <t>Every accession number is retrievable at https://www.sec.gov/Archives — replace dashes and append to the CIK path, or paste into EDGAR full-text search.</t>
  </si>
  <si>
    <t>All figures in this workbook trace to one of these filings or to the SEC Form D structured data sets</t>
  </si>
  <si>
    <t>Claim</t>
  </si>
  <si>
    <t>TUDRIQEV accelerated approval in anti-PD-1-progressed melanoma</t>
  </si>
  <si>
    <t>7 Aug 2026</t>
  </si>
  <si>
    <t>0001104659-26-092246</t>
  </si>
  <si>
    <t>Advisory committee votes 10–3 that IGNYTE results are meaningful</t>
  </si>
  <si>
    <t>31 Jul 2026</t>
  </si>
  <si>
    <t>0001104659-26-088857</t>
  </si>
  <si>
    <t>Advisory committee meeting presentation</t>
  </si>
  <si>
    <t>30 Jul 2026</t>
  </si>
  <si>
    <t>0001104659-26-088481</t>
  </si>
  <si>
    <t>Complete Response Letter #1</t>
  </si>
  <si>
    <t>22 Jul 2025</t>
  </si>
  <si>
    <t>0001104659-25-069489</t>
  </si>
  <si>
    <t>Complete Response Letter #2</t>
  </si>
  <si>
    <t>13 Apr 2026</t>
  </si>
  <si>
    <t>0001104659-26-042141</t>
  </si>
  <si>
    <t>13,000 patients / 80% eligible; IGNYTE efficacy; CRL history</t>
  </si>
  <si>
    <t>29 Jun 2026</t>
  </si>
  <si>
    <t>0001628280-26-045886</t>
  </si>
  <si>
    <t>$150.0M offering at $12.06; 82,716,923 shares outstanding</t>
  </si>
  <si>
    <t>424B5</t>
  </si>
  <si>
    <t>10 Aug 2026</t>
  </si>
  <si>
    <t>0001104659-26-093040</t>
  </si>
  <si>
    <t>Series A and Series B terms; IPO at $15.00</t>
  </si>
  <si>
    <t>424B4</t>
  </si>
  <si>
    <t>23 Jul 2018</t>
  </si>
  <si>
    <t>0001047469-18-005126</t>
  </si>
  <si>
    <t>Merck $200M upfront, $250M option fee, 50/50 share; Phase 2b HR 0.56</t>
  </si>
  <si>
    <t>Moderna Inc.</t>
  </si>
  <si>
    <t>20 Feb 2026</t>
  </si>
  <si>
    <t>0001682852-26-000033</t>
  </si>
  <si>
    <t>Regeneron tender at $10.50; 22,031,231 shares; CMP-001 at Phase 2</t>
  </si>
  <si>
    <t>SC 14D-9</t>
  </si>
  <si>
    <t>2 May 2022</t>
  </si>
  <si>
    <t>0001193125-22-135583</t>
  </si>
  <si>
    <t>XOMA tender at $0.34 plus CVR</t>
  </si>
  <si>
    <t>11 Jul 2025</t>
  </si>
  <si>
    <t>0001193125-25-157832</t>
  </si>
  <si>
    <t>$206.2M raise by a company incorporated the same year</t>
  </si>
  <si>
    <t>Candid Therapeutics</t>
  </si>
  <si>
    <t>Form D</t>
  </si>
  <si>
    <t>13 Sep 2024</t>
  </si>
  <si>
    <t>$325.4M raise</t>
  </si>
  <si>
    <t>Arsenal Biosciences</t>
  </si>
  <si>
    <t>4 Sep 2024</t>
  </si>
  <si>
    <t>$421.8M raise — largest in the window</t>
  </si>
  <si>
    <t>Treeline Biosciences</t>
  </si>
  <si>
    <t>17 Oct 2024</t>
  </si>
  <si>
    <t>Replimune cash, accumulated deficit, R&amp;D by period</t>
  </si>
  <si>
    <t>XBRL facts</t>
  </si>
  <si>
    <t>(API)</t>
  </si>
  <si>
    <t>data.sec.gov/api/xbrl/companyfacts</t>
  </si>
  <si>
    <t>All Form D trend, band, cohort and stage statistics</t>
  </si>
  <si>
    <t>SEC DERA</t>
  </si>
  <si>
    <t>Form D data sets</t>
  </si>
  <si>
    <t>2022Q1–2026Q2</t>
  </si>
  <si>
    <t>sec.gov/data-research/sec-markets-data/form-d-data-sets</t>
  </si>
  <si>
    <t>How to rebuild every number in this book — exact sources and queries</t>
  </si>
  <si>
    <t>Written so this workbook survives without its author. Every endpoint, query string and processing step is here.</t>
  </si>
  <si>
    <t>All sources are free and public. No paid database, subscription or API key is required for anything in this workbook.</t>
  </si>
  <si>
    <t>What it produces</t>
  </si>
  <si>
    <t>Source / endpoint</t>
  </si>
  <si>
    <t>Exact query or file</t>
  </si>
  <si>
    <t>Processing step</t>
  </si>
  <si>
    <t>Sheets 26-30, 35, 32, 40 — all private financing data</t>
  </si>
  <si>
    <t>SEC Form D structured data sets</t>
  </si>
  <si>
    <t>https://www.sec.gov/files/structureddata/data/form-d-data-sets/&lt;YYYY&gt;q&lt;N&gt;_d.zip  (2026 Q2 lives under /files/datastandardsinnovation/data/form-d-data-sets/)</t>
  </si>
  <si>
    <t>Download 18 quarterly zips 2022Q1-2026Q2. Join FORMDSUBMISSION + OFFERING + ISSUERS on ACCESSIONNUMBER, keep IS_PRIMARYISSUER_FLAG=Y. De-duplicate to offerings by grouping on CIK + FILE_NUM; take MIN(FILING_DATE) as the date and MAX(TOTALAMOUNTSOLD) as the amount so amendments do not double-count.</t>
  </si>
  <si>
    <t>Sheets 14, 05, 06, 09 — trial phase, status, enrolment</t>
  </si>
  <si>
    <t>ClinicalTrials.gov API v2</t>
  </si>
  <si>
    <t>https://clinicaltrials.gov/api/v2/studies?query.cond=melanoma&amp;query.intr=&lt;agent&gt;&amp;pageSize=100</t>
  </si>
  <si>
    <t>Query by intervention name for each asset. Fields used: nctId, briefTitle, overallStatus, phases, conditions, interventions, leadSponsor, enrollment, startDate, primaryCompletionDate, locationCount, studyType.</t>
  </si>
  <si>
    <t>Sheet 02 — oncology direction by modality</t>
  </si>
  <si>
    <t>SEC EDGAR full-text search</t>
  </si>
  <si>
    <t>https://efts.sec.gov/LATEST/search-index?q=%22&lt;term&gt;%22&amp;startdt=&lt;YYYY&gt;-01-01&amp;enddt=&lt;YYYY&gt;-12-31</t>
  </si>
  <si>
    <t>One request per term per year, 2019-2026. Read hits.total.value as the filing count. The entity_filter aggregation gives the companies filing on that term — that is how sheets 06 and 39 were built.</t>
  </si>
  <si>
    <t>Sheet 07 — preclinical research trend</t>
  </si>
  <si>
    <t>NCBI PubMed E-utilities</t>
  </si>
  <si>
    <t>https://eutils.ncbi.nlm.nih.gov/entrez/eutils/esearch.fcgi?db=pubmed&amp;term=(&lt;query&gt;)+AND+("&lt;YYYY&gt;"[dp])&amp;retmode=json&amp;rettype=count</t>
  </si>
  <si>
    <t>Exact result counts, not estimates. Preclinical block appends: AND (mice[MeSH Terms] OR murine[tiab] OR "animal model"[tiab] OR preclinical[tiab] OR "in vivo"[tiab]). Pace requests ~3/sec and retry on failure — NCBI rate-limits.</t>
  </si>
  <si>
    <t>Sheets 19-22, 12 and 24 — company financials and disclosures</t>
  </si>
  <si>
    <t>SEC XBRL company facts + filing archives</t>
  </si>
  <si>
    <t>https://data.sec.gov/api/xbrl/companyfacts/CIK&lt;10-digit&gt;.json  and  https://data.sec.gov/submissions/CIK&lt;10-digit&gt;.json</t>
  </si>
  <si>
    <t>companyfacts gives every tagged financial series. submissions gives the filing index; build the document URL as https://www.sec.gov/Archives/edgar/data/&lt;cik&gt;/&lt;accession-no-dashes&gt;/&lt;primaryDocument&gt;.</t>
  </si>
  <si>
    <t>Sheet 23 — M&amp;A deal terms</t>
  </si>
  <si>
    <t>SEC Schedule 14D-9 and merger proxies</t>
  </si>
  <si>
    <t>EDGAR full-text search with forms=SC 14D9 or DEFM14A</t>
  </si>
  <si>
    <t>The 14D-9 Item 1 gives the exact share count; Item 2 gives the offer price. Multiply for equity value. Background-of-the-merger section gives the development stage at signing.</t>
  </si>
  <si>
    <t>Sheet 38 — active investors</t>
  </si>
  <si>
    <t>SEC Schedules 13D and 13G</t>
  </si>
  <si>
    <t>https://efts.sec.gov/LATEST/search-index?q=%22&lt;company&gt;%22&amp;forms=SC%2013G,SC%2013G/A,SC%2013D,SC%2013D/A</t>
  </si>
  <si>
    <t>The entity_filter aggregation returns the FILERS, i.e. the holders. Run across the cohort and count how many names each holder appears against.</t>
  </si>
  <si>
    <t>All sheets — required request header</t>
  </si>
  <si>
    <t>SEC fair-access policy</t>
  </si>
  <si>
    <t>User-Agent: &lt;Name&gt; &lt;email&gt;</t>
  </si>
  <si>
    <t>SEC blocks requests without a declared User-Agent. Keep to roughly 10 requests per second across all sec.gov endpoints.</t>
  </si>
  <si>
    <t>REBUILD ORDER: (1) download the Form D zips and build the offering table — that alone regenerates sheets 26-30, 35, 32 and 40; (2) run the EDGAR full-text queries for the modality trend and the company universe; (3) run the ClinicalTrials.gov queries per asset; (4) run the PubMed counts; (5) pull the individual filings named on sheet 41 for the company-specific numbers. Steps 1-4 are fully scriptable. Step 5 needs a human reading the filings.</t>
  </si>
  <si>
    <t>WHAT CANNOT BE REBUILT FROM PUBLIC SOURCES: private-round valuations (Form D never discloses pre-money), preclinical programmes at companies with no SEC filing obligation, and the field-knowledge rows flagged in the Source columns of sheets 03, 04, 10 and 18. Those flags are deliberate — treat them as items to verify, not as facts already checked.</t>
  </si>
  <si>
    <t>Read this before citing anything in this workbook</t>
  </si>
  <si>
    <t>Everything that is not supported, is contradicted, or could not be reached. Each item is a place where a slide could be wrong in front of a scientific audience.</t>
  </si>
  <si>
    <t>CLAIMS THE EVIDENCE DOES NOT SUPPORT</t>
  </si>
  <si>
    <t>Intended claim</t>
  </si>
  <si>
    <t>What the record actually shows</t>
  </si>
  <si>
    <t>What to do</t>
  </si>
  <si>
    <t>TVEC sales are up and worth citing</t>
  </si>
  <si>
    <t>Amgen has never disclosed IMLYGIC revenue in any filing since the 2015 launch. The FY2025 revenue note breaks out fourteen products and IMLYGIC is not one. The smallest bucket containing it is Other products, whose growth from $4,696M to $7,263M between 2023 and 2025 is fully explained by TAVNEOS, LUMAKRAS, UPLIZNA, IMDELLTRA, MVASI and PAVBLU.</t>
  </si>
  <si>
    <t>Drop it, or source it to named market research and label it as non-SEC on the slide. Amgen is among Yosemite's backers, so an unsourceable claim about their product is the worst place to be wrong.</t>
  </si>
  <si>
    <t>The TLR9 field is a graveyard</t>
  </si>
  <si>
    <t>IT IS NOT. Regeneron's FY2025 10-K lists vidutolimod, an immune activator targeting TLR9, in solid organ oncology at Phase 2. Checkmate was bought at Phase 1b for about $250M, not buried. Cavrotolimod was killed for capital with a 21 percent confirmed ORR still accruing, and was later licensed and sold on. Only tilsotolimod is a clean mechanism failure.</t>
  </si>
  <si>
    <t>Rewrite any graveyard framing. The true story is better: the closest precedent was acquired by a top-tier buyer and is still in development four years later.</t>
  </si>
  <si>
    <t>RP1 requires pre-treatment anti-herpes antibody screening</t>
  </si>
  <si>
    <t>Zero EDGAR hits for herpes serology screening from any filer including Replimune. The approved TUDRIQEV label states CONTRAINDICATIONS: NONE, no HLA restriction and no serostatus requirement. The one seronegative reference in Replimune filings is in the FY2021 10-K and concerns RP2, not RP1.</t>
  </si>
  <si>
    <t>THIS DIFFERENTIATOR AS CURRENTLY WORDED DOES NOT SURVIVE THE LABEL. Rebuild it around what the label DOES require: minus 70 to minus 90 storage, 48-hour occlusive dressings, contact avoidance for pregnant women and newborns, live virus in 4 of 314 dressing samples, biohazardous waste disposal, and for IMLYGIC outright contraindication in immunocompromised and pregnant patients. That is a stronger and defensible operational argument.</t>
  </si>
  <si>
    <t>The 10k refractory population is an established market figure</t>
  </si>
  <si>
    <t>It appears in Replimune filings only. Iovance sizes 2L plus advanced melanoma at about 8,500 and its more than 30,000 figure is GLOBAL. Immunocore frames the 2L plus cutaneous opportunity at up to 4,000. No independent US number exists.</t>
  </si>
  <si>
    <t>Attribute it to Replimune, show the 13,000 times 80 percent derivation, and show Iovance's 8,500 beside it. Never average them.</t>
  </si>
  <si>
    <t>Moderna and Merck option exercise, October 2023</t>
  </si>
  <si>
    <t>Exercised September 2022, paid October 2022. The $250M figure is right, the year is not. The 2016 upfront was $200M.</t>
  </si>
  <si>
    <t>Correct the date.</t>
  </si>
  <si>
    <t>A BMS licensing deal with Replimune</t>
  </si>
  <si>
    <t>No such filing exists. Replimune developed RP1 independently with no partnership carrying disclosed financial terms in this window.</t>
  </si>
  <si>
    <t>Do not use.</t>
  </si>
  <si>
    <t>Concerto acquired Turnstone</t>
  </si>
  <si>
    <t>No such transaction. Turnstone's only change of control was a distressed XOMA Royalty tender at $0.34 per share in June 2025, with TIDAL-01 sold to Moffitt for about $3.0M.</t>
  </si>
  <si>
    <t>Do not use as a momentum comp.</t>
  </si>
  <si>
    <t>Boehringer / Vira Therapeutics, AbbVie / Aliada, Novartis / Kate, Gilead / Tizona</t>
  </si>
  <si>
    <t>Either both parties are private and generate no EDGAR filing, or the transaction falls outside the window, or the target is not an oncology company. None can be priced from SEC sources.</t>
  </si>
  <si>
    <t>Leave out, or source elsewhere and label.</t>
  </si>
  <si>
    <t>STRUCTURAL LIMITS OF THE DATA</t>
  </si>
  <si>
    <t>Limit</t>
  </si>
  <si>
    <t>Why</t>
  </si>
  <si>
    <t>Consequence</t>
  </si>
  <si>
    <t>ClinicalTrials.gov could not be accessed  ||  SUPERSEDED IN THIS MERGED FILE: ClinicalTrials.gov API v2 WAS reached in the capital pass. Sheet 14 carries 45 trials with verified NCT numbers, phase, status, enrolment and site counts. Cross-check NCT numbers against sheet 14 rather than treating them as unverified.</t>
  </si>
  <si>
    <t>It blocks automated fetching, and circumventing that was not attempted. Every trial identifier in this workbook comes from an SEC filing or an FDA document.</t>
  </si>
  <si>
    <t>Trial status, enrolment and NCT numbers for anything not in a filing are unverified. Cross-check any NCT number before it goes on a slide.</t>
  </si>
  <si>
    <t>Form D cannot be keyword searched, and could not be enumerated at all  ||  PARTLY SUPERSEDED: the keyword-search limitation still holds, but the DERA quarterly Form D datasets WERE downloaded in the capital pass. Sheets 26-36 and 40 carry 3,948 de-duplicated biotech and pharma offerings, so the private cohort is NOT invisible in this merged file.</t>
  </si>
  <si>
    <t>Form D documents carry no business prose. Separately, the EDGAR daily index returned HTTP 403 and the DERA quarterly Form D dataset was blocked by the egress proxy.</t>
  </si>
  <si>
    <t>The private and seed cohort is invisible here. That is exactly where a rising or falling entrant signal would appear first, so no claim about new company formation in this space is supported.</t>
  </si>
  <si>
    <t>No private valuations anywhere in SEC data</t>
  </si>
  <si>
    <t>Form D reports amount sold, never price per share or pre-money and post-money.</t>
  </si>
  <si>
    <t>Grant's PitchBook extract has to carry any valuation claim.</t>
  </si>
  <si>
    <t>No round labels</t>
  </si>
  <si>
    <t>Nothing in Form D, 13D, 13G or 8-K names a round.</t>
  </si>
  <si>
    <t>Every seed and Series A tag is inferred and marked as such.</t>
  </si>
  <si>
    <t>Storage is not disclosed in SEC filings for any unapproved asset</t>
  </si>
  <si>
    <t>Only FDA labels carry storage conditions, so only approved products have them here.</t>
  </si>
  <si>
    <t>The cold chain comparison is solid for approved products and blank for the rest. Do not fill those cells from memory.</t>
  </si>
  <si>
    <t>No 2026 immuno-oncology M&amp;A found</t>
  </si>
  <si>
    <t>Multiple searches across 2026 returned nothing qualifying.</t>
  </si>
  <si>
    <t>If a slide shows deals by year, the 2026 zero has to be visible rather than cropped.</t>
  </si>
  <si>
    <t>Replimune R&amp;D is not broken out by programme</t>
  </si>
  <si>
    <t>XBRL reports total R&amp;D across RP1, RP2, RP3 and platform.</t>
  </si>
  <si>
    <t>The roughly $930M cumulative figure is whole-pipeline spend, not the cost of RP1.</t>
  </si>
  <si>
    <t>Large-cap filers do not disclose Project Optimus or trial enrolment competition</t>
  </si>
  <si>
    <t>Zero hits across all nine large caps for either.</t>
  </si>
  <si>
    <t>Both risks are real and will apply to a first-in-human design. Their absence from filings is a disclosure gap, not evidence they do not exist.</t>
  </si>
  <si>
    <t>OPEN ITEMS FOR BEFORE THE 8 SEPTEMBER REVIEW</t>
  </si>
  <si>
    <t>Why it matters</t>
  </si>
  <si>
    <t>Where to look or who to ask</t>
  </si>
  <si>
    <t>Whether the Berkland glatiramer-CpG intellectual property has been licensed, and to whom</t>
  </si>
  <si>
    <t>No SEC record and no press release establishes whether KIN-112 is in-licensed from the University of Kansas or Washington University, or independently derived. The white space finding on sheet 08 is only an asset if freedom to operate is clean.</t>
  </si>
  <si>
    <t>Mike Riley. This is a legal question, not a search question.</t>
  </si>
  <si>
    <t>KIN-112's own storage and handling requirement</t>
  </si>
  <si>
    <t>The whole cold chain argument on sheet 15 has an empty cell where our own product should be.</t>
  </si>
  <si>
    <t>Internal CMC. Amanda or the pharmacy manual work.</t>
  </si>
  <si>
    <t>Spot-check the 13,000 and 80 percent sentence against the filed 10-K HTML</t>
  </si>
  <si>
    <t>It was extracted from a very large document via targeted fetch rather than read in place. It is the spine of the gap slide.</t>
  </si>
  <si>
    <t>Replimune 10-K FY2026, repl-20260331.htm, business and risk factors</t>
  </si>
  <si>
    <t>The Eikon EIK1001 interim readout, expected H2 2026</t>
  </si>
  <si>
    <t>A registrational Phase 2/3 of a TLR7/8 agonist plus pembrolizumab in melanoma, about 740 patients. Its interim lands before or around the October meetings and would move the competitive picture either way.</t>
  </si>
  <si>
    <t>Eikon Therapeutics 10-K and any 8-K after 2 Sep 2026</t>
  </si>
  <si>
    <t>Whether any 2026 IO acquisition has been announced since 2 September</t>
  </si>
  <si>
    <t>The zero in the deals-by-year table is the weakest cell on sheet 23.</t>
  </si>
  <si>
    <t>EDGAR 8-K and SC TO-T full-text search</t>
  </si>
  <si>
    <t>Obsidian resale S-1 selling stockholder table</t>
  </si>
  <si>
    <t>Gives exact position sizes for every PIPE participant, which sharpens the October target list.</t>
  </si>
  <si>
    <t>Accession 0001193125-26-374729, filed 28 Aug 2026, around page 161</t>
  </si>
  <si>
    <t>Reconcile the published human trial N</t>
  </si>
  <si>
    <t>The JTMC manuscript says nine patients enrolled with three treatment-related adverse events; the pharmacy manual says ten enrolled and nine treated. Both cannot go in the deck.</t>
  </si>
  <si>
    <t>Internal, before any slide quotes a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</si>
</sst>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
    <numFmt numFmtId="165" formatCode="#,##0;\(#,##0\);\-"/>
    <numFmt numFmtId="166" formatCode="\+0%;\-0%;0%"/>
    <numFmt numFmtId="167" formatCode="0.0%"/>
    <numFmt numFmtId="168" formatCode="\$#,##0.0"/>
    <numFmt numFmtId="169" formatCode="\$#,##0.0;&quot;($&quot;#,##0.0\);\-"/>
    <numFmt numFmtId="170" formatCode="\$#,##0.00"/>
    <numFmt numFmtId="171" formatCode="\$#,##0;\(\$#,##0\);\-"/>
    <numFmt numFmtId="172" formatCode="0.0%;\(0.0%\);\-"/>
    <numFmt numFmtId="173" formatCode="\+0%;\-0%"/>
    <numFmt numFmtId="174" formatCode="\$#,##0.0,,&quot;M&quot;;\(\$#,##0.0,,&quot;M&quot;\);\-"/>
    <numFmt numFmtId="175" formatCode="\$#,##0.00,,,&quot;B&quot;;\(\$#,##0.00,,,&quot;B&quot;\);\-"/>
    <numFmt numFmtId="176" formatCode="0.0&quot;x&quot;"/>
    <numFmt numFmtId="177" formatCode="yyyy\-mm\-dd"/>
  </numFmts>
  <fonts count="39" x14ac:knownFonts="1">
    <font>
      <sz val="11"/>
      <color theme="1"/>
      <name val="Calibri"/>
      <family val="2"/>
      <scheme val="minor"/>
    </font>
    <font>
      <b/>
      <sz val="14"/>
      <color rgb="FFFFFFFF"/>
      <name val="Arial"/>
      <family val="2"/>
    </font>
    <font>
      <sz val="11"/>
      <color theme="1"/>
      <name val="Calibri"/>
      <family val="2"/>
      <charset val="1"/>
    </font>
    <font>
      <sz val="9"/>
      <color rgb="FF595959"/>
      <name val="Arial"/>
      <family val="2"/>
    </font>
    <font>
      <b/>
      <sz val="10"/>
      <name val="Arial"/>
      <family val="2"/>
    </font>
    <font>
      <b/>
      <sz val="10"/>
      <color rgb="FFFFFFFF"/>
      <name val="Arial"/>
      <family val="2"/>
    </font>
    <font>
      <sz val="10"/>
      <name val="Arial"/>
      <family val="2"/>
    </font>
    <font>
      <b/>
      <sz val="14"/>
      <color rgb="FF0E6470"/>
      <name val="Arial"/>
      <family val="2"/>
    </font>
    <font>
      <i/>
      <sz val="9"/>
      <color rgb="FF6B7280"/>
      <name val="Arial"/>
      <family val="2"/>
    </font>
    <font>
      <i/>
      <sz val="8"/>
      <color rgb="FF6B7280"/>
      <name val="Arial"/>
      <family val="2"/>
    </font>
    <font>
      <b/>
      <sz val="9"/>
      <color rgb="FFFFFFFF"/>
      <name val="Arial"/>
      <family val="2"/>
    </font>
    <font>
      <b/>
      <sz val="10"/>
      <name val="Arial"/>
      <family val="2"/>
    </font>
    <font>
      <b/>
      <sz val="9"/>
      <color rgb="FF25664A"/>
      <name val="Arial"/>
      <family val="2"/>
    </font>
    <font>
      <sz val="10"/>
      <color rgb="FF0000FF"/>
      <name val="Arial"/>
      <family val="2"/>
    </font>
    <font>
      <sz val="10"/>
      <name val="Arial"/>
      <family val="2"/>
    </font>
    <font>
      <b/>
      <sz val="9"/>
      <color rgb="FF0E6470"/>
      <name val="Arial"/>
      <family val="2"/>
    </font>
    <font>
      <b/>
      <sz val="9"/>
      <color rgb="FF9C5F14"/>
      <name val="Arial"/>
      <family val="2"/>
    </font>
    <font>
      <b/>
      <sz val="9"/>
      <color rgb="FF962F26"/>
      <name val="Arial"/>
      <family val="2"/>
    </font>
    <font>
      <b/>
      <sz val="11"/>
      <color rgb="FF9C5F14"/>
      <name val="Arial"/>
      <family val="2"/>
    </font>
    <font>
      <sz val="9"/>
      <name val="Arial"/>
      <family val="2"/>
    </font>
    <font>
      <b/>
      <sz val="10"/>
      <color rgb="FFC00000"/>
      <name val="Arial"/>
      <family val="2"/>
    </font>
    <font>
      <b/>
      <sz val="10"/>
      <color rgb="FF9C5F14"/>
      <name val="Arial"/>
      <family val="2"/>
    </font>
    <font>
      <b/>
      <sz val="10"/>
      <color rgb="FF25664A"/>
      <name val="Arial"/>
      <family val="2"/>
    </font>
    <font>
      <b/>
      <sz val="10"/>
      <color rgb="FF962F26"/>
      <name val="Arial"/>
      <family val="2"/>
    </font>
    <font>
      <b/>
      <sz val="9"/>
      <color rgb="FFC00000"/>
      <name val="Arial"/>
      <family val="2"/>
    </font>
    <font>
      <sz val="9"/>
      <color rgb="FF0000FF"/>
      <name val="Arial"/>
      <family val="2"/>
    </font>
    <font>
      <b/>
      <sz val="9"/>
      <color rgb="FF6B7280"/>
      <name val="Arial"/>
      <family val="2"/>
    </font>
    <font>
      <b/>
      <sz val="11"/>
      <color rgb="FF962F26"/>
      <name val="Arial"/>
      <family val="2"/>
    </font>
    <font>
      <b/>
      <sz val="10"/>
      <color rgb="FF0000FF"/>
      <name val="Arial"/>
      <family val="2"/>
    </font>
    <font>
      <b/>
      <sz val="12"/>
      <color rgb="FF9C5F14"/>
      <name val="Arial"/>
      <family val="2"/>
    </font>
    <font>
      <sz val="9"/>
      <color rgb="FF6B7280"/>
      <name val="Arial"/>
      <family val="2"/>
    </font>
    <font>
      <sz val="9"/>
      <color rgb="FF9C5F14"/>
      <name val="Arial"/>
      <family val="2"/>
    </font>
    <font>
      <sz val="10"/>
      <color rgb="FF008000"/>
      <name val="Arial"/>
      <family val="2"/>
    </font>
    <font>
      <i/>
      <sz val="9"/>
      <color rgb="FF9C5F14"/>
      <name val="Arial"/>
      <family val="2"/>
    </font>
    <font>
      <sz val="8"/>
      <color rgb="FF11181A"/>
      <name val="Courier New"/>
      <family val="1"/>
    </font>
    <font>
      <sz val="9"/>
      <color rgb="FF962F26"/>
      <name val="Arial"/>
      <family val="2"/>
    </font>
    <font>
      <b/>
      <sz val="15"/>
      <color rgb="FF0E6470"/>
      <name val="Arial"/>
      <family val="2"/>
    </font>
    <font>
      <i/>
      <sz val="10"/>
      <color rgb="FF6B7280"/>
      <name val="Arial"/>
      <family val="2"/>
    </font>
    <font>
      <b/>
      <sz val="10"/>
      <color rgb="FF0E6470"/>
      <name val="Arial"/>
      <family val="2"/>
    </font>
  </fonts>
  <fills count="12">
    <fill>
      <patternFill patternType="none"/>
    </fill>
    <fill>
      <patternFill patternType="gray125"/>
    </fill>
    <fill>
      <patternFill patternType="solid">
        <fgColor rgb="FF1F3864"/>
        <bgColor rgb="FF333333"/>
      </patternFill>
    </fill>
    <fill>
      <patternFill patternType="solid">
        <fgColor rgb="FFF2F2F2"/>
        <bgColor rgb="FFE2EFDA"/>
      </patternFill>
    </fill>
    <fill>
      <patternFill patternType="solid">
        <fgColor rgb="FF2E5C8A"/>
        <bgColor rgb="FF595959"/>
      </patternFill>
    </fill>
    <fill>
      <patternFill patternType="solid">
        <fgColor rgb="FFFFF2CC"/>
        <bgColor rgb="FFFCE4E4"/>
      </patternFill>
    </fill>
    <fill>
      <patternFill patternType="solid">
        <fgColor rgb="FFFCE4E4"/>
        <bgColor rgb="FFF2F2F2"/>
      </patternFill>
    </fill>
    <fill>
      <patternFill patternType="solid">
        <fgColor rgb="FF0E6470"/>
      </patternFill>
    </fill>
    <fill>
      <patternFill patternType="solid">
        <fgColor rgb="FFE2EFDA"/>
        <bgColor rgb="FFF2F2F2"/>
      </patternFill>
    </fill>
    <fill>
      <patternFill patternType="solid">
        <fgColor rgb="FFFFF7D6"/>
      </patternFill>
    </fill>
    <fill>
      <patternFill patternType="solid">
        <fgColor rgb="FFEFF3F2"/>
      </patternFill>
    </fill>
    <fill>
      <patternFill patternType="solid">
        <fgColor rgb="FFF7E4E1"/>
      </patternFill>
    </fill>
  </fills>
  <borders count="7">
    <border>
      <left/>
      <right/>
      <top/>
      <bottom/>
      <diagonal/>
    </border>
    <border>
      <left style="thin">
        <color rgb="FFBFBFBF"/>
      </left>
      <right style="thin">
        <color rgb="FFBFBFBF"/>
      </right>
      <top style="thin">
        <color rgb="FFBFBFBF"/>
      </top>
      <bottom style="thin">
        <color rgb="FFBFBFBF"/>
      </bottom>
      <diagonal/>
    </border>
    <border>
      <left/>
      <right/>
      <top/>
      <bottom style="thin">
        <color rgb="FFD1D5DB"/>
      </bottom>
      <diagonal/>
    </border>
    <border>
      <left/>
      <right/>
      <top/>
      <bottom style="thin">
        <color rgb="FFD1D5DB"/>
      </bottom>
      <diagonal/>
    </border>
    <border>
      <left/>
      <right/>
      <top/>
      <bottom style="thin">
        <color rgb="FFD1D5DB"/>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1">
    <xf numFmtId="0" fontId="0" fillId="0" borderId="0"/>
  </cellStyleXfs>
  <cellXfs count="214">
    <xf numFmtId="0" fontId="0" fillId="0" borderId="0" xfId="0"/>
    <xf numFmtId="0" fontId="1" fillId="2" borderId="0" xfId="0" applyFont="1" applyFill="1"/>
    <xf numFmtId="0" fontId="2" fillId="2" borderId="0" xfId="0" applyFont="1" applyFill="1"/>
    <xf numFmtId="0" fontId="4" fillId="3" borderId="0" xfId="0" applyFont="1" applyFill="1"/>
    <xf numFmtId="0" fontId="2" fillId="3" borderId="0" xfId="0" applyFont="1" applyFill="1"/>
    <xf numFmtId="0" fontId="5" fillId="4" borderId="1" xfId="0" applyFont="1" applyFill="1" applyBorder="1" applyAlignment="1">
      <alignment vertical="top" wrapText="1"/>
    </xf>
    <xf numFmtId="0" fontId="6" fillId="0" borderId="1" xfId="0" applyFont="1" applyBorder="1" applyAlignment="1">
      <alignment vertical="top"/>
    </xf>
    <xf numFmtId="3" fontId="6" fillId="0" borderId="1" xfId="0" applyNumberFormat="1" applyFont="1" applyBorder="1" applyAlignment="1">
      <alignment vertical="top"/>
    </xf>
    <xf numFmtId="0" fontId="6" fillId="0" borderId="1" xfId="0" applyFont="1" applyBorder="1" applyAlignment="1">
      <alignment vertical="top" wrapText="1"/>
    </xf>
    <xf numFmtId="0" fontId="4" fillId="5" borderId="0" xfId="0" applyFont="1" applyFill="1"/>
    <xf numFmtId="0" fontId="2" fillId="5" borderId="0" xfId="0" applyFont="1" applyFill="1"/>
    <xf numFmtId="164" fontId="6" fillId="0" borderId="1" xfId="0" applyNumberFormat="1" applyFont="1" applyBorder="1" applyAlignment="1">
      <alignment vertical="top"/>
    </xf>
    <xf numFmtId="0" fontId="4" fillId="6" borderId="0" xfId="0" applyFont="1" applyFill="1"/>
    <xf numFmtId="0" fontId="2" fillId="6" borderId="0" xfId="0" applyFont="1" applyFill="1"/>
    <xf numFmtId="0" fontId="7" fillId="0" borderId="0" xfId="0" applyFont="1"/>
    <xf numFmtId="0" fontId="8" fillId="0" borderId="0" xfId="0" applyFont="1"/>
    <xf numFmtId="0" fontId="9" fillId="0" borderId="0" xfId="0" applyFont="1"/>
    <xf numFmtId="0" fontId="10" fillId="7" borderId="0" xfId="0" applyFont="1" applyFill="1" applyAlignment="1">
      <alignment horizontal="center" vertical="center" wrapText="1"/>
    </xf>
    <xf numFmtId="0" fontId="11" fillId="0" borderId="2" xfId="0" applyFont="1" applyBorder="1" applyAlignment="1">
      <alignment horizontal="left" vertical="top"/>
    </xf>
    <xf numFmtId="0" fontId="12" fillId="0" borderId="2" xfId="0" applyFont="1" applyBorder="1" applyAlignment="1">
      <alignment horizontal="left" vertical="top"/>
    </xf>
    <xf numFmtId="165" fontId="13" fillId="0" borderId="2" xfId="0" applyNumberFormat="1" applyFont="1" applyBorder="1" applyAlignment="1">
      <alignment horizontal="right" vertical="top"/>
    </xf>
    <xf numFmtId="0" fontId="14" fillId="0" borderId="2" xfId="0" applyFont="1" applyBorder="1" applyAlignment="1">
      <alignment horizontal="right" vertical="top"/>
    </xf>
    <xf numFmtId="166" fontId="14" fillId="0" borderId="2" xfId="0" applyNumberFormat="1" applyFont="1" applyBorder="1" applyAlignment="1">
      <alignment horizontal="right" vertical="top"/>
    </xf>
    <xf numFmtId="0" fontId="15" fillId="0" borderId="2" xfId="0" applyFont="1" applyBorder="1" applyAlignment="1">
      <alignment horizontal="left" vertical="top"/>
    </xf>
    <xf numFmtId="0" fontId="16" fillId="0" borderId="2" xfId="0" applyFont="1" applyBorder="1" applyAlignment="1">
      <alignment horizontal="left" vertical="top"/>
    </xf>
    <xf numFmtId="0" fontId="17" fillId="0" borderId="2" xfId="0" applyFont="1" applyBorder="1" applyAlignment="1">
      <alignment horizontal="left" vertical="top"/>
    </xf>
    <xf numFmtId="0" fontId="18" fillId="0" borderId="2" xfId="0" applyFont="1" applyBorder="1" applyAlignment="1">
      <alignment horizontal="left" vertical="top"/>
    </xf>
    <xf numFmtId="0" fontId="6" fillId="0" borderId="1" xfId="0" applyFont="1" applyBorder="1"/>
    <xf numFmtId="3" fontId="6" fillId="0" borderId="1" xfId="0" applyNumberFormat="1" applyFont="1" applyBorder="1"/>
    <xf numFmtId="167" fontId="6" fillId="0" borderId="1" xfId="0" applyNumberFormat="1" applyFont="1" applyBorder="1"/>
    <xf numFmtId="0" fontId="2" fillId="0" borderId="1" xfId="0" applyFont="1" applyBorder="1"/>
    <xf numFmtId="0" fontId="4" fillId="8" borderId="0" xfId="0" applyFont="1" applyFill="1"/>
    <xf numFmtId="3" fontId="4" fillId="8" borderId="0" xfId="0" applyNumberFormat="1" applyFont="1" applyFill="1"/>
    <xf numFmtId="167" fontId="4" fillId="8" borderId="0" xfId="0" applyNumberFormat="1" applyFont="1" applyFill="1"/>
    <xf numFmtId="0" fontId="2" fillId="8" borderId="0" xfId="0" applyFont="1" applyFill="1"/>
    <xf numFmtId="0" fontId="3" fillId="8" borderId="0" xfId="0" applyFont="1" applyFill="1"/>
    <xf numFmtId="0" fontId="21" fillId="0" borderId="2" xfId="0" applyFont="1" applyBorder="1" applyAlignment="1">
      <alignment horizontal="left" vertical="top"/>
    </xf>
    <xf numFmtId="0" fontId="19" fillId="0" borderId="2" xfId="0" applyFont="1" applyBorder="1" applyAlignment="1">
      <alignment horizontal="left" vertical="top"/>
    </xf>
    <xf numFmtId="0" fontId="19" fillId="0" borderId="2" xfId="0" applyFont="1" applyBorder="1" applyAlignment="1">
      <alignment horizontal="left" vertical="top" wrapText="1"/>
    </xf>
    <xf numFmtId="0" fontId="11" fillId="9" borderId="2" xfId="0" applyFont="1" applyFill="1" applyBorder="1" applyAlignment="1">
      <alignment horizontal="left" vertical="top"/>
    </xf>
    <xf numFmtId="0" fontId="19" fillId="9" borderId="2" xfId="0" applyFont="1" applyFill="1" applyBorder="1" applyAlignment="1">
      <alignment horizontal="left" vertical="top"/>
    </xf>
    <xf numFmtId="165" fontId="13" fillId="9" borderId="2" xfId="0" applyNumberFormat="1" applyFont="1" applyFill="1" applyBorder="1" applyAlignment="1">
      <alignment horizontal="right" vertical="top"/>
    </xf>
    <xf numFmtId="166" fontId="14" fillId="9" borderId="2" xfId="0" applyNumberFormat="1" applyFont="1" applyFill="1" applyBorder="1" applyAlignment="1">
      <alignment horizontal="right" vertical="top"/>
    </xf>
    <xf numFmtId="0" fontId="19" fillId="9" borderId="2" xfId="0" applyFont="1" applyFill="1" applyBorder="1" applyAlignment="1">
      <alignment horizontal="left" vertical="top" wrapText="1"/>
    </xf>
    <xf numFmtId="0" fontId="16" fillId="9" borderId="2" xfId="0" applyFont="1" applyFill="1" applyBorder="1" applyAlignment="1">
      <alignment horizontal="left" vertical="top" wrapText="1"/>
    </xf>
    <xf numFmtId="166" fontId="22" fillId="0" borderId="2" xfId="0" applyNumberFormat="1" applyFont="1" applyBorder="1" applyAlignment="1">
      <alignment horizontal="right" vertical="top"/>
    </xf>
    <xf numFmtId="0" fontId="14" fillId="0" borderId="2" xfId="0" applyFont="1" applyBorder="1" applyAlignment="1">
      <alignment horizontal="left" vertical="top"/>
    </xf>
    <xf numFmtId="166" fontId="23" fillId="0" borderId="2" xfId="0" applyNumberFormat="1" applyFont="1" applyBorder="1" applyAlignment="1">
      <alignment horizontal="right" vertical="top"/>
    </xf>
    <xf numFmtId="9" fontId="6" fillId="0" borderId="1" xfId="0" applyNumberFormat="1" applyFont="1" applyBorder="1"/>
    <xf numFmtId="0" fontId="3" fillId="0" borderId="1" xfId="0" applyFont="1" applyBorder="1"/>
    <xf numFmtId="9" fontId="4" fillId="8" borderId="0" xfId="0" applyNumberFormat="1" applyFont="1" applyFill="1"/>
    <xf numFmtId="0" fontId="24" fillId="8" borderId="0" xfId="0" applyFont="1" applyFill="1" applyAlignment="1">
      <alignment vertical="top" wrapText="1"/>
    </xf>
    <xf numFmtId="168" fontId="6" fillId="0" borderId="1" xfId="0" applyNumberFormat="1" applyFont="1" applyBorder="1" applyAlignment="1">
      <alignment vertical="top"/>
    </xf>
    <xf numFmtId="169" fontId="6" fillId="0" borderId="1" xfId="0" applyNumberFormat="1" applyFont="1" applyBorder="1" applyAlignment="1">
      <alignment vertical="top"/>
    </xf>
    <xf numFmtId="169" fontId="4" fillId="8" borderId="0" xfId="0" applyNumberFormat="1" applyFont="1" applyFill="1"/>
    <xf numFmtId="0" fontId="25" fillId="0" borderId="2" xfId="0" applyFont="1" applyBorder="1" applyAlignment="1">
      <alignment horizontal="left" vertical="top"/>
    </xf>
    <xf numFmtId="0" fontId="15" fillId="0" borderId="2" xfId="0" applyFont="1" applyBorder="1" applyAlignment="1">
      <alignment horizontal="center" vertical="top"/>
    </xf>
    <xf numFmtId="0" fontId="19" fillId="0" borderId="2" xfId="0" applyFont="1" applyBorder="1" applyAlignment="1">
      <alignment horizontal="center" vertical="top"/>
    </xf>
    <xf numFmtId="0" fontId="26" fillId="0" borderId="2" xfId="0" applyFont="1" applyBorder="1" applyAlignment="1">
      <alignment horizontal="left" vertical="top"/>
    </xf>
    <xf numFmtId="0" fontId="11" fillId="10" borderId="2" xfId="0" applyFont="1" applyFill="1" applyBorder="1" applyAlignment="1">
      <alignment horizontal="left" vertical="top"/>
    </xf>
    <xf numFmtId="0" fontId="0" fillId="10" borderId="0" xfId="0" applyFill="1"/>
    <xf numFmtId="165" fontId="11" fillId="10" borderId="2" xfId="0" applyNumberFormat="1" applyFont="1" applyFill="1" applyBorder="1" applyAlignment="1">
      <alignment horizontal="right" vertical="top"/>
    </xf>
    <xf numFmtId="167" fontId="6" fillId="0" borderId="1" xfId="0" applyNumberFormat="1" applyFont="1" applyBorder="1" applyAlignment="1">
      <alignment vertical="top"/>
    </xf>
    <xf numFmtId="0" fontId="11" fillId="0" borderId="2" xfId="0" applyFont="1" applyBorder="1" applyAlignment="1">
      <alignment horizontal="left" vertical="top" wrapText="1"/>
    </xf>
    <xf numFmtId="0" fontId="14" fillId="0" borderId="2" xfId="0" applyFont="1" applyBorder="1" applyAlignment="1">
      <alignment horizontal="left" vertical="top" wrapText="1"/>
    </xf>
    <xf numFmtId="0" fontId="15" fillId="0" borderId="2" xfId="0" applyFont="1" applyBorder="1" applyAlignment="1">
      <alignment horizontal="left" vertical="top" wrapText="1"/>
    </xf>
    <xf numFmtId="3" fontId="14" fillId="0" borderId="2" xfId="0" applyNumberFormat="1" applyFont="1" applyBorder="1" applyAlignment="1">
      <alignment horizontal="center" vertical="top"/>
    </xf>
    <xf numFmtId="0" fontId="11" fillId="9" borderId="2" xfId="0" applyFont="1" applyFill="1" applyBorder="1" applyAlignment="1">
      <alignment horizontal="left" vertical="top" wrapText="1"/>
    </xf>
    <xf numFmtId="0" fontId="14" fillId="9" borderId="2" xfId="0" applyFont="1" applyFill="1" applyBorder="1" applyAlignment="1">
      <alignment horizontal="left" vertical="top" wrapText="1"/>
    </xf>
    <xf numFmtId="0" fontId="12" fillId="9" borderId="2" xfId="0" applyFont="1" applyFill="1" applyBorder="1" applyAlignment="1">
      <alignment horizontal="left" vertical="top" wrapText="1"/>
    </xf>
    <xf numFmtId="3" fontId="14" fillId="9" borderId="2" xfId="0" applyNumberFormat="1" applyFont="1" applyFill="1" applyBorder="1" applyAlignment="1">
      <alignment horizontal="center" vertical="top"/>
    </xf>
    <xf numFmtId="0" fontId="14" fillId="0" borderId="2" xfId="0" applyFont="1" applyBorder="1" applyAlignment="1">
      <alignment horizontal="center" vertical="top"/>
    </xf>
    <xf numFmtId="170" fontId="6" fillId="0" borderId="1" xfId="0" applyNumberFormat="1" applyFont="1" applyBorder="1" applyAlignment="1">
      <alignment vertical="top"/>
    </xf>
    <xf numFmtId="0" fontId="13" fillId="0" borderId="2" xfId="0" applyFont="1" applyBorder="1" applyAlignment="1">
      <alignment horizontal="left" vertical="top"/>
    </xf>
    <xf numFmtId="171" fontId="13" fillId="0" borderId="2" xfId="0" applyNumberFormat="1" applyFont="1" applyBorder="1" applyAlignment="1">
      <alignment horizontal="right" vertical="top"/>
    </xf>
    <xf numFmtId="171" fontId="14" fillId="0" borderId="2" xfId="0" applyNumberFormat="1" applyFont="1" applyBorder="1" applyAlignment="1">
      <alignment horizontal="right" vertical="top"/>
    </xf>
    <xf numFmtId="164" fontId="6" fillId="0" borderId="1" xfId="0" applyNumberFormat="1" applyFont="1" applyBorder="1"/>
    <xf numFmtId="0" fontId="3" fillId="0" borderId="1" xfId="0" applyFont="1" applyBorder="1" applyAlignment="1">
      <alignment vertical="top" wrapText="1"/>
    </xf>
    <xf numFmtId="164" fontId="4" fillId="8" borderId="0" xfId="0" applyNumberFormat="1" applyFont="1" applyFill="1"/>
    <xf numFmtId="171" fontId="13" fillId="9" borderId="2" xfId="0" applyNumberFormat="1" applyFont="1" applyFill="1" applyBorder="1" applyAlignment="1">
      <alignment horizontal="right" vertical="top"/>
    </xf>
    <xf numFmtId="171" fontId="11" fillId="0" borderId="2" xfId="0" applyNumberFormat="1" applyFont="1" applyBorder="1" applyAlignment="1">
      <alignment horizontal="right" vertical="top"/>
    </xf>
    <xf numFmtId="0" fontId="9" fillId="0" borderId="2" xfId="0" applyFont="1" applyBorder="1" applyAlignment="1">
      <alignment horizontal="right" vertical="top"/>
    </xf>
    <xf numFmtId="0" fontId="11" fillId="11" borderId="2" xfId="0" applyFont="1" applyFill="1" applyBorder="1" applyAlignment="1">
      <alignment horizontal="left" vertical="top"/>
    </xf>
    <xf numFmtId="172" fontId="27" fillId="11" borderId="2" xfId="0" applyNumberFormat="1" applyFont="1" applyFill="1" applyBorder="1" applyAlignment="1">
      <alignment horizontal="right" vertical="top"/>
    </xf>
    <xf numFmtId="0" fontId="9" fillId="11" borderId="2" xfId="0" applyFont="1" applyFill="1" applyBorder="1" applyAlignment="1">
      <alignment horizontal="right" vertical="top"/>
    </xf>
    <xf numFmtId="0" fontId="17" fillId="11" borderId="2" xfId="0" applyFont="1" applyFill="1" applyBorder="1" applyAlignment="1">
      <alignment horizontal="left" vertical="top" wrapText="1"/>
    </xf>
    <xf numFmtId="173" fontId="14" fillId="0" borderId="2" xfId="0" applyNumberFormat="1" applyFont="1" applyBorder="1" applyAlignment="1">
      <alignment horizontal="right" vertical="top"/>
    </xf>
    <xf numFmtId="3" fontId="13" fillId="0" borderId="2" xfId="0" applyNumberFormat="1" applyFont="1" applyBorder="1" applyAlignment="1">
      <alignment horizontal="right" vertical="top"/>
    </xf>
    <xf numFmtId="172" fontId="28" fillId="9" borderId="2" xfId="0" applyNumberFormat="1" applyFont="1" applyFill="1" applyBorder="1" applyAlignment="1">
      <alignment horizontal="right" vertical="top"/>
    </xf>
    <xf numFmtId="0" fontId="14" fillId="9" borderId="2" xfId="0" applyFont="1" applyFill="1" applyBorder="1" applyAlignment="1">
      <alignment horizontal="left" vertical="top"/>
    </xf>
    <xf numFmtId="171" fontId="28" fillId="9" borderId="2" xfId="0" applyNumberFormat="1" applyFont="1" applyFill="1" applyBorder="1" applyAlignment="1">
      <alignment horizontal="right" vertical="top"/>
    </xf>
    <xf numFmtId="171" fontId="29" fillId="9" borderId="2" xfId="0" applyNumberFormat="1" applyFont="1" applyFill="1" applyBorder="1" applyAlignment="1">
      <alignment horizontal="right" vertical="top"/>
    </xf>
    <xf numFmtId="1" fontId="6" fillId="0" borderId="1" xfId="0" applyNumberFormat="1" applyFont="1" applyBorder="1" applyAlignment="1">
      <alignment vertical="top"/>
    </xf>
    <xf numFmtId="169" fontId="6" fillId="0" borderId="1" xfId="0" applyNumberFormat="1" applyFont="1" applyBorder="1"/>
    <xf numFmtId="169" fontId="4" fillId="0" borderId="1" xfId="0" applyNumberFormat="1" applyFont="1" applyBorder="1"/>
    <xf numFmtId="0" fontId="13" fillId="0" borderId="2" xfId="0" applyFont="1" applyBorder="1" applyAlignment="1">
      <alignment horizontal="left"/>
    </xf>
    <xf numFmtId="165" fontId="13" fillId="0" borderId="2" xfId="0" applyNumberFormat="1" applyFont="1" applyBorder="1" applyAlignment="1">
      <alignment horizontal="right"/>
    </xf>
    <xf numFmtId="174" fontId="13" fillId="0" borderId="2" xfId="0" applyNumberFormat="1" applyFont="1" applyBorder="1" applyAlignment="1">
      <alignment horizontal="right"/>
    </xf>
    <xf numFmtId="0" fontId="9" fillId="0" borderId="2" xfId="0" applyFont="1" applyBorder="1" applyAlignment="1">
      <alignment horizontal="right"/>
    </xf>
    <xf numFmtId="172" fontId="14" fillId="0" borderId="2" xfId="0" applyNumberFormat="1" applyFont="1" applyBorder="1" applyAlignment="1">
      <alignment horizontal="right"/>
    </xf>
    <xf numFmtId="0" fontId="30" fillId="0" borderId="2" xfId="0" applyFont="1" applyBorder="1" applyAlignment="1">
      <alignment horizontal="left"/>
    </xf>
    <xf numFmtId="175" fontId="14" fillId="0" borderId="2" xfId="0" applyNumberFormat="1" applyFont="1" applyBorder="1" applyAlignment="1">
      <alignment horizontal="right"/>
    </xf>
    <xf numFmtId="0" fontId="31" fillId="0" borderId="2" xfId="0" applyFont="1" applyBorder="1" applyAlignment="1">
      <alignment horizontal="left"/>
    </xf>
    <xf numFmtId="0" fontId="11" fillId="10" borderId="2" xfId="0" applyFont="1" applyFill="1" applyBorder="1" applyAlignment="1">
      <alignment horizontal="left"/>
    </xf>
    <xf numFmtId="165" fontId="11" fillId="10" borderId="2" xfId="0" applyNumberFormat="1" applyFont="1" applyFill="1" applyBorder="1" applyAlignment="1">
      <alignment horizontal="right"/>
    </xf>
    <xf numFmtId="0" fontId="11" fillId="10" borderId="2" xfId="0" applyFont="1" applyFill="1" applyBorder="1" applyAlignment="1">
      <alignment horizontal="right"/>
    </xf>
    <xf numFmtId="175" fontId="11" fillId="10" borderId="2" xfId="0" applyNumberFormat="1" applyFont="1" applyFill="1" applyBorder="1" applyAlignment="1">
      <alignment horizontal="right"/>
    </xf>
    <xf numFmtId="0" fontId="11" fillId="0" borderId="2" xfId="0" applyFont="1" applyBorder="1" applyAlignment="1">
      <alignment horizontal="left"/>
    </xf>
    <xf numFmtId="165" fontId="32" fillId="0" borderId="2" xfId="0" applyNumberFormat="1" applyFont="1" applyBorder="1" applyAlignment="1">
      <alignment horizontal="right"/>
    </xf>
    <xf numFmtId="175" fontId="32" fillId="0" borderId="2" xfId="0" applyNumberFormat="1" applyFont="1" applyBorder="1" applyAlignment="1">
      <alignment horizontal="right"/>
    </xf>
    <xf numFmtId="172" fontId="13" fillId="0" borderId="2" xfId="0" applyNumberFormat="1" applyFont="1" applyBorder="1" applyAlignment="1">
      <alignment horizontal="right"/>
    </xf>
    <xf numFmtId="0" fontId="14" fillId="0" borderId="2" xfId="0" applyFont="1" applyBorder="1" applyAlignment="1">
      <alignment horizontal="right"/>
    </xf>
    <xf numFmtId="0" fontId="11" fillId="0" borderId="0" xfId="0" applyFont="1"/>
    <xf numFmtId="172" fontId="11" fillId="10" borderId="2" xfId="0" applyNumberFormat="1" applyFont="1" applyFill="1" applyBorder="1" applyAlignment="1">
      <alignment horizontal="right"/>
    </xf>
    <xf numFmtId="0" fontId="33" fillId="0" borderId="0" xfId="0" applyFont="1"/>
    <xf numFmtId="0" fontId="21" fillId="0" borderId="0" xfId="0" applyFont="1"/>
    <xf numFmtId="175" fontId="13" fillId="0" borderId="2" xfId="0" applyNumberFormat="1" applyFont="1" applyBorder="1" applyAlignment="1">
      <alignment horizontal="right"/>
    </xf>
    <xf numFmtId="175" fontId="11" fillId="0" borderId="2" xfId="0" applyNumberFormat="1" applyFont="1" applyBorder="1" applyAlignment="1">
      <alignment horizontal="right"/>
    </xf>
    <xf numFmtId="165" fontId="11" fillId="0" borderId="2" xfId="0" applyNumberFormat="1" applyFont="1" applyBorder="1" applyAlignment="1">
      <alignment horizontal="right"/>
    </xf>
    <xf numFmtId="174" fontId="14" fillId="0" borderId="2" xfId="0" applyNumberFormat="1" applyFont="1" applyBorder="1" applyAlignment="1">
      <alignment horizontal="right"/>
    </xf>
    <xf numFmtId="172" fontId="32" fillId="0" borderId="2" xfId="0" applyNumberFormat="1" applyFont="1" applyBorder="1" applyAlignment="1">
      <alignment horizontal="right"/>
    </xf>
    <xf numFmtId="174" fontId="11" fillId="10" borderId="2" xfId="0" applyNumberFormat="1" applyFont="1" applyFill="1" applyBorder="1" applyAlignment="1">
      <alignment horizontal="right"/>
    </xf>
    <xf numFmtId="0" fontId="14" fillId="0" borderId="2" xfId="0" applyFont="1" applyBorder="1" applyAlignment="1">
      <alignment horizontal="left"/>
    </xf>
    <xf numFmtId="176" fontId="14" fillId="0" borderId="2" xfId="0" applyNumberFormat="1" applyFont="1" applyBorder="1" applyAlignment="1">
      <alignment horizontal="right"/>
    </xf>
    <xf numFmtId="0" fontId="14" fillId="10" borderId="2" xfId="0" applyFont="1" applyFill="1" applyBorder="1" applyAlignment="1">
      <alignment horizontal="left"/>
    </xf>
    <xf numFmtId="165" fontId="13" fillId="10" borderId="2" xfId="0" applyNumberFormat="1" applyFont="1" applyFill="1" applyBorder="1" applyAlignment="1">
      <alignment horizontal="right"/>
    </xf>
    <xf numFmtId="174" fontId="13" fillId="10" borderId="2" xfId="0" applyNumberFormat="1" applyFont="1" applyFill="1" applyBorder="1" applyAlignment="1">
      <alignment horizontal="right"/>
    </xf>
    <xf numFmtId="176" fontId="14" fillId="10" borderId="2" xfId="0" applyNumberFormat="1" applyFont="1" applyFill="1" applyBorder="1" applyAlignment="1">
      <alignment horizontal="right"/>
    </xf>
    <xf numFmtId="0" fontId="4" fillId="0" borderId="1" xfId="0" applyFont="1" applyBorder="1"/>
    <xf numFmtId="3" fontId="4" fillId="0" borderId="1" xfId="0" applyNumberFormat="1" applyFont="1" applyBorder="1"/>
    <xf numFmtId="0" fontId="4" fillId="0" borderId="0" xfId="0" applyFont="1"/>
    <xf numFmtId="169" fontId="4" fillId="0" borderId="0" xfId="0" applyNumberFormat="1" applyFont="1"/>
    <xf numFmtId="0" fontId="6" fillId="0" borderId="0" xfId="0" applyFont="1"/>
    <xf numFmtId="169" fontId="6" fillId="0" borderId="0" xfId="0" applyNumberFormat="1" applyFont="1"/>
    <xf numFmtId="0" fontId="15" fillId="9" borderId="2" xfId="0" applyFont="1" applyFill="1" applyBorder="1" applyAlignment="1">
      <alignment horizontal="left" vertical="top"/>
    </xf>
    <xf numFmtId="171" fontId="14" fillId="9" borderId="2" xfId="0" applyNumberFormat="1" applyFont="1" applyFill="1" applyBorder="1" applyAlignment="1">
      <alignment horizontal="right" vertical="top"/>
    </xf>
    <xf numFmtId="0" fontId="12" fillId="9" borderId="2" xfId="0" applyFont="1" applyFill="1" applyBorder="1" applyAlignment="1">
      <alignment horizontal="left" vertical="top"/>
    </xf>
    <xf numFmtId="0" fontId="17" fillId="9" borderId="2" xfId="0" applyFont="1" applyFill="1" applyBorder="1" applyAlignment="1">
      <alignment horizontal="left" vertical="top"/>
    </xf>
    <xf numFmtId="0" fontId="11" fillId="10" borderId="0" xfId="0" applyFont="1" applyFill="1"/>
    <xf numFmtId="171" fontId="11" fillId="10" borderId="0" xfId="0" applyNumberFormat="1" applyFont="1" applyFill="1" applyAlignment="1">
      <alignment horizontal="right"/>
    </xf>
    <xf numFmtId="0" fontId="18" fillId="0" borderId="0" xfId="0" applyFont="1"/>
    <xf numFmtId="0" fontId="10" fillId="7" borderId="0" xfId="0" applyFont="1" applyFill="1" applyAlignment="1">
      <alignment horizontal="center" wrapText="1"/>
    </xf>
    <xf numFmtId="0" fontId="14" fillId="0" borderId="0" xfId="0" applyFont="1"/>
    <xf numFmtId="165" fontId="13" fillId="0" borderId="0" xfId="0" applyNumberFormat="1" applyFont="1" applyAlignment="1">
      <alignment horizontal="right"/>
    </xf>
    <xf numFmtId="171" fontId="13" fillId="0" borderId="0" xfId="0" applyNumberFormat="1" applyFont="1" applyAlignment="1">
      <alignment horizontal="right"/>
    </xf>
    <xf numFmtId="177" fontId="13" fillId="0" borderId="2" xfId="0" applyNumberFormat="1" applyFont="1" applyBorder="1" applyAlignment="1">
      <alignment horizontal="left"/>
    </xf>
    <xf numFmtId="171" fontId="13" fillId="0" borderId="2" xfId="0" applyNumberFormat="1" applyFont="1" applyBorder="1" applyAlignment="1">
      <alignment horizontal="right"/>
    </xf>
    <xf numFmtId="171" fontId="11" fillId="10" borderId="2" xfId="0" applyNumberFormat="1" applyFont="1" applyFill="1" applyBorder="1" applyAlignment="1">
      <alignment horizontal="right"/>
    </xf>
    <xf numFmtId="0" fontId="9" fillId="0" borderId="2" xfId="0" applyFont="1" applyBorder="1" applyAlignment="1">
      <alignment horizontal="left" vertical="top" wrapText="1"/>
    </xf>
    <xf numFmtId="0" fontId="15" fillId="9" borderId="2" xfId="0" applyFont="1" applyFill="1" applyBorder="1" applyAlignment="1">
      <alignment horizontal="center" vertical="top"/>
    </xf>
    <xf numFmtId="0" fontId="25" fillId="9" borderId="2" xfId="0" applyFont="1" applyFill="1" applyBorder="1" applyAlignment="1">
      <alignment horizontal="center" vertical="top"/>
    </xf>
    <xf numFmtId="3" fontId="13" fillId="9" borderId="2" xfId="0" applyNumberFormat="1" applyFont="1" applyFill="1" applyBorder="1" applyAlignment="1">
      <alignment horizontal="right" vertical="top"/>
    </xf>
    <xf numFmtId="0" fontId="15" fillId="9" borderId="2" xfId="0" applyFont="1" applyFill="1" applyBorder="1" applyAlignment="1">
      <alignment horizontal="left" vertical="top" wrapText="1"/>
    </xf>
    <xf numFmtId="0" fontId="25" fillId="0" borderId="2" xfId="0" applyFont="1" applyBorder="1" applyAlignment="1">
      <alignment horizontal="center" vertical="top"/>
    </xf>
    <xf numFmtId="0" fontId="16" fillId="0" borderId="2" xfId="0" applyFont="1" applyBorder="1" applyAlignment="1">
      <alignment horizontal="left" vertical="top" wrapText="1"/>
    </xf>
    <xf numFmtId="0" fontId="17" fillId="0" borderId="2" xfId="0" applyFont="1" applyBorder="1" applyAlignment="1">
      <alignment horizontal="left" vertical="top" wrapText="1"/>
    </xf>
    <xf numFmtId="0" fontId="12" fillId="0" borderId="2" xfId="0" applyFont="1" applyBorder="1" applyAlignment="1">
      <alignment horizontal="left" vertical="top" wrapText="1"/>
    </xf>
    <xf numFmtId="3" fontId="11" fillId="10" borderId="2" xfId="0" applyNumberFormat="1" applyFont="1" applyFill="1" applyBorder="1" applyAlignment="1">
      <alignment horizontal="right" vertical="top"/>
    </xf>
    <xf numFmtId="171" fontId="11" fillId="10" borderId="2" xfId="0" applyNumberFormat="1" applyFont="1" applyFill="1" applyBorder="1" applyAlignment="1">
      <alignment horizontal="right" vertical="top"/>
    </xf>
    <xf numFmtId="0" fontId="25" fillId="0" borderId="0" xfId="0" applyFont="1" applyAlignment="1">
      <alignment horizontal="left"/>
    </xf>
    <xf numFmtId="3" fontId="25" fillId="0" borderId="0" xfId="0" applyNumberFormat="1" applyFont="1" applyAlignment="1">
      <alignment horizontal="right"/>
    </xf>
    <xf numFmtId="171" fontId="25" fillId="0" borderId="0" xfId="0" applyNumberFormat="1" applyFont="1" applyAlignment="1">
      <alignment horizontal="right"/>
    </xf>
    <xf numFmtId="0" fontId="11" fillId="0" borderId="2" xfId="0" applyFont="1" applyBorder="1" applyAlignment="1">
      <alignment vertical="top" wrapText="1"/>
    </xf>
    <xf numFmtId="0" fontId="34" fillId="0" borderId="2" xfId="0" applyFont="1" applyBorder="1" applyAlignment="1">
      <alignment vertical="top" wrapText="1"/>
    </xf>
    <xf numFmtId="0" fontId="19" fillId="0" borderId="2" xfId="0" applyFont="1" applyBorder="1" applyAlignment="1">
      <alignment vertical="top" wrapText="1"/>
    </xf>
    <xf numFmtId="0" fontId="11" fillId="11" borderId="2" xfId="0" applyFont="1" applyFill="1" applyBorder="1" applyAlignment="1">
      <alignment horizontal="center" vertical="top"/>
    </xf>
    <xf numFmtId="0" fontId="11" fillId="11" borderId="2" xfId="0" applyFont="1" applyFill="1" applyBorder="1" applyAlignment="1">
      <alignment horizontal="left" vertical="top" wrapText="1"/>
    </xf>
    <xf numFmtId="0" fontId="35" fillId="11" borderId="2" xfId="0" applyFont="1" applyFill="1" applyBorder="1" applyAlignment="1">
      <alignment horizontal="left" vertical="top" wrapText="1"/>
    </xf>
    <xf numFmtId="0" fontId="19" fillId="11" borderId="2" xfId="0" applyFont="1" applyFill="1" applyBorder="1" applyAlignment="1">
      <alignment horizontal="left" vertical="top" wrapText="1"/>
    </xf>
    <xf numFmtId="0" fontId="16" fillId="11" borderId="2" xfId="0" applyFont="1" applyFill="1" applyBorder="1" applyAlignment="1">
      <alignment horizontal="left" vertical="top" wrapText="1"/>
    </xf>
    <xf numFmtId="0" fontId="9" fillId="11" borderId="2" xfId="0" applyFont="1" applyFill="1" applyBorder="1" applyAlignment="1">
      <alignment horizontal="left" vertical="top" wrapText="1"/>
    </xf>
    <xf numFmtId="0" fontId="11" fillId="0" borderId="2" xfId="0" applyFont="1" applyBorder="1" applyAlignment="1">
      <alignment horizontal="center" vertical="top"/>
    </xf>
    <xf numFmtId="0" fontId="35" fillId="0" borderId="2" xfId="0" applyFont="1" applyBorder="1" applyAlignment="1">
      <alignment horizontal="left" vertical="top" wrapText="1"/>
    </xf>
    <xf numFmtId="171" fontId="25" fillId="0" borderId="2" xfId="0" applyNumberFormat="1" applyFont="1" applyBorder="1" applyAlignment="1">
      <alignment horizontal="right"/>
    </xf>
    <xf numFmtId="0" fontId="36" fillId="0" borderId="0" xfId="0" applyFont="1"/>
    <xf numFmtId="0" fontId="37" fillId="0" borderId="0" xfId="0" applyFont="1"/>
    <xf numFmtId="0" fontId="16" fillId="0" borderId="0" xfId="0" applyFont="1"/>
    <xf numFmtId="0" fontId="10" fillId="7" borderId="0" xfId="0" applyFont="1" applyFill="1" applyAlignment="1">
      <alignment horizontal="center" vertical="center"/>
    </xf>
    <xf numFmtId="0" fontId="38" fillId="9" borderId="2" xfId="0" applyFont="1" applyFill="1" applyBorder="1"/>
    <xf numFmtId="0" fontId="14" fillId="9" borderId="2" xfId="0" applyFont="1" applyFill="1" applyBorder="1" applyAlignment="1">
      <alignment vertical="top" wrapText="1"/>
    </xf>
    <xf numFmtId="0" fontId="19" fillId="9" borderId="2" xfId="0" applyFont="1" applyFill="1" applyBorder="1"/>
    <xf numFmtId="0" fontId="38" fillId="0" borderId="2" xfId="0" applyFont="1" applyBorder="1"/>
    <xf numFmtId="0" fontId="14" fillId="0" borderId="2" xfId="0" applyFont="1" applyBorder="1" applyAlignment="1">
      <alignment vertical="top" wrapText="1"/>
    </xf>
    <xf numFmtId="0" fontId="19" fillId="0" borderId="2" xfId="0" applyFont="1" applyBorder="1"/>
    <xf numFmtId="0" fontId="17" fillId="0" borderId="1" xfId="0" applyFont="1" applyBorder="1" applyAlignment="1">
      <alignment vertical="top" wrapText="1"/>
    </xf>
    <xf numFmtId="0" fontId="19" fillId="0" borderId="0" xfId="0" applyFont="1" applyAlignment="1">
      <alignment vertical="top" wrapText="1"/>
    </xf>
    <xf numFmtId="0" fontId="0" fillId="0" borderId="0" xfId="0"/>
    <xf numFmtId="0" fontId="21" fillId="0" borderId="0" xfId="0" applyFont="1"/>
    <xf numFmtId="0" fontId="9" fillId="0" borderId="0" xfId="0" applyFont="1"/>
    <xf numFmtId="0" fontId="21" fillId="0" borderId="3" xfId="0" applyFont="1" applyBorder="1" applyAlignment="1">
      <alignment horizontal="left" vertical="top" wrapText="1"/>
    </xf>
    <xf numFmtId="0" fontId="0" fillId="0" borderId="4" xfId="0" applyBorder="1"/>
    <xf numFmtId="0" fontId="3" fillId="0" borderId="0" xfId="0" applyFont="1" applyAlignment="1">
      <alignment vertical="top" wrapText="1"/>
    </xf>
    <xf numFmtId="0" fontId="6" fillId="5" borderId="0" xfId="0" applyFont="1" applyFill="1" applyAlignment="1">
      <alignment vertical="top" wrapText="1"/>
    </xf>
    <xf numFmtId="0" fontId="16" fillId="0" borderId="3" xfId="0" applyFont="1" applyBorder="1" applyAlignment="1">
      <alignment horizontal="left" vertical="top" wrapText="1"/>
    </xf>
    <xf numFmtId="0" fontId="19" fillId="0" borderId="3" xfId="0" applyFont="1" applyBorder="1" applyAlignment="1">
      <alignment horizontal="left" vertical="top" wrapText="1"/>
    </xf>
    <xf numFmtId="0" fontId="20" fillId="6" borderId="0" xfId="0" applyFont="1" applyFill="1" applyAlignment="1">
      <alignment vertical="top" wrapText="1"/>
    </xf>
    <xf numFmtId="0" fontId="4" fillId="8" borderId="0" xfId="0" applyFont="1" applyFill="1" applyAlignment="1">
      <alignment vertical="top" wrapText="1"/>
    </xf>
    <xf numFmtId="0" fontId="17" fillId="6" borderId="0" xfId="0" applyFont="1" applyFill="1" applyAlignment="1">
      <alignment vertical="top" wrapText="1"/>
    </xf>
    <xf numFmtId="0" fontId="19" fillId="0" borderId="3" xfId="0" applyFont="1" applyBorder="1" applyAlignment="1">
      <alignment horizontal="left" vertical="top"/>
    </xf>
    <xf numFmtId="0" fontId="9" fillId="0" borderId="3" xfId="0" applyFont="1" applyBorder="1" applyAlignment="1">
      <alignment horizontal="left" vertical="top" wrapText="1"/>
    </xf>
    <xf numFmtId="0" fontId="6" fillId="0" borderId="0" xfId="0" applyFont="1" applyAlignment="1">
      <alignment vertical="top" wrapText="1"/>
    </xf>
    <xf numFmtId="0" fontId="4" fillId="5" borderId="0" xfId="0" applyFont="1" applyFill="1" applyAlignment="1">
      <alignment vertical="top" wrapText="1"/>
    </xf>
    <xf numFmtId="0" fontId="4" fillId="6" borderId="0" xfId="0" applyFont="1" applyFill="1" applyAlignment="1">
      <alignment vertical="top" wrapText="1"/>
    </xf>
    <xf numFmtId="0" fontId="17" fillId="0" borderId="3" xfId="0" applyFont="1" applyBorder="1" applyAlignment="1">
      <alignment horizontal="left" vertical="top" wrapText="1"/>
    </xf>
    <xf numFmtId="0" fontId="20" fillId="5" borderId="0" xfId="0" applyFont="1" applyFill="1" applyAlignment="1">
      <alignment vertical="top" wrapText="1"/>
    </xf>
    <xf numFmtId="0" fontId="3" fillId="0" borderId="1" xfId="0" applyFont="1" applyBorder="1" applyAlignment="1">
      <alignment vertical="top" wrapText="1"/>
    </xf>
    <xf numFmtId="0" fontId="0" fillId="0" borderId="5" xfId="0" applyBorder="1"/>
    <xf numFmtId="0" fontId="0" fillId="0" borderId="6" xfId="0" applyBorder="1"/>
    <xf numFmtId="0" fontId="9" fillId="0" borderId="3" xfId="0" applyFont="1" applyBorder="1" applyAlignment="1">
      <alignment horizontal="left" vertical="top"/>
    </xf>
    <xf numFmtId="0" fontId="6" fillId="6" borderId="0" xfId="0" applyFont="1" applyFill="1" applyAlignment="1">
      <alignment vertical="top" wrapText="1"/>
    </xf>
    <xf numFmtId="0" fontId="33" fillId="0" borderId="0" xfId="0" applyFont="1" applyAlignment="1">
      <alignment vertical="top" wrapText="1"/>
    </xf>
    <xf numFmtId="0" fontId="17" fillId="0" borderId="0" xfId="0" applyFont="1"/>
    <xf numFmtId="0" fontId="16" fillId="0" borderId="0" xfId="0" applyFont="1" applyAlignment="1">
      <alignment vertical="top" wrapText="1"/>
    </xf>
    <xf numFmtId="0" fontId="17"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C5F14"/>
  </sheetPr>
  <dimension ref="A1:C63"/>
  <sheetViews>
    <sheetView showGridLines="0" workbookViewId="0"/>
  </sheetViews>
  <sheetFormatPr baseColWidth="10" defaultColWidth="8.83203125" defaultRowHeight="15" x14ac:dyDescent="0.2"/>
  <cols>
    <col min="1" max="1" width="30" customWidth="1"/>
    <col min="2" max="2" width="86" customWidth="1"/>
    <col min="3" max="3" width="26" customWidth="1"/>
  </cols>
  <sheetData>
    <row r="1" spans="1:3" ht="19" x14ac:dyDescent="0.2">
      <c r="A1" s="174" t="s">
        <v>0</v>
      </c>
    </row>
    <row r="2" spans="1:3" x14ac:dyDescent="0.2">
      <c r="A2" s="175" t="s">
        <v>1</v>
      </c>
    </row>
    <row r="3" spans="1:3" x14ac:dyDescent="0.2">
      <c r="A3" s="176" t="s">
        <v>2</v>
      </c>
    </row>
    <row r="5" spans="1:3" ht="26" customHeight="1" x14ac:dyDescent="0.2">
      <c r="A5" s="177" t="s">
        <v>3</v>
      </c>
      <c r="B5" s="177" t="s">
        <v>4</v>
      </c>
      <c r="C5" s="177" t="s">
        <v>5</v>
      </c>
    </row>
    <row r="6" spans="1:3" ht="28" customHeight="1" x14ac:dyDescent="0.2">
      <c r="A6" s="178" t="s">
        <v>6</v>
      </c>
      <c r="B6" s="179" t="s">
        <v>7</v>
      </c>
      <c r="C6" s="180" t="s">
        <v>8</v>
      </c>
    </row>
    <row r="7" spans="1:3" ht="28" customHeight="1" x14ac:dyDescent="0.2">
      <c r="A7" s="181" t="s">
        <v>9</v>
      </c>
      <c r="B7" s="182" t="s">
        <v>10</v>
      </c>
      <c r="C7" s="183" t="s">
        <v>8</v>
      </c>
    </row>
    <row r="8" spans="1:3" ht="22" customHeight="1" x14ac:dyDescent="0.2">
      <c r="A8" s="187" t="s">
        <v>11</v>
      </c>
      <c r="B8" s="186"/>
      <c r="C8" s="186"/>
    </row>
    <row r="9" spans="1:3" ht="28" customHeight="1" x14ac:dyDescent="0.2">
      <c r="A9" s="181" t="s">
        <v>12</v>
      </c>
      <c r="B9" s="182" t="s">
        <v>13</v>
      </c>
      <c r="C9" s="183" t="s">
        <v>14</v>
      </c>
    </row>
    <row r="10" spans="1:3" ht="28" customHeight="1" x14ac:dyDescent="0.2">
      <c r="A10" s="181" t="s">
        <v>15</v>
      </c>
      <c r="B10" s="182" t="s">
        <v>16</v>
      </c>
      <c r="C10" s="183" t="s">
        <v>17</v>
      </c>
    </row>
    <row r="11" spans="1:3" ht="28" customHeight="1" x14ac:dyDescent="0.2">
      <c r="A11" s="181" t="s">
        <v>18</v>
      </c>
      <c r="B11" s="182" t="s">
        <v>19</v>
      </c>
      <c r="C11" s="183" t="s">
        <v>14</v>
      </c>
    </row>
    <row r="12" spans="1:3" ht="28" customHeight="1" x14ac:dyDescent="0.2">
      <c r="A12" s="181" t="s">
        <v>20</v>
      </c>
      <c r="B12" s="182" t="s">
        <v>21</v>
      </c>
      <c r="C12" s="183" t="s">
        <v>14</v>
      </c>
    </row>
    <row r="13" spans="1:3" ht="28" customHeight="1" x14ac:dyDescent="0.2">
      <c r="A13" s="178" t="s">
        <v>22</v>
      </c>
      <c r="B13" s="179" t="s">
        <v>23</v>
      </c>
      <c r="C13" s="180" t="s">
        <v>14</v>
      </c>
    </row>
    <row r="14" spans="1:3" ht="28" customHeight="1" x14ac:dyDescent="0.2">
      <c r="A14" s="181" t="s">
        <v>24</v>
      </c>
      <c r="B14" s="182" t="s">
        <v>25</v>
      </c>
      <c r="C14" s="183" t="s">
        <v>14</v>
      </c>
    </row>
    <row r="15" spans="1:3" ht="28" customHeight="1" x14ac:dyDescent="0.2">
      <c r="A15" s="178" t="s">
        <v>26</v>
      </c>
      <c r="B15" s="179" t="s">
        <v>27</v>
      </c>
      <c r="C15" s="180" t="s">
        <v>17</v>
      </c>
    </row>
    <row r="16" spans="1:3" ht="28" customHeight="1" x14ac:dyDescent="0.2">
      <c r="A16" s="178" t="s">
        <v>28</v>
      </c>
      <c r="B16" s="179" t="s">
        <v>29</v>
      </c>
      <c r="C16" s="180" t="s">
        <v>14</v>
      </c>
    </row>
    <row r="17" spans="1:3" ht="22" customHeight="1" x14ac:dyDescent="0.2">
      <c r="A17" s="187" t="s">
        <v>30</v>
      </c>
      <c r="B17" s="186"/>
      <c r="C17" s="186"/>
    </row>
    <row r="18" spans="1:3" ht="28" customHeight="1" x14ac:dyDescent="0.2">
      <c r="A18" s="181" t="s">
        <v>31</v>
      </c>
      <c r="B18" s="182" t="s">
        <v>32</v>
      </c>
      <c r="C18" s="183" t="s">
        <v>14</v>
      </c>
    </row>
    <row r="19" spans="1:3" ht="28" customHeight="1" x14ac:dyDescent="0.2">
      <c r="A19" s="181" t="s">
        <v>33</v>
      </c>
      <c r="B19" s="182" t="s">
        <v>34</v>
      </c>
      <c r="C19" s="183" t="s">
        <v>14</v>
      </c>
    </row>
    <row r="20" spans="1:3" ht="28" customHeight="1" x14ac:dyDescent="0.2">
      <c r="A20" s="181" t="s">
        <v>35</v>
      </c>
      <c r="B20" s="182" t="s">
        <v>36</v>
      </c>
      <c r="C20" s="183" t="s">
        <v>14</v>
      </c>
    </row>
    <row r="21" spans="1:3" ht="28" customHeight="1" x14ac:dyDescent="0.2">
      <c r="A21" s="181" t="s">
        <v>37</v>
      </c>
      <c r="B21" s="182" t="s">
        <v>38</v>
      </c>
      <c r="C21" s="183" t="s">
        <v>14</v>
      </c>
    </row>
    <row r="22" spans="1:3" ht="28" customHeight="1" x14ac:dyDescent="0.2">
      <c r="A22" s="181" t="s">
        <v>39</v>
      </c>
      <c r="B22" s="182" t="s">
        <v>40</v>
      </c>
      <c r="C22" s="183" t="s">
        <v>14</v>
      </c>
    </row>
    <row r="23" spans="1:3" ht="28" customHeight="1" x14ac:dyDescent="0.2">
      <c r="A23" s="181" t="s">
        <v>41</v>
      </c>
      <c r="B23" s="182" t="s">
        <v>42</v>
      </c>
      <c r="C23" s="183" t="s">
        <v>17</v>
      </c>
    </row>
    <row r="24" spans="1:3" ht="22" customHeight="1" x14ac:dyDescent="0.2">
      <c r="A24" s="187" t="s">
        <v>43</v>
      </c>
      <c r="B24" s="186"/>
      <c r="C24" s="186"/>
    </row>
    <row r="25" spans="1:3" ht="28" customHeight="1" x14ac:dyDescent="0.2">
      <c r="A25" s="181" t="s">
        <v>44</v>
      </c>
      <c r="B25" s="182" t="s">
        <v>45</v>
      </c>
      <c r="C25" s="183" t="s">
        <v>14</v>
      </c>
    </row>
    <row r="26" spans="1:3" ht="28" customHeight="1" x14ac:dyDescent="0.2">
      <c r="A26" s="178" t="s">
        <v>46</v>
      </c>
      <c r="B26" s="179" t="s">
        <v>47</v>
      </c>
      <c r="C26" s="180" t="s">
        <v>14</v>
      </c>
    </row>
    <row r="27" spans="1:3" ht="28" customHeight="1" x14ac:dyDescent="0.2">
      <c r="A27" s="181" t="s">
        <v>48</v>
      </c>
      <c r="B27" s="182" t="s">
        <v>49</v>
      </c>
      <c r="C27" s="183" t="s">
        <v>14</v>
      </c>
    </row>
    <row r="28" spans="1:3" ht="28" customHeight="1" x14ac:dyDescent="0.2">
      <c r="A28" s="181" t="s">
        <v>50</v>
      </c>
      <c r="B28" s="182" t="s">
        <v>51</v>
      </c>
      <c r="C28" s="183" t="s">
        <v>17</v>
      </c>
    </row>
    <row r="29" spans="1:3" ht="22" customHeight="1" x14ac:dyDescent="0.2">
      <c r="A29" s="187" t="s">
        <v>52</v>
      </c>
      <c r="B29" s="186"/>
      <c r="C29" s="186"/>
    </row>
    <row r="30" spans="1:3" ht="28" customHeight="1" x14ac:dyDescent="0.2">
      <c r="A30" s="181" t="s">
        <v>53</v>
      </c>
      <c r="B30" s="182" t="s">
        <v>54</v>
      </c>
      <c r="C30" s="183" t="s">
        <v>14</v>
      </c>
    </row>
    <row r="31" spans="1:3" ht="28" customHeight="1" x14ac:dyDescent="0.2">
      <c r="A31" s="181" t="s">
        <v>55</v>
      </c>
      <c r="B31" s="182" t="s">
        <v>56</v>
      </c>
      <c r="C31" s="183" t="s">
        <v>14</v>
      </c>
    </row>
    <row r="32" spans="1:3" ht="28" customHeight="1" x14ac:dyDescent="0.2">
      <c r="A32" s="181" t="s">
        <v>57</v>
      </c>
      <c r="B32" s="182" t="s">
        <v>58</v>
      </c>
      <c r="C32" s="183" t="s">
        <v>17</v>
      </c>
    </row>
    <row r="33" spans="1:3" ht="28" customHeight="1" x14ac:dyDescent="0.2">
      <c r="A33" s="181" t="s">
        <v>59</v>
      </c>
      <c r="B33" s="182" t="s">
        <v>60</v>
      </c>
      <c r="C33" s="183" t="s">
        <v>14</v>
      </c>
    </row>
    <row r="34" spans="1:3" ht="28" customHeight="1" x14ac:dyDescent="0.2">
      <c r="A34" s="181" t="s">
        <v>61</v>
      </c>
      <c r="B34" s="182" t="s">
        <v>62</v>
      </c>
      <c r="C34" s="183" t="s">
        <v>14</v>
      </c>
    </row>
    <row r="35" spans="1:3" ht="28" customHeight="1" x14ac:dyDescent="0.2">
      <c r="A35" s="181" t="s">
        <v>63</v>
      </c>
      <c r="B35" s="182" t="s">
        <v>64</v>
      </c>
      <c r="C35" s="183" t="s">
        <v>17</v>
      </c>
    </row>
    <row r="36" spans="1:3" ht="22" customHeight="1" x14ac:dyDescent="0.2">
      <c r="A36" s="187" t="s">
        <v>65</v>
      </c>
      <c r="B36" s="186"/>
      <c r="C36" s="186"/>
    </row>
    <row r="37" spans="1:3" ht="28" customHeight="1" x14ac:dyDescent="0.2">
      <c r="A37" s="181" t="s">
        <v>66</v>
      </c>
      <c r="B37" s="182" t="s">
        <v>67</v>
      </c>
      <c r="C37" s="183" t="s">
        <v>14</v>
      </c>
    </row>
    <row r="38" spans="1:3" ht="28" customHeight="1" x14ac:dyDescent="0.2">
      <c r="A38" s="181" t="s">
        <v>68</v>
      </c>
      <c r="B38" s="182" t="s">
        <v>69</v>
      </c>
      <c r="C38" s="183" t="s">
        <v>17</v>
      </c>
    </row>
    <row r="39" spans="1:3" ht="28" customHeight="1" x14ac:dyDescent="0.2">
      <c r="A39" s="181" t="s">
        <v>70</v>
      </c>
      <c r="B39" s="182" t="s">
        <v>71</v>
      </c>
      <c r="C39" s="183" t="s">
        <v>17</v>
      </c>
    </row>
    <row r="40" spans="1:3" ht="28" customHeight="1" x14ac:dyDescent="0.2">
      <c r="A40" s="181" t="s">
        <v>72</v>
      </c>
      <c r="B40" s="182" t="s">
        <v>73</v>
      </c>
      <c r="C40" s="183" t="s">
        <v>17</v>
      </c>
    </row>
    <row r="41" spans="1:3" ht="28" customHeight="1" x14ac:dyDescent="0.2">
      <c r="A41" s="181" t="s">
        <v>74</v>
      </c>
      <c r="B41" s="182" t="s">
        <v>75</v>
      </c>
      <c r="C41" s="183" t="s">
        <v>17</v>
      </c>
    </row>
    <row r="42" spans="1:3" ht="28" customHeight="1" x14ac:dyDescent="0.2">
      <c r="A42" s="181" t="s">
        <v>76</v>
      </c>
      <c r="B42" s="182" t="s">
        <v>77</v>
      </c>
      <c r="C42" s="183" t="s">
        <v>17</v>
      </c>
    </row>
    <row r="43" spans="1:3" ht="28" customHeight="1" x14ac:dyDescent="0.2">
      <c r="A43" s="181" t="s">
        <v>78</v>
      </c>
      <c r="B43" s="182" t="s">
        <v>79</v>
      </c>
      <c r="C43" s="183" t="s">
        <v>14</v>
      </c>
    </row>
    <row r="44" spans="1:3" ht="28" customHeight="1" x14ac:dyDescent="0.2">
      <c r="A44" s="181" t="s">
        <v>80</v>
      </c>
      <c r="B44" s="182" t="s">
        <v>81</v>
      </c>
      <c r="C44" s="183" t="s">
        <v>17</v>
      </c>
    </row>
    <row r="45" spans="1:3" ht="28" customHeight="1" x14ac:dyDescent="0.2">
      <c r="A45" s="181" t="s">
        <v>82</v>
      </c>
      <c r="B45" s="182" t="s">
        <v>83</v>
      </c>
      <c r="C45" s="183" t="s">
        <v>17</v>
      </c>
    </row>
    <row r="46" spans="1:3" ht="28" customHeight="1" x14ac:dyDescent="0.2">
      <c r="A46" s="181" t="s">
        <v>84</v>
      </c>
      <c r="B46" s="182" t="s">
        <v>85</v>
      </c>
      <c r="C46" s="183" t="s">
        <v>17</v>
      </c>
    </row>
    <row r="47" spans="1:3" ht="28" customHeight="1" x14ac:dyDescent="0.2">
      <c r="A47" s="181" t="s">
        <v>86</v>
      </c>
      <c r="B47" s="182" t="s">
        <v>87</v>
      </c>
      <c r="C47" s="183" t="s">
        <v>17</v>
      </c>
    </row>
    <row r="48" spans="1:3" ht="28" customHeight="1" x14ac:dyDescent="0.2">
      <c r="A48" s="181" t="s">
        <v>88</v>
      </c>
      <c r="B48" s="182" t="s">
        <v>89</v>
      </c>
      <c r="C48" s="183" t="s">
        <v>17</v>
      </c>
    </row>
    <row r="49" spans="1:3" ht="28" customHeight="1" x14ac:dyDescent="0.2">
      <c r="A49" s="181" t="s">
        <v>90</v>
      </c>
      <c r="B49" s="182" t="s">
        <v>91</v>
      </c>
      <c r="C49" s="183" t="s">
        <v>14</v>
      </c>
    </row>
    <row r="50" spans="1:3" ht="28" customHeight="1" x14ac:dyDescent="0.2">
      <c r="A50" s="181" t="s">
        <v>92</v>
      </c>
      <c r="B50" s="182" t="s">
        <v>93</v>
      </c>
      <c r="C50" s="183" t="s">
        <v>17</v>
      </c>
    </row>
    <row r="51" spans="1:3" ht="22" customHeight="1" x14ac:dyDescent="0.2">
      <c r="A51" s="187" t="s">
        <v>94</v>
      </c>
      <c r="B51" s="186"/>
      <c r="C51" s="186"/>
    </row>
    <row r="52" spans="1:3" ht="28" customHeight="1" x14ac:dyDescent="0.2">
      <c r="A52" s="181" t="s">
        <v>95</v>
      </c>
      <c r="B52" s="182" t="s">
        <v>96</v>
      </c>
      <c r="C52" s="183" t="s">
        <v>17</v>
      </c>
    </row>
    <row r="53" spans="1:3" ht="28" customHeight="1" x14ac:dyDescent="0.2">
      <c r="A53" s="181" t="s">
        <v>97</v>
      </c>
      <c r="B53" s="182" t="s">
        <v>98</v>
      </c>
      <c r="C53" s="183" t="s">
        <v>17</v>
      </c>
    </row>
    <row r="54" spans="1:3" ht="28" customHeight="1" x14ac:dyDescent="0.2">
      <c r="A54" s="181" t="s">
        <v>99</v>
      </c>
      <c r="B54" s="182" t="s">
        <v>100</v>
      </c>
      <c r="C54" s="183" t="s">
        <v>17</v>
      </c>
    </row>
    <row r="55" spans="1:3" ht="28" customHeight="1" x14ac:dyDescent="0.2">
      <c r="A55" s="181" t="s">
        <v>101</v>
      </c>
      <c r="B55" s="182" t="s">
        <v>102</v>
      </c>
      <c r="C55" s="183" t="s">
        <v>17</v>
      </c>
    </row>
    <row r="57" spans="1:3" x14ac:dyDescent="0.2">
      <c r="A57" s="140" t="s">
        <v>103</v>
      </c>
    </row>
    <row r="58" spans="1:3" ht="30" customHeight="1" x14ac:dyDescent="0.2">
      <c r="A58" s="185" t="s">
        <v>104</v>
      </c>
      <c r="B58" s="186"/>
      <c r="C58" s="186"/>
    </row>
    <row r="59" spans="1:3" ht="30" customHeight="1" x14ac:dyDescent="0.2">
      <c r="A59" s="185" t="s">
        <v>105</v>
      </c>
      <c r="B59" s="186"/>
      <c r="C59" s="186"/>
    </row>
    <row r="60" spans="1:3" ht="30" customHeight="1" x14ac:dyDescent="0.2">
      <c r="A60" s="185" t="s">
        <v>106</v>
      </c>
      <c r="B60" s="186"/>
      <c r="C60" s="186"/>
    </row>
    <row r="61" spans="1:3" ht="30" customHeight="1" x14ac:dyDescent="0.2">
      <c r="A61" s="185" t="s">
        <v>107</v>
      </c>
      <c r="B61" s="186"/>
      <c r="C61" s="186"/>
    </row>
    <row r="63" spans="1:3" x14ac:dyDescent="0.2">
      <c r="A63" s="188" t="s">
        <v>108</v>
      </c>
      <c r="B63" s="186"/>
      <c r="C63" s="186"/>
    </row>
  </sheetData>
  <mergeCells count="11">
    <mergeCell ref="A60:C60"/>
    <mergeCell ref="A36:C36"/>
    <mergeCell ref="A63:C63"/>
    <mergeCell ref="A8:C8"/>
    <mergeCell ref="A61:C61"/>
    <mergeCell ref="A58:C58"/>
    <mergeCell ref="A17:C17"/>
    <mergeCell ref="A29:C29"/>
    <mergeCell ref="A59:C59"/>
    <mergeCell ref="A24:C24"/>
    <mergeCell ref="A51:C5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E6470"/>
  </sheetPr>
  <dimension ref="A1:E30"/>
  <sheetViews>
    <sheetView showGridLines="0" workbookViewId="0">
      <pane ySplit="3" topLeftCell="A4" activePane="bottomLeft" state="frozen"/>
      <selection pane="bottomLeft"/>
    </sheetView>
  </sheetViews>
  <sheetFormatPr baseColWidth="10" defaultColWidth="8.83203125" defaultRowHeight="15" x14ac:dyDescent="0.2"/>
  <cols>
    <col min="1" max="1" width="34" customWidth="1"/>
    <col min="2" max="2" width="26" customWidth="1"/>
    <col min="3" max="3" width="20" customWidth="1"/>
    <col min="4" max="4" width="66" customWidth="1"/>
    <col min="5" max="5" width="34" customWidth="1"/>
  </cols>
  <sheetData>
    <row r="1" spans="1:5" ht="24" customHeight="1" x14ac:dyDescent="0.2">
      <c r="A1" s="1" t="s">
        <v>1431</v>
      </c>
      <c r="B1" s="2"/>
      <c r="C1" s="2"/>
      <c r="D1" s="2"/>
      <c r="E1" s="2"/>
    </row>
    <row r="2" spans="1:5" ht="27.75" customHeight="1" x14ac:dyDescent="0.2">
      <c r="A2" s="191" t="s">
        <v>1432</v>
      </c>
      <c r="B2" s="186"/>
      <c r="C2" s="186"/>
      <c r="D2" s="186"/>
      <c r="E2" s="186"/>
    </row>
    <row r="4" spans="1:5" ht="18" customHeight="1" x14ac:dyDescent="0.2">
      <c r="A4" s="31" t="s">
        <v>1433</v>
      </c>
      <c r="B4" s="34"/>
      <c r="C4" s="34"/>
      <c r="D4" s="34"/>
      <c r="E4" s="34"/>
    </row>
    <row r="5" spans="1:5" ht="30" customHeight="1" x14ac:dyDescent="0.2">
      <c r="A5" s="5" t="s">
        <v>1434</v>
      </c>
      <c r="B5" s="5" t="s">
        <v>1435</v>
      </c>
      <c r="C5" s="5" t="s">
        <v>1436</v>
      </c>
      <c r="D5" s="5" t="s">
        <v>1437</v>
      </c>
      <c r="E5" s="5" t="s">
        <v>1438</v>
      </c>
    </row>
    <row r="6" spans="1:5" ht="23.25" customHeight="1" x14ac:dyDescent="0.2">
      <c r="A6" s="6" t="s">
        <v>1439</v>
      </c>
      <c r="B6" s="6" t="s">
        <v>1440</v>
      </c>
      <c r="C6" s="6" t="s">
        <v>1441</v>
      </c>
      <c r="D6" s="8" t="s">
        <v>1442</v>
      </c>
      <c r="E6" s="8" t="s">
        <v>1443</v>
      </c>
    </row>
    <row r="7" spans="1:5" ht="23.25" customHeight="1" x14ac:dyDescent="0.2">
      <c r="A7" s="6" t="s">
        <v>1444</v>
      </c>
      <c r="B7" s="6" t="s">
        <v>1445</v>
      </c>
      <c r="C7" s="6" t="s">
        <v>1446</v>
      </c>
      <c r="D7" s="8" t="s">
        <v>1447</v>
      </c>
      <c r="E7" s="8" t="s">
        <v>1448</v>
      </c>
    </row>
    <row r="8" spans="1:5" ht="15" customHeight="1" x14ac:dyDescent="0.2">
      <c r="A8" s="6" t="s">
        <v>1449</v>
      </c>
      <c r="B8" s="6" t="s">
        <v>1450</v>
      </c>
      <c r="C8" s="6" t="s">
        <v>1451</v>
      </c>
      <c r="D8" s="8" t="s">
        <v>1452</v>
      </c>
      <c r="E8" s="8"/>
    </row>
    <row r="9" spans="1:5" ht="34.5" customHeight="1" x14ac:dyDescent="0.2">
      <c r="A9" s="6" t="s">
        <v>1453</v>
      </c>
      <c r="B9" s="6" t="s">
        <v>1450</v>
      </c>
      <c r="C9" s="6" t="s">
        <v>1454</v>
      </c>
      <c r="D9" s="8" t="s">
        <v>1455</v>
      </c>
      <c r="E9" s="8" t="s">
        <v>1456</v>
      </c>
    </row>
    <row r="10" spans="1:5" ht="31.5" customHeight="1" x14ac:dyDescent="0.2">
      <c r="A10" s="196" t="s">
        <v>1457</v>
      </c>
      <c r="B10" s="186"/>
      <c r="C10" s="186"/>
      <c r="D10" s="186"/>
      <c r="E10" s="186"/>
    </row>
    <row r="12" spans="1:5" ht="18" customHeight="1" x14ac:dyDescent="0.2">
      <c r="A12" s="9" t="s">
        <v>1458</v>
      </c>
      <c r="B12" s="10"/>
      <c r="C12" s="10"/>
      <c r="D12" s="10"/>
      <c r="E12" s="10"/>
    </row>
    <row r="13" spans="1:5" ht="30" customHeight="1" x14ac:dyDescent="0.2">
      <c r="A13" s="5" t="s">
        <v>1459</v>
      </c>
      <c r="B13" s="5" t="s">
        <v>1335</v>
      </c>
      <c r="C13" s="5" t="s">
        <v>172</v>
      </c>
      <c r="D13" s="5" t="s">
        <v>1337</v>
      </c>
      <c r="E13" s="5" t="s">
        <v>1338</v>
      </c>
    </row>
    <row r="14" spans="1:5" ht="34.5" customHeight="1" x14ac:dyDescent="0.2">
      <c r="A14" s="8" t="s">
        <v>1460</v>
      </c>
      <c r="B14" s="6" t="s">
        <v>1461</v>
      </c>
      <c r="C14" s="6" t="s">
        <v>189</v>
      </c>
      <c r="D14" s="8" t="s">
        <v>1462</v>
      </c>
      <c r="E14" s="6" t="s">
        <v>1463</v>
      </c>
    </row>
    <row r="15" spans="1:5" ht="34.5" customHeight="1" x14ac:dyDescent="0.2">
      <c r="A15" s="8" t="s">
        <v>1464</v>
      </c>
      <c r="B15" s="6" t="s">
        <v>1461</v>
      </c>
      <c r="C15" s="6" t="s">
        <v>196</v>
      </c>
      <c r="D15" s="8" t="s">
        <v>1465</v>
      </c>
      <c r="E15" s="6" t="s">
        <v>1466</v>
      </c>
    </row>
    <row r="16" spans="1:5" ht="34.5" customHeight="1" x14ac:dyDescent="0.2">
      <c r="A16" s="8" t="s">
        <v>1467</v>
      </c>
      <c r="B16" s="6" t="s">
        <v>1461</v>
      </c>
      <c r="C16" s="6" t="s">
        <v>185</v>
      </c>
      <c r="D16" s="8" t="s">
        <v>1468</v>
      </c>
      <c r="E16" s="6" t="s">
        <v>1469</v>
      </c>
    </row>
    <row r="17" spans="1:5" ht="34.5" customHeight="1" x14ac:dyDescent="0.2">
      <c r="A17" s="8" t="s">
        <v>1470</v>
      </c>
      <c r="B17" s="6" t="s">
        <v>1471</v>
      </c>
      <c r="C17" s="6" t="s">
        <v>199</v>
      </c>
      <c r="D17" s="8" t="s">
        <v>1472</v>
      </c>
      <c r="E17" s="6" t="s">
        <v>1473</v>
      </c>
    </row>
    <row r="18" spans="1:5" ht="34.5" customHeight="1" x14ac:dyDescent="0.2">
      <c r="A18" s="8" t="s">
        <v>1474</v>
      </c>
      <c r="B18" s="6" t="s">
        <v>1461</v>
      </c>
      <c r="C18" s="6" t="s">
        <v>1475</v>
      </c>
      <c r="D18" s="8" t="s">
        <v>1476</v>
      </c>
      <c r="E18" s="6" t="s">
        <v>1477</v>
      </c>
    </row>
    <row r="19" spans="1:5" ht="15" customHeight="1" x14ac:dyDescent="0.2">
      <c r="A19" s="8" t="s">
        <v>1478</v>
      </c>
      <c r="B19" s="6" t="s">
        <v>1479</v>
      </c>
      <c r="C19" s="6" t="s">
        <v>199</v>
      </c>
      <c r="D19" s="8" t="s">
        <v>1480</v>
      </c>
      <c r="E19" s="6" t="s">
        <v>1481</v>
      </c>
    </row>
    <row r="21" spans="1:5" ht="18" customHeight="1" x14ac:dyDescent="0.2">
      <c r="A21" s="3" t="s">
        <v>1482</v>
      </c>
      <c r="B21" s="4"/>
      <c r="C21" s="4"/>
      <c r="D21" s="4"/>
      <c r="E21" s="4"/>
    </row>
    <row r="22" spans="1:5" ht="30" customHeight="1" x14ac:dyDescent="0.2">
      <c r="A22" s="5" t="s">
        <v>1120</v>
      </c>
      <c r="B22" s="5" t="s">
        <v>1483</v>
      </c>
      <c r="C22" s="5" t="s">
        <v>972</v>
      </c>
      <c r="D22" s="5" t="s">
        <v>1337</v>
      </c>
      <c r="E22" s="5" t="s">
        <v>1338</v>
      </c>
    </row>
    <row r="23" spans="1:5" ht="23.25" customHeight="1" x14ac:dyDescent="0.2">
      <c r="A23" s="6" t="s">
        <v>1484</v>
      </c>
      <c r="B23" s="6" t="s">
        <v>1236</v>
      </c>
      <c r="C23" s="6" t="s">
        <v>1485</v>
      </c>
      <c r="D23" s="8" t="s">
        <v>1486</v>
      </c>
      <c r="E23" s="6" t="s">
        <v>1487</v>
      </c>
    </row>
    <row r="24" spans="1:5" ht="23.25" customHeight="1" x14ac:dyDescent="0.2">
      <c r="A24" s="6" t="s">
        <v>1488</v>
      </c>
      <c r="B24" s="6" t="s">
        <v>1170</v>
      </c>
      <c r="C24" s="6" t="s">
        <v>406</v>
      </c>
      <c r="D24" s="8" t="s">
        <v>1489</v>
      </c>
      <c r="E24" s="6" t="s">
        <v>1490</v>
      </c>
    </row>
    <row r="25" spans="1:5" ht="15" customHeight="1" x14ac:dyDescent="0.2">
      <c r="A25" s="6" t="s">
        <v>1491</v>
      </c>
      <c r="B25" s="6" t="s">
        <v>1492</v>
      </c>
      <c r="C25" s="6" t="s">
        <v>406</v>
      </c>
      <c r="D25" s="8"/>
      <c r="E25" s="6" t="s">
        <v>1493</v>
      </c>
    </row>
    <row r="26" spans="1:5" ht="15" customHeight="1" x14ac:dyDescent="0.2">
      <c r="A26" s="6" t="s">
        <v>1494</v>
      </c>
      <c r="B26" s="6" t="s">
        <v>1492</v>
      </c>
      <c r="C26" s="6" t="s">
        <v>406</v>
      </c>
      <c r="D26" s="8" t="s">
        <v>1495</v>
      </c>
      <c r="E26" s="6" t="s">
        <v>1496</v>
      </c>
    </row>
    <row r="27" spans="1:5" ht="15" customHeight="1" x14ac:dyDescent="0.2">
      <c r="A27" s="6" t="s">
        <v>1497</v>
      </c>
      <c r="B27" s="6" t="s">
        <v>1492</v>
      </c>
      <c r="C27" s="6" t="s">
        <v>406</v>
      </c>
      <c r="D27" s="8" t="s">
        <v>1498</v>
      </c>
      <c r="E27" s="6" t="s">
        <v>1499</v>
      </c>
    </row>
    <row r="28" spans="1:5" ht="15" customHeight="1" x14ac:dyDescent="0.2">
      <c r="A28" s="6" t="s">
        <v>1500</v>
      </c>
      <c r="B28" s="6" t="s">
        <v>1492</v>
      </c>
      <c r="C28" s="6" t="s">
        <v>406</v>
      </c>
      <c r="D28" s="8"/>
      <c r="E28" s="6" t="s">
        <v>1501</v>
      </c>
    </row>
    <row r="30" spans="1:5" ht="48" customHeight="1" x14ac:dyDescent="0.2">
      <c r="A30" s="195" t="s">
        <v>1502</v>
      </c>
      <c r="B30" s="186"/>
      <c r="C30" s="186"/>
      <c r="D30" s="186"/>
      <c r="E30" s="186"/>
    </row>
  </sheetData>
  <mergeCells count="3">
    <mergeCell ref="A2:E2"/>
    <mergeCell ref="A10:E10"/>
    <mergeCell ref="A30:E30"/>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E6470"/>
  </sheetPr>
  <dimension ref="A1:F69"/>
  <sheetViews>
    <sheetView showGridLines="0" workbookViewId="0">
      <pane ySplit="3" topLeftCell="A4" activePane="bottomLeft" state="frozen"/>
      <selection pane="bottomLeft"/>
    </sheetView>
  </sheetViews>
  <sheetFormatPr baseColWidth="10" defaultColWidth="8.83203125" defaultRowHeight="15" x14ac:dyDescent="0.2"/>
  <cols>
    <col min="1" max="1" width="34" customWidth="1"/>
    <col min="2" max="2" width="22" customWidth="1"/>
    <col min="3" max="3" width="16" customWidth="1"/>
    <col min="4" max="4" width="18" customWidth="1"/>
    <col min="5" max="5" width="40" customWidth="1"/>
    <col min="6" max="6" width="30" customWidth="1"/>
  </cols>
  <sheetData>
    <row r="1" spans="1:6" ht="24" customHeight="1" x14ac:dyDescent="0.2">
      <c r="A1" s="1" t="s">
        <v>1503</v>
      </c>
      <c r="B1" s="2"/>
      <c r="C1" s="2"/>
      <c r="D1" s="2"/>
      <c r="E1" s="2"/>
      <c r="F1" s="2"/>
    </row>
    <row r="2" spans="1:6" ht="27.75" customHeight="1" x14ac:dyDescent="0.2">
      <c r="A2" s="191" t="s">
        <v>1504</v>
      </c>
      <c r="B2" s="186"/>
      <c r="C2" s="186"/>
      <c r="D2" s="186"/>
      <c r="E2" s="186"/>
      <c r="F2" s="186"/>
    </row>
    <row r="4" spans="1:6" ht="18" customHeight="1" x14ac:dyDescent="0.2">
      <c r="A4" s="3" t="s">
        <v>1505</v>
      </c>
      <c r="B4" s="4"/>
      <c r="C4" s="4"/>
      <c r="D4" s="4"/>
      <c r="E4" s="4"/>
      <c r="F4" s="4"/>
    </row>
    <row r="5" spans="1:6" ht="30" customHeight="1" x14ac:dyDescent="0.2">
      <c r="A5" s="5" t="s">
        <v>1506</v>
      </c>
      <c r="B5" s="5" t="s">
        <v>1507</v>
      </c>
      <c r="C5" s="5" t="s">
        <v>172</v>
      </c>
      <c r="D5" s="5" t="s">
        <v>176</v>
      </c>
      <c r="E5" s="5" t="s">
        <v>177</v>
      </c>
      <c r="F5" s="5"/>
    </row>
    <row r="6" spans="1:6" ht="23.25" customHeight="1" x14ac:dyDescent="0.2">
      <c r="A6" s="6" t="s">
        <v>1508</v>
      </c>
      <c r="B6" s="8" t="s">
        <v>1509</v>
      </c>
      <c r="C6" s="6" t="s">
        <v>1510</v>
      </c>
      <c r="D6" s="6" t="s">
        <v>1511</v>
      </c>
      <c r="E6" s="8" t="s">
        <v>1512</v>
      </c>
      <c r="F6" s="6"/>
    </row>
    <row r="7" spans="1:6" ht="15" customHeight="1" x14ac:dyDescent="0.2">
      <c r="A7" s="6" t="s">
        <v>1513</v>
      </c>
      <c r="B7" s="8" t="s">
        <v>1514</v>
      </c>
      <c r="C7" s="6" t="s">
        <v>1510</v>
      </c>
      <c r="D7" s="6" t="s">
        <v>1515</v>
      </c>
      <c r="E7" s="8"/>
      <c r="F7" s="6"/>
    </row>
    <row r="8" spans="1:6" ht="15" customHeight="1" x14ac:dyDescent="0.2">
      <c r="A8" s="6" t="s">
        <v>1516</v>
      </c>
      <c r="B8" s="8" t="s">
        <v>1517</v>
      </c>
      <c r="C8" s="6" t="s">
        <v>1518</v>
      </c>
      <c r="D8" s="6" t="s">
        <v>1519</v>
      </c>
      <c r="E8" s="8" t="s">
        <v>1520</v>
      </c>
      <c r="F8" s="6"/>
    </row>
    <row r="9" spans="1:6" ht="15" customHeight="1" x14ac:dyDescent="0.2">
      <c r="A9" s="6" t="s">
        <v>1521</v>
      </c>
      <c r="B9" s="8" t="s">
        <v>1522</v>
      </c>
      <c r="C9" s="6" t="s">
        <v>1518</v>
      </c>
      <c r="D9" s="6" t="s">
        <v>1523</v>
      </c>
      <c r="E9" s="8"/>
      <c r="F9" s="6"/>
    </row>
    <row r="10" spans="1:6" ht="15" customHeight="1" x14ac:dyDescent="0.2">
      <c r="A10" s="6" t="s">
        <v>1524</v>
      </c>
      <c r="B10" s="8" t="s">
        <v>1525</v>
      </c>
      <c r="C10" s="6" t="s">
        <v>199</v>
      </c>
      <c r="D10" s="6" t="s">
        <v>1523</v>
      </c>
      <c r="E10" s="8"/>
      <c r="F10" s="6"/>
    </row>
    <row r="11" spans="1:6" ht="15" customHeight="1" x14ac:dyDescent="0.2">
      <c r="A11" s="6" t="s">
        <v>1526</v>
      </c>
      <c r="B11" s="8" t="s">
        <v>1527</v>
      </c>
      <c r="C11" s="6" t="s">
        <v>1528</v>
      </c>
      <c r="D11" s="6" t="s">
        <v>1529</v>
      </c>
      <c r="E11" s="8"/>
      <c r="F11" s="6"/>
    </row>
    <row r="12" spans="1:6" ht="15" customHeight="1" x14ac:dyDescent="0.2">
      <c r="A12" s="6" t="s">
        <v>1530</v>
      </c>
      <c r="B12" s="8" t="s">
        <v>1531</v>
      </c>
      <c r="C12" s="6" t="s">
        <v>1532</v>
      </c>
      <c r="D12" s="6" t="s">
        <v>1523</v>
      </c>
      <c r="E12" s="8"/>
      <c r="F12" s="6"/>
    </row>
    <row r="13" spans="1:6" ht="23.25" customHeight="1" x14ac:dyDescent="0.2">
      <c r="A13" s="6" t="s">
        <v>1533</v>
      </c>
      <c r="B13" s="8" t="s">
        <v>1534</v>
      </c>
      <c r="C13" s="6" t="s">
        <v>1535</v>
      </c>
      <c r="D13" s="6" t="s">
        <v>1523</v>
      </c>
      <c r="E13" s="8" t="s">
        <v>1536</v>
      </c>
      <c r="F13" s="6"/>
    </row>
    <row r="14" spans="1:6" ht="23.25" customHeight="1" x14ac:dyDescent="0.2">
      <c r="A14" s="6" t="s">
        <v>1537</v>
      </c>
      <c r="B14" s="8" t="s">
        <v>1538</v>
      </c>
      <c r="C14" s="6" t="s">
        <v>1539</v>
      </c>
      <c r="D14" s="6" t="s">
        <v>1523</v>
      </c>
      <c r="E14" s="8" t="s">
        <v>1540</v>
      </c>
      <c r="F14" s="6"/>
    </row>
    <row r="15" spans="1:6" ht="15" customHeight="1" x14ac:dyDescent="0.2">
      <c r="A15" s="6" t="s">
        <v>1541</v>
      </c>
      <c r="B15" s="8" t="s">
        <v>1542</v>
      </c>
      <c r="C15" s="6" t="s">
        <v>189</v>
      </c>
      <c r="D15" s="6" t="s">
        <v>1523</v>
      </c>
      <c r="E15" s="8"/>
      <c r="F15" s="6"/>
    </row>
    <row r="16" spans="1:6" ht="45.75" customHeight="1" x14ac:dyDescent="0.2">
      <c r="A16" s="6" t="s">
        <v>1543</v>
      </c>
      <c r="B16" s="8" t="s">
        <v>1544</v>
      </c>
      <c r="C16" s="6" t="s">
        <v>1545</v>
      </c>
      <c r="D16" s="6" t="s">
        <v>1546</v>
      </c>
      <c r="E16" s="8"/>
      <c r="F16" s="6"/>
    </row>
    <row r="17" spans="1:6" ht="15" customHeight="1" x14ac:dyDescent="0.2">
      <c r="A17" s="6" t="s">
        <v>1547</v>
      </c>
      <c r="B17" s="8" t="s">
        <v>1548</v>
      </c>
      <c r="C17" s="6" t="s">
        <v>1528</v>
      </c>
      <c r="D17" s="6" t="s">
        <v>1549</v>
      </c>
      <c r="E17" s="8" t="s">
        <v>1550</v>
      </c>
      <c r="F17" s="6"/>
    </row>
    <row r="18" spans="1:6" ht="15" customHeight="1" x14ac:dyDescent="0.2">
      <c r="A18" s="6" t="s">
        <v>1551</v>
      </c>
      <c r="B18" s="8" t="s">
        <v>1552</v>
      </c>
      <c r="C18" s="6" t="s">
        <v>196</v>
      </c>
      <c r="D18" s="6" t="s">
        <v>1553</v>
      </c>
      <c r="E18" s="8" t="s">
        <v>1554</v>
      </c>
      <c r="F18" s="6"/>
    </row>
    <row r="19" spans="1:6" ht="15" customHeight="1" x14ac:dyDescent="0.2">
      <c r="A19" s="6" t="s">
        <v>1555</v>
      </c>
      <c r="B19" s="8" t="s">
        <v>1556</v>
      </c>
      <c r="C19" s="6" t="s">
        <v>196</v>
      </c>
      <c r="D19" s="6" t="s">
        <v>1553</v>
      </c>
      <c r="E19" s="8"/>
      <c r="F19" s="6"/>
    </row>
    <row r="20" spans="1:6" ht="23.25" customHeight="1" x14ac:dyDescent="0.2">
      <c r="A20" s="6" t="s">
        <v>1557</v>
      </c>
      <c r="B20" s="8" t="s">
        <v>1558</v>
      </c>
      <c r="C20" s="6" t="s">
        <v>1559</v>
      </c>
      <c r="D20" s="6" t="s">
        <v>1560</v>
      </c>
      <c r="E20" s="8" t="s">
        <v>1561</v>
      </c>
      <c r="F20" s="6"/>
    </row>
    <row r="22" spans="1:6" ht="18" customHeight="1" x14ac:dyDescent="0.2">
      <c r="A22" s="9" t="s">
        <v>1562</v>
      </c>
      <c r="B22" s="10"/>
      <c r="C22" s="10"/>
      <c r="D22" s="10"/>
      <c r="E22" s="10"/>
      <c r="F22" s="10"/>
    </row>
    <row r="23" spans="1:6" ht="30" customHeight="1" x14ac:dyDescent="0.2">
      <c r="A23" s="5" t="s">
        <v>1563</v>
      </c>
      <c r="B23" s="5" t="s">
        <v>1564</v>
      </c>
      <c r="C23" s="5" t="s">
        <v>1565</v>
      </c>
      <c r="D23" s="5" t="s">
        <v>1566</v>
      </c>
      <c r="E23" s="5" t="s">
        <v>176</v>
      </c>
      <c r="F23" s="5" t="s">
        <v>177</v>
      </c>
    </row>
    <row r="24" spans="1:6" ht="15" customHeight="1" x14ac:dyDescent="0.2">
      <c r="A24" s="27" t="s">
        <v>1567</v>
      </c>
      <c r="B24" s="48">
        <v>0.77</v>
      </c>
      <c r="C24" s="27" t="s">
        <v>1568</v>
      </c>
      <c r="D24" s="28">
        <f>ROUND(B24*112000,0)</f>
        <v>86240</v>
      </c>
      <c r="E24" s="49" t="s">
        <v>1569</v>
      </c>
      <c r="F24" s="30"/>
    </row>
    <row r="25" spans="1:6" ht="15" customHeight="1" x14ac:dyDescent="0.2">
      <c r="A25" s="27" t="s">
        <v>1570</v>
      </c>
      <c r="B25" s="48">
        <v>0.1</v>
      </c>
      <c r="C25" s="27" t="s">
        <v>1571</v>
      </c>
      <c r="D25" s="28">
        <f>ROUND(B25*112000,0)</f>
        <v>11200</v>
      </c>
      <c r="E25" s="49" t="s">
        <v>1569</v>
      </c>
      <c r="F25" s="30"/>
    </row>
    <row r="26" spans="1:6" ht="15" customHeight="1" x14ac:dyDescent="0.2">
      <c r="A26" s="27" t="s">
        <v>1572</v>
      </c>
      <c r="B26" s="48">
        <v>0.05</v>
      </c>
      <c r="C26" s="27" t="s">
        <v>1573</v>
      </c>
      <c r="D26" s="28">
        <f>ROUND(B26*112000,0)</f>
        <v>5600</v>
      </c>
      <c r="E26" s="49" t="s">
        <v>1569</v>
      </c>
      <c r="F26" s="30"/>
    </row>
    <row r="27" spans="1:6" ht="15" customHeight="1" x14ac:dyDescent="0.2">
      <c r="A27" s="27" t="s">
        <v>1574</v>
      </c>
      <c r="B27" s="48">
        <v>0.09</v>
      </c>
      <c r="C27" s="27" t="s">
        <v>1575</v>
      </c>
      <c r="D27" s="28">
        <f>ROUND(B27*112000,0)</f>
        <v>10080</v>
      </c>
      <c r="E27" s="49" t="s">
        <v>1569</v>
      </c>
      <c r="F27" s="30"/>
    </row>
    <row r="28" spans="1:6" ht="42" customHeight="1" x14ac:dyDescent="0.2">
      <c r="A28" s="31" t="s">
        <v>1576</v>
      </c>
      <c r="B28" s="50">
        <f>SUM(B24:B27)</f>
        <v>1.01</v>
      </c>
      <c r="C28" s="31" t="s">
        <v>1577</v>
      </c>
      <c r="D28" s="32">
        <f>SUM(D24:D27)</f>
        <v>113120</v>
      </c>
      <c r="E28" s="51" t="s">
        <v>1578</v>
      </c>
      <c r="F28" s="34"/>
    </row>
    <row r="29" spans="1:6" ht="31.5" customHeight="1" x14ac:dyDescent="0.2">
      <c r="A29" s="192" t="s">
        <v>1579</v>
      </c>
      <c r="B29" s="186"/>
      <c r="C29" s="186"/>
      <c r="D29" s="186"/>
      <c r="E29" s="186"/>
      <c r="F29" s="186"/>
    </row>
    <row r="31" spans="1:6" ht="18" customHeight="1" x14ac:dyDescent="0.2">
      <c r="A31" s="3" t="s">
        <v>1580</v>
      </c>
      <c r="B31" s="4"/>
      <c r="C31" s="4"/>
      <c r="D31" s="4"/>
      <c r="E31" s="4"/>
      <c r="F31" s="4"/>
    </row>
    <row r="32" spans="1:6" ht="30" customHeight="1" x14ac:dyDescent="0.2">
      <c r="A32" s="5" t="s">
        <v>1581</v>
      </c>
      <c r="B32" s="5" t="s">
        <v>1507</v>
      </c>
      <c r="C32" s="5" t="s">
        <v>1582</v>
      </c>
      <c r="D32" s="5" t="s">
        <v>176</v>
      </c>
      <c r="E32" s="5" t="s">
        <v>177</v>
      </c>
      <c r="F32" s="5"/>
    </row>
    <row r="33" spans="1:6" ht="15" customHeight="1" x14ac:dyDescent="0.2">
      <c r="A33" s="6" t="s">
        <v>1583</v>
      </c>
      <c r="B33" s="8" t="s">
        <v>1584</v>
      </c>
      <c r="C33" s="6" t="s">
        <v>1585</v>
      </c>
      <c r="D33" s="6" t="s">
        <v>1586</v>
      </c>
      <c r="E33" s="8" t="s">
        <v>1587</v>
      </c>
      <c r="F33" s="6"/>
    </row>
    <row r="34" spans="1:6" ht="15" customHeight="1" x14ac:dyDescent="0.2">
      <c r="A34" s="6" t="s">
        <v>1588</v>
      </c>
      <c r="B34" s="8" t="s">
        <v>1589</v>
      </c>
      <c r="C34" s="6" t="s">
        <v>1590</v>
      </c>
      <c r="D34" s="6" t="s">
        <v>1591</v>
      </c>
      <c r="E34" s="8"/>
      <c r="F34" s="6"/>
    </row>
    <row r="35" spans="1:6" ht="15" customHeight="1" x14ac:dyDescent="0.2">
      <c r="A35" s="6" t="s">
        <v>1592</v>
      </c>
      <c r="B35" s="8" t="s">
        <v>1593</v>
      </c>
      <c r="C35" s="6" t="s">
        <v>1590</v>
      </c>
      <c r="D35" s="6" t="s">
        <v>1591</v>
      </c>
      <c r="E35" s="8"/>
      <c r="F35" s="6"/>
    </row>
    <row r="36" spans="1:6" ht="15" customHeight="1" x14ac:dyDescent="0.2">
      <c r="A36" s="6" t="s">
        <v>1594</v>
      </c>
      <c r="B36" s="8" t="s">
        <v>1595</v>
      </c>
      <c r="C36" s="6" t="s">
        <v>1590</v>
      </c>
      <c r="D36" s="6" t="s">
        <v>1591</v>
      </c>
      <c r="E36" s="8" t="s">
        <v>1596</v>
      </c>
      <c r="F36" s="6"/>
    </row>
    <row r="37" spans="1:6" ht="15" customHeight="1" x14ac:dyDescent="0.2">
      <c r="A37" s="6" t="s">
        <v>1597</v>
      </c>
      <c r="B37" s="8" t="s">
        <v>1598</v>
      </c>
      <c r="C37" s="6" t="s">
        <v>1599</v>
      </c>
      <c r="D37" s="6" t="s">
        <v>1591</v>
      </c>
      <c r="E37" s="8"/>
      <c r="F37" s="6"/>
    </row>
    <row r="38" spans="1:6" ht="15" customHeight="1" x14ac:dyDescent="0.2">
      <c r="A38" s="6" t="s">
        <v>1600</v>
      </c>
      <c r="B38" s="8" t="s">
        <v>1601</v>
      </c>
      <c r="C38" s="6"/>
      <c r="D38" s="6"/>
      <c r="E38" s="8" t="s">
        <v>1602</v>
      </c>
      <c r="F38" s="6"/>
    </row>
    <row r="39" spans="1:6" ht="57" customHeight="1" x14ac:dyDescent="0.2">
      <c r="A39" s="6" t="s">
        <v>1603</v>
      </c>
      <c r="B39" s="8" t="s">
        <v>1604</v>
      </c>
      <c r="C39" s="6"/>
      <c r="D39" s="6" t="s">
        <v>1605</v>
      </c>
      <c r="E39" s="8" t="s">
        <v>1606</v>
      </c>
      <c r="F39" s="6"/>
    </row>
    <row r="40" spans="1:6" ht="34.5" customHeight="1" x14ac:dyDescent="0.2">
      <c r="A40" s="6" t="s">
        <v>1607</v>
      </c>
      <c r="B40" s="8" t="s">
        <v>1608</v>
      </c>
      <c r="C40" s="6"/>
      <c r="D40" s="6" t="s">
        <v>1609</v>
      </c>
      <c r="E40" s="8"/>
      <c r="F40" s="6"/>
    </row>
    <row r="41" spans="1:6" ht="57" customHeight="1" x14ac:dyDescent="0.2">
      <c r="A41" s="6" t="s">
        <v>1610</v>
      </c>
      <c r="B41" s="8" t="s">
        <v>1611</v>
      </c>
      <c r="C41" s="6"/>
      <c r="D41" s="6" t="s">
        <v>1612</v>
      </c>
      <c r="E41" s="8" t="s">
        <v>1613</v>
      </c>
      <c r="F41" s="6"/>
    </row>
    <row r="42" spans="1:6" ht="23.25" customHeight="1" x14ac:dyDescent="0.2">
      <c r="A42" s="6" t="s">
        <v>1614</v>
      </c>
      <c r="B42" s="8" t="s">
        <v>1615</v>
      </c>
      <c r="C42" s="6"/>
      <c r="D42" s="6" t="s">
        <v>1616</v>
      </c>
      <c r="E42" s="8" t="s">
        <v>1617</v>
      </c>
      <c r="F42" s="6"/>
    </row>
    <row r="43" spans="1:6" ht="23.25" customHeight="1" x14ac:dyDescent="0.2">
      <c r="A43" s="6" t="s">
        <v>1618</v>
      </c>
      <c r="B43" s="8" t="s">
        <v>1619</v>
      </c>
      <c r="C43" s="6"/>
      <c r="D43" s="6" t="s">
        <v>1620</v>
      </c>
      <c r="E43" s="8"/>
      <c r="F43" s="6"/>
    </row>
    <row r="45" spans="1:6" ht="18" customHeight="1" x14ac:dyDescent="0.2">
      <c r="A45" s="12" t="s">
        <v>1621</v>
      </c>
      <c r="B45" s="13"/>
      <c r="C45" s="13"/>
      <c r="D45" s="13"/>
      <c r="E45" s="13"/>
      <c r="F45" s="13"/>
    </row>
    <row r="46" spans="1:6" ht="30" customHeight="1" x14ac:dyDescent="0.2">
      <c r="A46" s="5" t="s">
        <v>1622</v>
      </c>
      <c r="B46" s="5" t="s">
        <v>1623</v>
      </c>
      <c r="C46" s="5" t="s">
        <v>1624</v>
      </c>
      <c r="D46" s="5" t="s">
        <v>176</v>
      </c>
      <c r="E46" s="5" t="s">
        <v>410</v>
      </c>
      <c r="F46" s="5" t="s">
        <v>177</v>
      </c>
    </row>
    <row r="47" spans="1:6" ht="15" customHeight="1" x14ac:dyDescent="0.2">
      <c r="A47" s="6" t="s">
        <v>1625</v>
      </c>
      <c r="B47" s="8" t="s">
        <v>1626</v>
      </c>
      <c r="C47" s="6" t="s">
        <v>1627</v>
      </c>
      <c r="D47" s="6" t="s">
        <v>1515</v>
      </c>
      <c r="E47" s="6" t="s">
        <v>1628</v>
      </c>
      <c r="F47" s="8"/>
    </row>
    <row r="48" spans="1:6" ht="23.25" customHeight="1" x14ac:dyDescent="0.2">
      <c r="A48" s="6" t="s">
        <v>1629</v>
      </c>
      <c r="B48" s="8" t="s">
        <v>1630</v>
      </c>
      <c r="C48" s="6"/>
      <c r="D48" s="6" t="s">
        <v>1631</v>
      </c>
      <c r="E48" s="6" t="s">
        <v>1632</v>
      </c>
      <c r="F48" s="8" t="s">
        <v>1633</v>
      </c>
    </row>
    <row r="49" spans="1:6" ht="34.5" customHeight="1" x14ac:dyDescent="0.2">
      <c r="A49" s="6" t="s">
        <v>1634</v>
      </c>
      <c r="B49" s="8" t="s">
        <v>1635</v>
      </c>
      <c r="C49" s="6"/>
      <c r="D49" s="6" t="s">
        <v>1636</v>
      </c>
      <c r="E49" s="6" t="s">
        <v>1637</v>
      </c>
      <c r="F49" s="8" t="s">
        <v>1638</v>
      </c>
    </row>
    <row r="50" spans="1:6" ht="23.25" customHeight="1" x14ac:dyDescent="0.2">
      <c r="A50" s="6" t="s">
        <v>1639</v>
      </c>
      <c r="B50" s="8" t="s">
        <v>1640</v>
      </c>
      <c r="C50" s="6"/>
      <c r="D50" s="6" t="s">
        <v>1636</v>
      </c>
      <c r="E50" s="6" t="s">
        <v>1641</v>
      </c>
      <c r="F50" s="8" t="s">
        <v>1642</v>
      </c>
    </row>
    <row r="51" spans="1:6" ht="15" customHeight="1" x14ac:dyDescent="0.2">
      <c r="A51" s="6" t="s">
        <v>1643</v>
      </c>
      <c r="B51" s="8" t="s">
        <v>1644</v>
      </c>
      <c r="C51" s="6"/>
      <c r="D51" s="6" t="s">
        <v>1645</v>
      </c>
      <c r="E51" s="6" t="s">
        <v>1628</v>
      </c>
      <c r="F51" s="8"/>
    </row>
    <row r="52" spans="1:6" ht="34.5" customHeight="1" x14ac:dyDescent="0.2">
      <c r="A52" s="6" t="s">
        <v>1646</v>
      </c>
      <c r="B52" s="8" t="s">
        <v>1647</v>
      </c>
      <c r="C52" s="6"/>
      <c r="D52" s="6" t="s">
        <v>1648</v>
      </c>
      <c r="E52" s="6" t="s">
        <v>1628</v>
      </c>
      <c r="F52" s="8" t="s">
        <v>1649</v>
      </c>
    </row>
    <row r="53" spans="1:6" ht="15" customHeight="1" x14ac:dyDescent="0.2">
      <c r="A53" s="6" t="s">
        <v>1650</v>
      </c>
      <c r="B53" s="8" t="s">
        <v>1651</v>
      </c>
      <c r="C53" s="6" t="s">
        <v>1652</v>
      </c>
      <c r="D53" s="6" t="s">
        <v>1653</v>
      </c>
      <c r="E53" s="6" t="s">
        <v>1654</v>
      </c>
      <c r="F53" s="8" t="s">
        <v>1655</v>
      </c>
    </row>
    <row r="54" spans="1:6" ht="15" customHeight="1" x14ac:dyDescent="0.2">
      <c r="A54" s="6" t="s">
        <v>1656</v>
      </c>
      <c r="B54" s="8" t="s">
        <v>1657</v>
      </c>
      <c r="C54" s="6" t="s">
        <v>1658</v>
      </c>
      <c r="D54" s="6" t="s">
        <v>1653</v>
      </c>
      <c r="E54" s="6" t="s">
        <v>1659</v>
      </c>
      <c r="F54" s="8"/>
    </row>
    <row r="55" spans="1:6" ht="15" customHeight="1" x14ac:dyDescent="0.2">
      <c r="A55" s="6" t="s">
        <v>1660</v>
      </c>
      <c r="B55" s="8" t="s">
        <v>1644</v>
      </c>
      <c r="C55" s="6"/>
      <c r="D55" s="6" t="s">
        <v>1661</v>
      </c>
      <c r="E55" s="6" t="s">
        <v>1628</v>
      </c>
      <c r="F55" s="8"/>
    </row>
    <row r="56" spans="1:6" ht="23.25" customHeight="1" x14ac:dyDescent="0.2">
      <c r="A56" s="6" t="s">
        <v>1662</v>
      </c>
      <c r="B56" s="8" t="s">
        <v>1663</v>
      </c>
      <c r="C56" s="6"/>
      <c r="D56" s="6" t="s">
        <v>1664</v>
      </c>
      <c r="E56" s="6" t="s">
        <v>1628</v>
      </c>
      <c r="F56" s="8" t="s">
        <v>1665</v>
      </c>
    </row>
    <row r="57" spans="1:6" ht="15" customHeight="1" x14ac:dyDescent="0.2">
      <c r="A57" s="6" t="s">
        <v>1666</v>
      </c>
      <c r="B57" s="8" t="s">
        <v>1667</v>
      </c>
      <c r="C57" s="6"/>
      <c r="D57" s="6" t="s">
        <v>1664</v>
      </c>
      <c r="E57" s="6" t="s">
        <v>1628</v>
      </c>
      <c r="F57" s="8"/>
    </row>
    <row r="58" spans="1:6" ht="23.25" customHeight="1" x14ac:dyDescent="0.2">
      <c r="A58" s="6" t="s">
        <v>1668</v>
      </c>
      <c r="B58" s="8" t="s">
        <v>1669</v>
      </c>
      <c r="C58" s="6"/>
      <c r="D58" s="6" t="s">
        <v>1670</v>
      </c>
      <c r="E58" s="6" t="s">
        <v>1628</v>
      </c>
      <c r="F58" s="8"/>
    </row>
    <row r="59" spans="1:6" ht="34.5" customHeight="1" x14ac:dyDescent="0.2">
      <c r="A59" s="6" t="s">
        <v>1671</v>
      </c>
      <c r="B59" s="8" t="s">
        <v>1601</v>
      </c>
      <c r="C59" s="6"/>
      <c r="D59" s="6"/>
      <c r="E59" s="6" t="s">
        <v>1672</v>
      </c>
      <c r="F59" s="8" t="s">
        <v>1673</v>
      </c>
    </row>
    <row r="60" spans="1:6" ht="15" customHeight="1" x14ac:dyDescent="0.2">
      <c r="A60" s="6" t="s">
        <v>1674</v>
      </c>
      <c r="B60" s="8" t="s">
        <v>1601</v>
      </c>
      <c r="C60" s="6"/>
      <c r="D60" s="6"/>
      <c r="E60" s="6" t="s">
        <v>1672</v>
      </c>
      <c r="F60" s="8"/>
    </row>
    <row r="61" spans="1:6" ht="23.25" customHeight="1" x14ac:dyDescent="0.2">
      <c r="A61" s="6" t="s">
        <v>1675</v>
      </c>
      <c r="B61" s="8" t="s">
        <v>1601</v>
      </c>
      <c r="C61" s="6"/>
      <c r="D61" s="6"/>
      <c r="E61" s="6" t="s">
        <v>1672</v>
      </c>
      <c r="F61" s="8" t="s">
        <v>1676</v>
      </c>
    </row>
    <row r="62" spans="1:6" ht="36" customHeight="1" x14ac:dyDescent="0.2">
      <c r="A62" s="196" t="s">
        <v>1677</v>
      </c>
      <c r="B62" s="186"/>
      <c r="C62" s="186"/>
      <c r="D62" s="186"/>
      <c r="E62" s="186"/>
      <c r="F62" s="186"/>
    </row>
    <row r="64" spans="1:6" ht="18" customHeight="1" x14ac:dyDescent="0.2">
      <c r="A64" s="3" t="s">
        <v>1678</v>
      </c>
      <c r="B64" s="4"/>
      <c r="C64" s="4"/>
      <c r="D64" s="4"/>
      <c r="E64" s="4"/>
      <c r="F64" s="4"/>
    </row>
    <row r="65" spans="1:6" ht="30" customHeight="1" x14ac:dyDescent="0.2">
      <c r="A65" s="5" t="s">
        <v>1679</v>
      </c>
      <c r="B65" s="5" t="s">
        <v>1418</v>
      </c>
      <c r="C65" s="5"/>
      <c r="D65" s="5" t="s">
        <v>1680</v>
      </c>
      <c r="E65" s="5" t="s">
        <v>176</v>
      </c>
      <c r="F65" s="5"/>
    </row>
    <row r="66" spans="1:6" ht="68.25" customHeight="1" x14ac:dyDescent="0.2">
      <c r="A66" s="6" t="s">
        <v>1681</v>
      </c>
      <c r="B66" s="8" t="s">
        <v>1682</v>
      </c>
      <c r="C66" s="6"/>
      <c r="D66" s="6" t="s">
        <v>1683</v>
      </c>
      <c r="E66" s="6" t="s">
        <v>1684</v>
      </c>
      <c r="F66" s="8"/>
    </row>
    <row r="67" spans="1:6" ht="45.75" customHeight="1" x14ac:dyDescent="0.2">
      <c r="A67" s="6" t="s">
        <v>1681</v>
      </c>
      <c r="B67" s="8" t="s">
        <v>1685</v>
      </c>
      <c r="C67" s="6"/>
      <c r="D67" s="6" t="s">
        <v>1686</v>
      </c>
      <c r="E67" s="6" t="s">
        <v>1687</v>
      </c>
      <c r="F67" s="8"/>
    </row>
    <row r="68" spans="1:6" ht="68.25" customHeight="1" x14ac:dyDescent="0.2">
      <c r="A68" s="6" t="s">
        <v>1688</v>
      </c>
      <c r="B68" s="8" t="s">
        <v>1689</v>
      </c>
      <c r="C68" s="6"/>
      <c r="D68" s="6" t="s">
        <v>1690</v>
      </c>
      <c r="E68" s="6" t="s">
        <v>1691</v>
      </c>
      <c r="F68" s="8" t="s">
        <v>1692</v>
      </c>
    </row>
    <row r="69" spans="1:6" ht="23.25" customHeight="1" x14ac:dyDescent="0.2">
      <c r="A69" s="6" t="s">
        <v>1693</v>
      </c>
      <c r="B69" s="8" t="s">
        <v>1694</v>
      </c>
      <c r="C69" s="6"/>
      <c r="D69" s="6"/>
      <c r="E69" s="6" t="s">
        <v>1695</v>
      </c>
      <c r="F69" s="8"/>
    </row>
  </sheetData>
  <mergeCells count="3">
    <mergeCell ref="A2:F2"/>
    <mergeCell ref="A29:F29"/>
    <mergeCell ref="A62:F6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E6470"/>
  </sheetPr>
  <dimension ref="A1:H29"/>
  <sheetViews>
    <sheetView showGridLines="0" workbookViewId="0">
      <pane ySplit="3" topLeftCell="A14" activePane="bottomLeft" state="frozen"/>
      <selection pane="bottomLeft"/>
    </sheetView>
  </sheetViews>
  <sheetFormatPr baseColWidth="10" defaultColWidth="8.83203125" defaultRowHeight="15" x14ac:dyDescent="0.2"/>
  <cols>
    <col min="1" max="1" width="20" customWidth="1"/>
    <col min="2" max="2" width="30" customWidth="1"/>
    <col min="3" max="3" width="24" customWidth="1"/>
    <col min="4" max="4" width="16" customWidth="1"/>
    <col min="5" max="5" width="46" customWidth="1"/>
    <col min="6" max="6" width="24" customWidth="1"/>
    <col min="7" max="7" width="14" customWidth="1"/>
    <col min="8" max="8" width="30" customWidth="1"/>
  </cols>
  <sheetData>
    <row r="1" spans="1:8" ht="24" customHeight="1" x14ac:dyDescent="0.2">
      <c r="A1" s="1" t="s">
        <v>1696</v>
      </c>
      <c r="B1" s="2"/>
      <c r="C1" s="2"/>
      <c r="D1" s="2"/>
      <c r="E1" s="2"/>
      <c r="F1" s="2"/>
      <c r="G1" s="2"/>
      <c r="H1" s="2"/>
    </row>
    <row r="2" spans="1:8" ht="27.75" customHeight="1" x14ac:dyDescent="0.2">
      <c r="A2" s="191" t="s">
        <v>1697</v>
      </c>
      <c r="B2" s="186"/>
      <c r="C2" s="186"/>
      <c r="D2" s="186"/>
      <c r="E2" s="186"/>
      <c r="F2" s="186"/>
      <c r="G2" s="186"/>
      <c r="H2" s="186"/>
    </row>
    <row r="4" spans="1:8" ht="30" customHeight="1" x14ac:dyDescent="0.2">
      <c r="A4" s="5" t="s">
        <v>703</v>
      </c>
      <c r="B4" s="5" t="s">
        <v>704</v>
      </c>
      <c r="C4" s="5" t="s">
        <v>351</v>
      </c>
      <c r="D4" s="5" t="s">
        <v>1698</v>
      </c>
      <c r="E4" s="5" t="s">
        <v>1699</v>
      </c>
      <c r="F4" s="5" t="s">
        <v>650</v>
      </c>
      <c r="G4" s="5" t="s">
        <v>353</v>
      </c>
      <c r="H4" s="5" t="s">
        <v>1700</v>
      </c>
    </row>
    <row r="5" spans="1:8" ht="34.5" customHeight="1" x14ac:dyDescent="0.2">
      <c r="A5" s="6" t="s">
        <v>722</v>
      </c>
      <c r="B5" s="6" t="s">
        <v>1701</v>
      </c>
      <c r="C5" s="6" t="s">
        <v>581</v>
      </c>
      <c r="D5" s="6" t="s">
        <v>1702</v>
      </c>
      <c r="E5" s="8" t="s">
        <v>1703</v>
      </c>
      <c r="F5" s="6" t="s">
        <v>582</v>
      </c>
      <c r="G5" s="6" t="s">
        <v>1704</v>
      </c>
      <c r="H5" s="8" t="s">
        <v>728</v>
      </c>
    </row>
    <row r="6" spans="1:8" ht="23.25" customHeight="1" x14ac:dyDescent="0.2">
      <c r="A6" s="6" t="s">
        <v>715</v>
      </c>
      <c r="B6" s="6" t="s">
        <v>1705</v>
      </c>
      <c r="C6" s="6" t="s">
        <v>717</v>
      </c>
      <c r="D6" s="6" t="s">
        <v>1706</v>
      </c>
      <c r="E6" s="8" t="s">
        <v>1707</v>
      </c>
      <c r="F6" s="6" t="s">
        <v>1708</v>
      </c>
      <c r="G6" s="6" t="s">
        <v>429</v>
      </c>
      <c r="H6" s="8" t="s">
        <v>1709</v>
      </c>
    </row>
    <row r="7" spans="1:8" ht="45.75" customHeight="1" x14ac:dyDescent="0.2">
      <c r="A7" s="6" t="s">
        <v>1710</v>
      </c>
      <c r="B7" s="6" t="s">
        <v>1711</v>
      </c>
      <c r="C7" s="6" t="s">
        <v>259</v>
      </c>
      <c r="D7" s="6" t="s">
        <v>1712</v>
      </c>
      <c r="E7" s="8" t="s">
        <v>1713</v>
      </c>
      <c r="F7" s="6" t="s">
        <v>1714</v>
      </c>
      <c r="G7" s="6" t="s">
        <v>429</v>
      </c>
      <c r="H7" s="8"/>
    </row>
    <row r="8" spans="1:8" ht="15" customHeight="1" x14ac:dyDescent="0.2">
      <c r="A8" s="6" t="s">
        <v>1715</v>
      </c>
      <c r="B8" s="6" t="s">
        <v>1716</v>
      </c>
      <c r="C8" s="6" t="s">
        <v>1717</v>
      </c>
      <c r="D8" s="6" t="s">
        <v>1718</v>
      </c>
      <c r="E8" s="8" t="s">
        <v>1719</v>
      </c>
      <c r="F8" s="6" t="s">
        <v>1720</v>
      </c>
      <c r="G8" s="6" t="s">
        <v>1721</v>
      </c>
      <c r="H8" s="8"/>
    </row>
    <row r="9" spans="1:8" ht="23.25" customHeight="1" x14ac:dyDescent="0.2">
      <c r="A9" s="6" t="s">
        <v>729</v>
      </c>
      <c r="B9" s="6" t="s">
        <v>1722</v>
      </c>
      <c r="C9" s="6" t="s">
        <v>1723</v>
      </c>
      <c r="D9" s="6" t="s">
        <v>731</v>
      </c>
      <c r="E9" s="8" t="s">
        <v>1724</v>
      </c>
      <c r="F9" s="6" t="s">
        <v>1725</v>
      </c>
      <c r="G9" s="6" t="s">
        <v>589</v>
      </c>
      <c r="H9" s="8"/>
    </row>
    <row r="10" spans="1:8" ht="34.5" customHeight="1" x14ac:dyDescent="0.2">
      <c r="A10" s="6" t="s">
        <v>1726</v>
      </c>
      <c r="B10" s="6" t="s">
        <v>1727</v>
      </c>
      <c r="C10" s="6" t="s">
        <v>452</v>
      </c>
      <c r="D10" s="6" t="s">
        <v>1728</v>
      </c>
      <c r="E10" s="8" t="s">
        <v>1729</v>
      </c>
      <c r="F10" s="6" t="s">
        <v>1720</v>
      </c>
      <c r="G10" s="6" t="s">
        <v>1721</v>
      </c>
      <c r="H10" s="8"/>
    </row>
    <row r="11" spans="1:8" ht="15" customHeight="1" x14ac:dyDescent="0.2">
      <c r="A11" s="6" t="s">
        <v>1730</v>
      </c>
      <c r="B11" s="6" t="s">
        <v>1731</v>
      </c>
      <c r="C11" s="6" t="s">
        <v>452</v>
      </c>
      <c r="D11" s="6" t="s">
        <v>1728</v>
      </c>
      <c r="E11" s="8" t="s">
        <v>1732</v>
      </c>
      <c r="F11" s="6" t="s">
        <v>1733</v>
      </c>
      <c r="G11" s="6" t="s">
        <v>1721</v>
      </c>
      <c r="H11" s="8"/>
    </row>
    <row r="12" spans="1:8" ht="34.5" customHeight="1" x14ac:dyDescent="0.2">
      <c r="A12" s="6" t="s">
        <v>1734</v>
      </c>
      <c r="B12" s="6" t="s">
        <v>1735</v>
      </c>
      <c r="C12" s="6" t="s">
        <v>1736</v>
      </c>
      <c r="D12" s="6" t="s">
        <v>1737</v>
      </c>
      <c r="E12" s="8" t="s">
        <v>1738</v>
      </c>
      <c r="F12" s="6" t="s">
        <v>555</v>
      </c>
      <c r="G12" s="6" t="s">
        <v>429</v>
      </c>
      <c r="H12" s="8" t="s">
        <v>1739</v>
      </c>
    </row>
    <row r="13" spans="1:8" ht="34.5" customHeight="1" x14ac:dyDescent="0.2">
      <c r="A13" s="6" t="s">
        <v>1740</v>
      </c>
      <c r="B13" s="6" t="s">
        <v>1741</v>
      </c>
      <c r="C13" s="6" t="s">
        <v>259</v>
      </c>
      <c r="D13" s="6" t="s">
        <v>1742</v>
      </c>
      <c r="E13" s="8" t="s">
        <v>1743</v>
      </c>
      <c r="F13" s="6" t="s">
        <v>555</v>
      </c>
      <c r="G13" s="6" t="s">
        <v>429</v>
      </c>
      <c r="H13" s="8" t="s">
        <v>1744</v>
      </c>
    </row>
    <row r="14" spans="1:8" ht="68.25" customHeight="1" x14ac:dyDescent="0.2">
      <c r="A14" s="6" t="s">
        <v>1745</v>
      </c>
      <c r="B14" s="6" t="s">
        <v>1746</v>
      </c>
      <c r="C14" s="6" t="s">
        <v>1747</v>
      </c>
      <c r="D14" s="6" t="s">
        <v>1748</v>
      </c>
      <c r="E14" s="8" t="s">
        <v>1749</v>
      </c>
      <c r="F14" s="6" t="s">
        <v>1750</v>
      </c>
      <c r="G14" s="6" t="s">
        <v>1751</v>
      </c>
      <c r="H14" s="8" t="s">
        <v>1752</v>
      </c>
    </row>
    <row r="15" spans="1:8" ht="23.25" customHeight="1" x14ac:dyDescent="0.2">
      <c r="A15" s="6" t="s">
        <v>1753</v>
      </c>
      <c r="B15" s="6" t="s">
        <v>1754</v>
      </c>
      <c r="C15" s="6" t="s">
        <v>1755</v>
      </c>
      <c r="D15" s="6" t="s">
        <v>1756</v>
      </c>
      <c r="E15" s="8" t="s">
        <v>1757</v>
      </c>
      <c r="F15" s="6" t="s">
        <v>1733</v>
      </c>
      <c r="G15" s="6" t="s">
        <v>1721</v>
      </c>
      <c r="H15" s="8"/>
    </row>
    <row r="16" spans="1:8" ht="45.75" customHeight="1" x14ac:dyDescent="0.2">
      <c r="A16" s="6" t="s">
        <v>1758</v>
      </c>
      <c r="B16" s="6" t="s">
        <v>1759</v>
      </c>
      <c r="C16" s="6" t="s">
        <v>1755</v>
      </c>
      <c r="D16" s="6" t="s">
        <v>1760</v>
      </c>
      <c r="E16" s="8" t="s">
        <v>1761</v>
      </c>
      <c r="F16" s="6" t="s">
        <v>1762</v>
      </c>
      <c r="G16" s="6" t="s">
        <v>429</v>
      </c>
      <c r="H16" s="8"/>
    </row>
    <row r="17" spans="1:8" ht="34.5" customHeight="1" x14ac:dyDescent="0.2">
      <c r="A17" s="6" t="s">
        <v>1763</v>
      </c>
      <c r="B17" s="6" t="s">
        <v>1764</v>
      </c>
      <c r="C17" s="6" t="s">
        <v>1765</v>
      </c>
      <c r="D17" s="6" t="s">
        <v>1766</v>
      </c>
      <c r="E17" s="8" t="s">
        <v>1767</v>
      </c>
      <c r="F17" s="6" t="s">
        <v>1720</v>
      </c>
      <c r="G17" s="6" t="s">
        <v>1721</v>
      </c>
      <c r="H17" s="8" t="s">
        <v>1768</v>
      </c>
    </row>
    <row r="18" spans="1:8" ht="15" customHeight="1" x14ac:dyDescent="0.2">
      <c r="A18" s="6" t="s">
        <v>1769</v>
      </c>
      <c r="B18" s="6" t="s">
        <v>1770</v>
      </c>
      <c r="C18" s="6" t="s">
        <v>1765</v>
      </c>
      <c r="D18" s="6" t="s">
        <v>1766</v>
      </c>
      <c r="E18" s="8" t="s">
        <v>1771</v>
      </c>
      <c r="F18" s="6" t="s">
        <v>1733</v>
      </c>
      <c r="G18" s="6" t="s">
        <v>1721</v>
      </c>
      <c r="H18" s="8"/>
    </row>
    <row r="19" spans="1:8" ht="45.75" customHeight="1" x14ac:dyDescent="0.2">
      <c r="A19" s="6" t="s">
        <v>1772</v>
      </c>
      <c r="B19" s="6" t="s">
        <v>1773</v>
      </c>
      <c r="C19" s="6" t="s">
        <v>1774</v>
      </c>
      <c r="D19" s="6" t="s">
        <v>1775</v>
      </c>
      <c r="E19" s="8" t="s">
        <v>1776</v>
      </c>
      <c r="F19" s="6" t="s">
        <v>1777</v>
      </c>
      <c r="G19" s="6" t="s">
        <v>429</v>
      </c>
      <c r="H19" s="8" t="s">
        <v>1778</v>
      </c>
    </row>
    <row r="20" spans="1:8" ht="57" customHeight="1" x14ac:dyDescent="0.2">
      <c r="A20" s="6" t="s">
        <v>1779</v>
      </c>
      <c r="B20" s="6" t="s">
        <v>1780</v>
      </c>
      <c r="C20" s="6" t="s">
        <v>259</v>
      </c>
      <c r="D20" s="6" t="s">
        <v>1781</v>
      </c>
      <c r="E20" s="8" t="s">
        <v>1782</v>
      </c>
      <c r="F20" s="6" t="s">
        <v>1783</v>
      </c>
      <c r="G20" s="6" t="s">
        <v>429</v>
      </c>
      <c r="H20" s="8" t="s">
        <v>1784</v>
      </c>
    </row>
    <row r="21" spans="1:8" ht="34.5" customHeight="1" x14ac:dyDescent="0.2">
      <c r="A21" s="6" t="s">
        <v>1785</v>
      </c>
      <c r="B21" s="6" t="s">
        <v>1786</v>
      </c>
      <c r="C21" s="6" t="s">
        <v>936</v>
      </c>
      <c r="D21" s="6" t="s">
        <v>1787</v>
      </c>
      <c r="E21" s="8" t="s">
        <v>1788</v>
      </c>
      <c r="F21" s="6" t="s">
        <v>1789</v>
      </c>
      <c r="G21" s="6" t="s">
        <v>1790</v>
      </c>
      <c r="H21" s="8"/>
    </row>
    <row r="22" spans="1:8" ht="90.75" customHeight="1" x14ac:dyDescent="0.2">
      <c r="A22" s="6" t="s">
        <v>1791</v>
      </c>
      <c r="B22" s="6" t="s">
        <v>1792</v>
      </c>
      <c r="C22" s="6" t="s">
        <v>1793</v>
      </c>
      <c r="D22" s="6" t="s">
        <v>1794</v>
      </c>
      <c r="E22" s="8" t="s">
        <v>1795</v>
      </c>
      <c r="F22" s="6" t="s">
        <v>1796</v>
      </c>
      <c r="G22" s="6" t="s">
        <v>1797</v>
      </c>
      <c r="H22" s="8" t="s">
        <v>1798</v>
      </c>
    </row>
    <row r="23" spans="1:8" ht="15" customHeight="1" x14ac:dyDescent="0.2">
      <c r="A23" s="6" t="s">
        <v>1799</v>
      </c>
      <c r="B23" s="6" t="s">
        <v>1800</v>
      </c>
      <c r="C23" s="6" t="s">
        <v>1755</v>
      </c>
      <c r="D23" s="6" t="s">
        <v>1801</v>
      </c>
      <c r="E23" s="8" t="s">
        <v>1802</v>
      </c>
      <c r="F23" s="6" t="s">
        <v>1803</v>
      </c>
      <c r="G23" s="6" t="s">
        <v>589</v>
      </c>
      <c r="H23" s="8"/>
    </row>
    <row r="24" spans="1:8" ht="23.25" customHeight="1" x14ac:dyDescent="0.2">
      <c r="A24" s="6" t="s">
        <v>1804</v>
      </c>
      <c r="B24" s="6" t="s">
        <v>1805</v>
      </c>
      <c r="C24" s="6" t="s">
        <v>255</v>
      </c>
      <c r="D24" s="6" t="s">
        <v>1806</v>
      </c>
      <c r="E24" s="8" t="s">
        <v>1807</v>
      </c>
      <c r="F24" s="6" t="s">
        <v>1808</v>
      </c>
      <c r="G24" s="6" t="s">
        <v>589</v>
      </c>
      <c r="H24" s="8"/>
    </row>
    <row r="25" spans="1:8" ht="15" customHeight="1" x14ac:dyDescent="0.2">
      <c r="A25" s="6" t="s">
        <v>1809</v>
      </c>
      <c r="B25" s="6" t="s">
        <v>1810</v>
      </c>
      <c r="C25" s="6" t="s">
        <v>259</v>
      </c>
      <c r="D25" s="6" t="s">
        <v>1811</v>
      </c>
      <c r="E25" s="8" t="s">
        <v>1812</v>
      </c>
      <c r="F25" s="6" t="s">
        <v>1808</v>
      </c>
      <c r="G25" s="6" t="s">
        <v>589</v>
      </c>
      <c r="H25" s="8" t="s">
        <v>1813</v>
      </c>
    </row>
    <row r="26" spans="1:8" ht="57" customHeight="1" x14ac:dyDescent="0.2">
      <c r="A26" s="6" t="s">
        <v>1814</v>
      </c>
      <c r="B26" s="6" t="s">
        <v>1815</v>
      </c>
      <c r="C26" s="6" t="s">
        <v>757</v>
      </c>
      <c r="D26" s="6" t="s">
        <v>1816</v>
      </c>
      <c r="E26" s="8" t="s">
        <v>1817</v>
      </c>
      <c r="F26" s="6" t="s">
        <v>1818</v>
      </c>
      <c r="G26" s="6" t="s">
        <v>334</v>
      </c>
      <c r="H26" s="8" t="s">
        <v>1819</v>
      </c>
    </row>
    <row r="27" spans="1:8" ht="15" customHeight="1" x14ac:dyDescent="0.2">
      <c r="A27" s="6" t="s">
        <v>1115</v>
      </c>
      <c r="B27" s="6" t="s">
        <v>1820</v>
      </c>
      <c r="C27" s="6" t="s">
        <v>1372</v>
      </c>
      <c r="D27" s="6" t="s">
        <v>1811</v>
      </c>
      <c r="E27" s="8" t="s">
        <v>1812</v>
      </c>
      <c r="F27" s="6" t="s">
        <v>1821</v>
      </c>
      <c r="G27" s="6" t="s">
        <v>429</v>
      </c>
      <c r="H27" s="8"/>
    </row>
    <row r="29" spans="1:8" ht="43.5" customHeight="1" x14ac:dyDescent="0.2">
      <c r="A29" s="192" t="s">
        <v>1822</v>
      </c>
      <c r="B29" s="186"/>
      <c r="C29" s="186"/>
      <c r="D29" s="186"/>
      <c r="E29" s="186"/>
      <c r="F29" s="186"/>
      <c r="G29" s="186"/>
      <c r="H29" s="186"/>
    </row>
  </sheetData>
  <mergeCells count="2">
    <mergeCell ref="A2:H2"/>
    <mergeCell ref="A29:H29"/>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E6470"/>
  </sheetPr>
  <dimension ref="A1:E55"/>
  <sheetViews>
    <sheetView showGridLines="0" workbookViewId="0">
      <pane ySplit="3" topLeftCell="A8" activePane="bottomLeft" state="frozen"/>
      <selection pane="bottomLeft"/>
    </sheetView>
  </sheetViews>
  <sheetFormatPr baseColWidth="10" defaultColWidth="8.83203125" defaultRowHeight="15" x14ac:dyDescent="0.2"/>
  <cols>
    <col min="1" max="1" width="30" customWidth="1"/>
    <col min="2" max="2" width="26" customWidth="1"/>
    <col min="3" max="3" width="22" customWidth="1"/>
    <col min="4" max="4" width="70" customWidth="1"/>
    <col min="5" max="5" width="26" customWidth="1"/>
  </cols>
  <sheetData>
    <row r="1" spans="1:5" ht="24" customHeight="1" x14ac:dyDescent="0.2">
      <c r="A1" s="1" t="s">
        <v>1823</v>
      </c>
      <c r="B1" s="2"/>
      <c r="C1" s="2"/>
      <c r="D1" s="2"/>
      <c r="E1" s="2"/>
    </row>
    <row r="2" spans="1:5" ht="27.75" customHeight="1" x14ac:dyDescent="0.2">
      <c r="A2" s="191" t="s">
        <v>1824</v>
      </c>
      <c r="B2" s="186"/>
      <c r="C2" s="186"/>
      <c r="D2" s="186"/>
      <c r="E2" s="186"/>
    </row>
    <row r="4" spans="1:5" ht="18" customHeight="1" x14ac:dyDescent="0.2">
      <c r="A4" s="12" t="s">
        <v>1825</v>
      </c>
      <c r="B4" s="13"/>
      <c r="C4" s="13"/>
      <c r="D4" s="13"/>
      <c r="E4" s="13"/>
    </row>
    <row r="5" spans="1:5" ht="30" customHeight="1" x14ac:dyDescent="0.2">
      <c r="A5" s="5" t="s">
        <v>1826</v>
      </c>
      <c r="B5" s="5" t="s">
        <v>251</v>
      </c>
      <c r="C5" s="5" t="s">
        <v>356</v>
      </c>
      <c r="D5" s="5" t="s">
        <v>1827</v>
      </c>
      <c r="E5" s="5" t="s">
        <v>176</v>
      </c>
    </row>
    <row r="6" spans="1:5" ht="34.5" customHeight="1" x14ac:dyDescent="0.2">
      <c r="A6" s="6" t="s">
        <v>1828</v>
      </c>
      <c r="B6" s="6" t="s">
        <v>1829</v>
      </c>
      <c r="C6" s="6" t="s">
        <v>1830</v>
      </c>
      <c r="D6" s="8" t="s">
        <v>1831</v>
      </c>
      <c r="E6" s="6" t="s">
        <v>1832</v>
      </c>
    </row>
    <row r="7" spans="1:5" ht="45.75" customHeight="1" x14ac:dyDescent="0.2">
      <c r="A7" s="6" t="s">
        <v>1833</v>
      </c>
      <c r="B7" s="6" t="s">
        <v>1834</v>
      </c>
      <c r="C7" s="6" t="s">
        <v>1835</v>
      </c>
      <c r="D7" s="8" t="s">
        <v>1836</v>
      </c>
      <c r="E7" s="6" t="s">
        <v>1837</v>
      </c>
    </row>
    <row r="8" spans="1:5" ht="57" customHeight="1" x14ac:dyDescent="0.2">
      <c r="A8" s="6" t="s">
        <v>1838</v>
      </c>
      <c r="B8" s="6" t="s">
        <v>1299</v>
      </c>
      <c r="C8" s="6" t="s">
        <v>1839</v>
      </c>
      <c r="D8" s="8" t="s">
        <v>1840</v>
      </c>
      <c r="E8" s="6" t="s">
        <v>1841</v>
      </c>
    </row>
    <row r="9" spans="1:5" ht="15" customHeight="1" x14ac:dyDescent="0.2">
      <c r="A9" s="6" t="s">
        <v>1842</v>
      </c>
      <c r="B9" s="6" t="s">
        <v>1299</v>
      </c>
      <c r="C9" s="6" t="s">
        <v>1843</v>
      </c>
      <c r="D9" s="8" t="s">
        <v>1844</v>
      </c>
      <c r="E9" s="6" t="s">
        <v>1845</v>
      </c>
    </row>
    <row r="10" spans="1:5" ht="15" customHeight="1" x14ac:dyDescent="0.2">
      <c r="A10" s="6" t="s">
        <v>1846</v>
      </c>
      <c r="B10" s="6" t="s">
        <v>1829</v>
      </c>
      <c r="C10" s="6" t="s">
        <v>626</v>
      </c>
      <c r="D10" s="8" t="s">
        <v>1847</v>
      </c>
      <c r="E10" s="6" t="s">
        <v>1848</v>
      </c>
    </row>
    <row r="11" spans="1:5" ht="15" customHeight="1" x14ac:dyDescent="0.2">
      <c r="A11" s="6" t="s">
        <v>1849</v>
      </c>
      <c r="B11" s="6" t="s">
        <v>1299</v>
      </c>
      <c r="C11" s="6" t="s">
        <v>1083</v>
      </c>
      <c r="D11" s="8" t="s">
        <v>1850</v>
      </c>
      <c r="E11" s="6" t="s">
        <v>1851</v>
      </c>
    </row>
    <row r="13" spans="1:5" ht="18" customHeight="1" x14ac:dyDescent="0.2">
      <c r="A13" s="3" t="s">
        <v>1852</v>
      </c>
      <c r="B13" s="4"/>
      <c r="C13" s="4"/>
      <c r="D13" s="4"/>
      <c r="E13" s="4"/>
    </row>
    <row r="14" spans="1:5" ht="30" customHeight="1" x14ac:dyDescent="0.2">
      <c r="A14" s="5" t="s">
        <v>1826</v>
      </c>
      <c r="B14" s="5" t="s">
        <v>251</v>
      </c>
      <c r="C14" s="5" t="s">
        <v>356</v>
      </c>
      <c r="D14" s="5" t="s">
        <v>1827</v>
      </c>
      <c r="E14" s="5" t="s">
        <v>176</v>
      </c>
    </row>
    <row r="15" spans="1:5" ht="23.25" customHeight="1" x14ac:dyDescent="0.2">
      <c r="A15" s="6" t="s">
        <v>1853</v>
      </c>
      <c r="B15" s="6" t="s">
        <v>1774</v>
      </c>
      <c r="C15" s="6" t="s">
        <v>1854</v>
      </c>
      <c r="D15" s="8" t="s">
        <v>1855</v>
      </c>
      <c r="E15" s="6" t="s">
        <v>1856</v>
      </c>
    </row>
    <row r="16" spans="1:5" ht="57" customHeight="1" x14ac:dyDescent="0.2">
      <c r="A16" s="6" t="s">
        <v>1857</v>
      </c>
      <c r="B16" s="6" t="s">
        <v>1774</v>
      </c>
      <c r="C16" s="6" t="s">
        <v>1858</v>
      </c>
      <c r="D16" s="8" t="s">
        <v>1859</v>
      </c>
      <c r="E16" s="6" t="s">
        <v>1860</v>
      </c>
    </row>
    <row r="17" spans="1:5" ht="15" customHeight="1" x14ac:dyDescent="0.2">
      <c r="A17" s="6" t="s">
        <v>1861</v>
      </c>
      <c r="B17" s="6" t="s">
        <v>1774</v>
      </c>
      <c r="C17" s="6" t="s">
        <v>948</v>
      </c>
      <c r="D17" s="8" t="s">
        <v>1862</v>
      </c>
      <c r="E17" s="6" t="s">
        <v>1863</v>
      </c>
    </row>
    <row r="18" spans="1:5" ht="15" customHeight="1" x14ac:dyDescent="0.2">
      <c r="A18" s="6" t="s">
        <v>1864</v>
      </c>
      <c r="B18" s="6" t="s">
        <v>1299</v>
      </c>
      <c r="C18" s="6" t="s">
        <v>647</v>
      </c>
      <c r="D18" s="8" t="s">
        <v>1865</v>
      </c>
      <c r="E18" s="6" t="s">
        <v>1845</v>
      </c>
    </row>
    <row r="20" spans="1:5" ht="18" customHeight="1" x14ac:dyDescent="0.2">
      <c r="A20" s="9" t="s">
        <v>1866</v>
      </c>
      <c r="B20" s="10"/>
      <c r="C20" s="10"/>
      <c r="D20" s="10"/>
      <c r="E20" s="10"/>
    </row>
    <row r="21" spans="1:5" ht="30" customHeight="1" x14ac:dyDescent="0.2">
      <c r="A21" s="5" t="s">
        <v>1826</v>
      </c>
      <c r="B21" s="5" t="s">
        <v>251</v>
      </c>
      <c r="C21" s="5" t="s">
        <v>356</v>
      </c>
      <c r="D21" s="5" t="s">
        <v>1827</v>
      </c>
      <c r="E21" s="5" t="s">
        <v>176</v>
      </c>
    </row>
    <row r="22" spans="1:5" ht="68.25" customHeight="1" x14ac:dyDescent="0.2">
      <c r="A22" s="6" t="s">
        <v>1867</v>
      </c>
      <c r="B22" s="6" t="s">
        <v>1868</v>
      </c>
      <c r="C22" s="6" t="s">
        <v>1869</v>
      </c>
      <c r="D22" s="8" t="s">
        <v>1870</v>
      </c>
      <c r="E22" s="6" t="s">
        <v>1871</v>
      </c>
    </row>
    <row r="23" spans="1:5" ht="45.75" customHeight="1" x14ac:dyDescent="0.2">
      <c r="A23" s="6" t="s">
        <v>1872</v>
      </c>
      <c r="B23" s="6" t="s">
        <v>1873</v>
      </c>
      <c r="C23" s="6" t="s">
        <v>1874</v>
      </c>
      <c r="D23" s="8" t="s">
        <v>1875</v>
      </c>
      <c r="E23" s="6" t="s">
        <v>1876</v>
      </c>
    </row>
    <row r="24" spans="1:5" ht="45.75" customHeight="1" x14ac:dyDescent="0.2">
      <c r="A24" s="6" t="s">
        <v>1877</v>
      </c>
      <c r="B24" s="6" t="s">
        <v>1878</v>
      </c>
      <c r="C24" s="6" t="s">
        <v>1879</v>
      </c>
      <c r="D24" s="8" t="s">
        <v>1880</v>
      </c>
      <c r="E24" s="6" t="s">
        <v>1881</v>
      </c>
    </row>
    <row r="25" spans="1:5" ht="45.75" customHeight="1" x14ac:dyDescent="0.2">
      <c r="A25" s="6" t="s">
        <v>1882</v>
      </c>
      <c r="B25" s="6" t="s">
        <v>1883</v>
      </c>
      <c r="C25" s="6" t="s">
        <v>1884</v>
      </c>
      <c r="D25" s="8" t="s">
        <v>1885</v>
      </c>
      <c r="E25" s="6" t="s">
        <v>1886</v>
      </c>
    </row>
    <row r="26" spans="1:5" ht="15" customHeight="1" x14ac:dyDescent="0.2">
      <c r="A26" s="6" t="s">
        <v>1887</v>
      </c>
      <c r="B26" s="6" t="s">
        <v>1888</v>
      </c>
      <c r="C26" s="6" t="s">
        <v>1889</v>
      </c>
      <c r="D26" s="8" t="s">
        <v>1890</v>
      </c>
      <c r="E26" s="6" t="s">
        <v>1891</v>
      </c>
    </row>
    <row r="28" spans="1:5" ht="18" customHeight="1" x14ac:dyDescent="0.2">
      <c r="A28" s="31" t="s">
        <v>1892</v>
      </c>
      <c r="B28" s="34"/>
      <c r="C28" s="34"/>
      <c r="D28" s="34"/>
      <c r="E28" s="34"/>
    </row>
    <row r="29" spans="1:5" ht="30" customHeight="1" x14ac:dyDescent="0.2">
      <c r="A29" s="5" t="s">
        <v>1826</v>
      </c>
      <c r="B29" s="5" t="s">
        <v>251</v>
      </c>
      <c r="C29" s="5" t="s">
        <v>356</v>
      </c>
      <c r="D29" s="5" t="s">
        <v>1827</v>
      </c>
      <c r="E29" s="5" t="s">
        <v>176</v>
      </c>
    </row>
    <row r="30" spans="1:5" ht="45.75" customHeight="1" x14ac:dyDescent="0.2">
      <c r="A30" s="6" t="s">
        <v>1893</v>
      </c>
      <c r="B30" s="6" t="s">
        <v>412</v>
      </c>
      <c r="C30" s="6" t="s">
        <v>1894</v>
      </c>
      <c r="D30" s="8" t="s">
        <v>1895</v>
      </c>
      <c r="E30" s="6" t="s">
        <v>1896</v>
      </c>
    </row>
    <row r="31" spans="1:5" ht="23.25" customHeight="1" x14ac:dyDescent="0.2">
      <c r="A31" s="6" t="s">
        <v>1897</v>
      </c>
      <c r="B31" s="6" t="s">
        <v>1040</v>
      </c>
      <c r="C31" s="6" t="s">
        <v>1898</v>
      </c>
      <c r="D31" s="8" t="s">
        <v>1899</v>
      </c>
      <c r="E31" s="6" t="s">
        <v>1900</v>
      </c>
    </row>
    <row r="32" spans="1:5" ht="34.5" customHeight="1" x14ac:dyDescent="0.2">
      <c r="A32" s="6" t="s">
        <v>847</v>
      </c>
      <c r="B32" s="6" t="s">
        <v>679</v>
      </c>
      <c r="C32" s="6" t="s">
        <v>1901</v>
      </c>
      <c r="D32" s="8" t="s">
        <v>1902</v>
      </c>
      <c r="E32" s="6" t="s">
        <v>1903</v>
      </c>
    </row>
    <row r="33" spans="1:5" ht="23.25" customHeight="1" x14ac:dyDescent="0.2">
      <c r="A33" s="6" t="s">
        <v>1904</v>
      </c>
      <c r="B33" s="6" t="s">
        <v>872</v>
      </c>
      <c r="C33" s="6" t="s">
        <v>876</v>
      </c>
      <c r="D33" s="8" t="s">
        <v>1905</v>
      </c>
      <c r="E33" s="6" t="s">
        <v>1906</v>
      </c>
    </row>
    <row r="34" spans="1:5" ht="34.5" customHeight="1" x14ac:dyDescent="0.2">
      <c r="A34" s="6" t="s">
        <v>1907</v>
      </c>
      <c r="B34" s="6" t="s">
        <v>854</v>
      </c>
      <c r="C34" s="6" t="s">
        <v>858</v>
      </c>
      <c r="D34" s="8" t="s">
        <v>1908</v>
      </c>
      <c r="E34" s="6" t="s">
        <v>1909</v>
      </c>
    </row>
    <row r="35" spans="1:5" ht="23.25" customHeight="1" x14ac:dyDescent="0.2">
      <c r="A35" s="6" t="s">
        <v>1910</v>
      </c>
      <c r="B35" s="6" t="s">
        <v>1911</v>
      </c>
      <c r="C35" s="6" t="s">
        <v>1912</v>
      </c>
      <c r="D35" s="8" t="s">
        <v>1913</v>
      </c>
      <c r="E35" s="6" t="s">
        <v>1914</v>
      </c>
    </row>
    <row r="36" spans="1:5" ht="15" customHeight="1" x14ac:dyDescent="0.2">
      <c r="A36" s="6" t="s">
        <v>904</v>
      </c>
      <c r="B36" s="6" t="s">
        <v>905</v>
      </c>
      <c r="C36" s="6" t="s">
        <v>1915</v>
      </c>
      <c r="D36" s="8" t="s">
        <v>1916</v>
      </c>
      <c r="E36" s="6" t="s">
        <v>1917</v>
      </c>
    </row>
    <row r="37" spans="1:5" ht="15" customHeight="1" x14ac:dyDescent="0.2">
      <c r="A37" s="6" t="s">
        <v>1918</v>
      </c>
      <c r="B37" s="6" t="s">
        <v>889</v>
      </c>
      <c r="C37" s="6" t="s">
        <v>1919</v>
      </c>
      <c r="D37" s="8" t="s">
        <v>1920</v>
      </c>
      <c r="E37" s="6" t="s">
        <v>1921</v>
      </c>
    </row>
    <row r="38" spans="1:5" ht="23.25" customHeight="1" x14ac:dyDescent="0.2">
      <c r="A38" s="6" t="s">
        <v>1922</v>
      </c>
      <c r="B38" s="6" t="s">
        <v>757</v>
      </c>
      <c r="C38" s="6" t="s">
        <v>1923</v>
      </c>
      <c r="D38" s="8" t="s">
        <v>1924</v>
      </c>
      <c r="E38" s="6" t="s">
        <v>1636</v>
      </c>
    </row>
    <row r="39" spans="1:5" ht="15" customHeight="1" x14ac:dyDescent="0.2">
      <c r="A39" s="6" t="s">
        <v>813</v>
      </c>
      <c r="B39" s="6" t="s">
        <v>814</v>
      </c>
      <c r="C39" s="6" t="s">
        <v>818</v>
      </c>
      <c r="D39" s="8" t="s">
        <v>1925</v>
      </c>
      <c r="E39" s="6" t="s">
        <v>1926</v>
      </c>
    </row>
    <row r="40" spans="1:5" ht="23.25" customHeight="1" x14ac:dyDescent="0.2">
      <c r="A40" s="6" t="s">
        <v>1927</v>
      </c>
      <c r="B40" s="6" t="s">
        <v>787</v>
      </c>
      <c r="C40" s="6" t="s">
        <v>1928</v>
      </c>
      <c r="D40" s="8" t="s">
        <v>1929</v>
      </c>
      <c r="E40" s="6" t="s">
        <v>1930</v>
      </c>
    </row>
    <row r="42" spans="1:5" ht="18" customHeight="1" x14ac:dyDescent="0.2">
      <c r="A42" s="3" t="s">
        <v>1931</v>
      </c>
      <c r="B42" s="4"/>
      <c r="C42" s="4"/>
      <c r="D42" s="4"/>
      <c r="E42" s="4"/>
    </row>
    <row r="43" spans="1:5" ht="30" customHeight="1" x14ac:dyDescent="0.2">
      <c r="A43" s="5" t="s">
        <v>1826</v>
      </c>
      <c r="B43" s="5" t="s">
        <v>251</v>
      </c>
      <c r="C43" s="5" t="s">
        <v>356</v>
      </c>
      <c r="D43" s="5" t="s">
        <v>1827</v>
      </c>
      <c r="E43" s="5" t="s">
        <v>176</v>
      </c>
    </row>
    <row r="44" spans="1:5" ht="34.5" customHeight="1" x14ac:dyDescent="0.2">
      <c r="A44" s="6" t="s">
        <v>1932</v>
      </c>
      <c r="B44" s="6" t="s">
        <v>612</v>
      </c>
      <c r="C44" s="6" t="s">
        <v>616</v>
      </c>
      <c r="D44" s="8" t="s">
        <v>1933</v>
      </c>
      <c r="E44" s="6" t="s">
        <v>1934</v>
      </c>
    </row>
    <row r="45" spans="1:5" ht="23.25" customHeight="1" x14ac:dyDescent="0.2">
      <c r="A45" s="6" t="s">
        <v>1935</v>
      </c>
      <c r="B45" s="6" t="s">
        <v>624</v>
      </c>
      <c r="C45" s="6" t="s">
        <v>626</v>
      </c>
      <c r="D45" s="8" t="s">
        <v>627</v>
      </c>
      <c r="E45" s="6" t="s">
        <v>1936</v>
      </c>
    </row>
    <row r="46" spans="1:5" ht="34.5" customHeight="1" x14ac:dyDescent="0.2">
      <c r="A46" s="6" t="s">
        <v>598</v>
      </c>
      <c r="B46" s="6" t="s">
        <v>1937</v>
      </c>
      <c r="C46" s="6" t="s">
        <v>1938</v>
      </c>
      <c r="D46" s="8" t="s">
        <v>1939</v>
      </c>
      <c r="E46" s="6" t="s">
        <v>1940</v>
      </c>
    </row>
    <row r="47" spans="1:5" ht="45.75" customHeight="1" x14ac:dyDescent="0.2">
      <c r="A47" s="6" t="s">
        <v>1941</v>
      </c>
      <c r="B47" s="6" t="s">
        <v>278</v>
      </c>
      <c r="C47" s="6" t="s">
        <v>1942</v>
      </c>
      <c r="D47" s="8" t="s">
        <v>1943</v>
      </c>
      <c r="E47" s="6" t="s">
        <v>1944</v>
      </c>
    </row>
    <row r="48" spans="1:5" ht="15" customHeight="1" x14ac:dyDescent="0.2">
      <c r="A48" s="6" t="s">
        <v>1945</v>
      </c>
      <c r="B48" s="6" t="s">
        <v>259</v>
      </c>
      <c r="C48" s="6" t="s">
        <v>1946</v>
      </c>
      <c r="D48" s="8" t="s">
        <v>1947</v>
      </c>
      <c r="E48" s="6" t="s">
        <v>1948</v>
      </c>
    </row>
    <row r="49" spans="1:5" ht="34.5" customHeight="1" x14ac:dyDescent="0.2">
      <c r="A49" s="6" t="s">
        <v>1949</v>
      </c>
      <c r="B49" s="6" t="s">
        <v>255</v>
      </c>
      <c r="C49" s="6" t="s">
        <v>438</v>
      </c>
      <c r="D49" s="8" t="s">
        <v>1950</v>
      </c>
      <c r="E49" s="6" t="s">
        <v>1951</v>
      </c>
    </row>
    <row r="50" spans="1:5" ht="34.5" customHeight="1" x14ac:dyDescent="0.2">
      <c r="A50" s="6" t="s">
        <v>1952</v>
      </c>
      <c r="B50" s="6" t="s">
        <v>1953</v>
      </c>
      <c r="C50" s="6" t="s">
        <v>1954</v>
      </c>
      <c r="D50" s="8" t="s">
        <v>1955</v>
      </c>
      <c r="E50" s="6" t="s">
        <v>1956</v>
      </c>
    </row>
    <row r="51" spans="1:5" ht="34.5" customHeight="1" x14ac:dyDescent="0.2">
      <c r="A51" s="6" t="s">
        <v>1957</v>
      </c>
      <c r="B51" s="6" t="s">
        <v>1958</v>
      </c>
      <c r="C51" s="6" t="s">
        <v>898</v>
      </c>
      <c r="D51" s="8" t="s">
        <v>1959</v>
      </c>
      <c r="E51" s="6" t="s">
        <v>1960</v>
      </c>
    </row>
    <row r="52" spans="1:5" ht="15" customHeight="1" x14ac:dyDescent="0.2">
      <c r="A52" s="6" t="s">
        <v>1961</v>
      </c>
      <c r="B52" s="6" t="s">
        <v>1962</v>
      </c>
      <c r="C52" s="6" t="s">
        <v>1963</v>
      </c>
      <c r="D52" s="8" t="s">
        <v>1964</v>
      </c>
      <c r="E52" s="6" t="s">
        <v>1965</v>
      </c>
    </row>
    <row r="53" spans="1:5" ht="23.25" customHeight="1" x14ac:dyDescent="0.2">
      <c r="A53" s="6" t="s">
        <v>1966</v>
      </c>
      <c r="B53" s="6" t="s">
        <v>1289</v>
      </c>
      <c r="C53" s="6" t="s">
        <v>898</v>
      </c>
      <c r="D53" s="8" t="s">
        <v>1967</v>
      </c>
      <c r="E53" s="6" t="s">
        <v>1968</v>
      </c>
    </row>
    <row r="54" spans="1:5" ht="45.75" customHeight="1" x14ac:dyDescent="0.2">
      <c r="A54" s="6" t="s">
        <v>927</v>
      </c>
      <c r="B54" s="6" t="s">
        <v>928</v>
      </c>
      <c r="C54" s="6" t="s">
        <v>933</v>
      </c>
      <c r="D54" s="8" t="s">
        <v>1969</v>
      </c>
      <c r="E54" s="6" t="s">
        <v>1970</v>
      </c>
    </row>
    <row r="55" spans="1:5" ht="15" customHeight="1" x14ac:dyDescent="0.2">
      <c r="A55" s="6" t="s">
        <v>935</v>
      </c>
      <c r="B55" s="6" t="s">
        <v>1971</v>
      </c>
      <c r="C55" s="6" t="s">
        <v>1972</v>
      </c>
      <c r="D55" s="8" t="s">
        <v>1973</v>
      </c>
      <c r="E55" s="6" t="s">
        <v>1670</v>
      </c>
    </row>
  </sheetData>
  <mergeCells count="1">
    <mergeCell ref="A2:E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E6470"/>
  </sheetPr>
  <dimension ref="A1:F32"/>
  <sheetViews>
    <sheetView showGridLines="0" workbookViewId="0">
      <pane ySplit="3" topLeftCell="A4" activePane="bottomLeft" state="frozen"/>
      <selection pane="bottomLeft"/>
    </sheetView>
  </sheetViews>
  <sheetFormatPr baseColWidth="10" defaultColWidth="8.83203125" defaultRowHeight="15" x14ac:dyDescent="0.2"/>
  <cols>
    <col min="1" max="1" width="34" customWidth="1"/>
    <col min="2" max="2" width="18" customWidth="1"/>
    <col min="5" max="5" width="20" customWidth="1"/>
    <col min="6" max="6" width="44" customWidth="1"/>
  </cols>
  <sheetData>
    <row r="1" spans="1:6" ht="24" customHeight="1" x14ac:dyDescent="0.2">
      <c r="A1" s="1" t="s">
        <v>1974</v>
      </c>
      <c r="B1" s="2"/>
      <c r="C1" s="2"/>
      <c r="D1" s="2"/>
      <c r="E1" s="2"/>
      <c r="F1" s="2"/>
    </row>
    <row r="2" spans="1:6" ht="27.75" customHeight="1" x14ac:dyDescent="0.2">
      <c r="A2" s="191" t="s">
        <v>1975</v>
      </c>
      <c r="B2" s="186"/>
      <c r="C2" s="186"/>
      <c r="D2" s="186"/>
      <c r="E2" s="186"/>
      <c r="F2" s="186"/>
    </row>
    <row r="4" spans="1:6" ht="18" customHeight="1" x14ac:dyDescent="0.2">
      <c r="A4" s="9" t="s">
        <v>1976</v>
      </c>
      <c r="B4" s="10"/>
      <c r="C4" s="10"/>
      <c r="D4" s="10"/>
      <c r="E4" s="10"/>
      <c r="F4" s="10"/>
    </row>
    <row r="5" spans="1:6" ht="30" customHeight="1" x14ac:dyDescent="0.2">
      <c r="A5" s="5" t="s">
        <v>1623</v>
      </c>
      <c r="B5" s="5" t="s">
        <v>1977</v>
      </c>
      <c r="C5" s="5" t="s">
        <v>172</v>
      </c>
      <c r="D5" s="5" t="s">
        <v>1978</v>
      </c>
      <c r="E5" s="5" t="s">
        <v>176</v>
      </c>
      <c r="F5" s="5" t="s">
        <v>177</v>
      </c>
    </row>
    <row r="6" spans="1:6" ht="15" customHeight="1" x14ac:dyDescent="0.2">
      <c r="A6" s="6" t="s">
        <v>1979</v>
      </c>
      <c r="B6" s="52">
        <v>5.8</v>
      </c>
      <c r="C6" s="6" t="s">
        <v>1980</v>
      </c>
      <c r="D6" s="6"/>
      <c r="E6" s="6" t="s">
        <v>1981</v>
      </c>
      <c r="F6" s="8" t="s">
        <v>1982</v>
      </c>
    </row>
    <row r="7" spans="1:6" ht="15" customHeight="1" x14ac:dyDescent="0.2">
      <c r="A7" s="6" t="s">
        <v>1979</v>
      </c>
      <c r="B7" s="52">
        <v>7</v>
      </c>
      <c r="C7" s="6" t="s">
        <v>314</v>
      </c>
      <c r="D7" s="6"/>
      <c r="E7" s="6" t="s">
        <v>1981</v>
      </c>
      <c r="F7" s="8"/>
    </row>
    <row r="8" spans="1:6" ht="23.25" customHeight="1" x14ac:dyDescent="0.2">
      <c r="A8" s="6" t="s">
        <v>1983</v>
      </c>
      <c r="B8" s="52">
        <v>10.3</v>
      </c>
      <c r="C8" s="6" t="s">
        <v>1984</v>
      </c>
      <c r="D8" s="6" t="s">
        <v>1985</v>
      </c>
      <c r="E8" s="6" t="s">
        <v>1981</v>
      </c>
      <c r="F8" s="8" t="s">
        <v>1986</v>
      </c>
    </row>
    <row r="9" spans="1:6" ht="15" customHeight="1" x14ac:dyDescent="0.2">
      <c r="A9" s="6" t="s">
        <v>1987</v>
      </c>
      <c r="B9" s="52">
        <v>13.8</v>
      </c>
      <c r="C9" s="6" t="s">
        <v>1988</v>
      </c>
      <c r="D9" s="6"/>
      <c r="E9" s="6" t="s">
        <v>1989</v>
      </c>
      <c r="F9" s="8"/>
    </row>
    <row r="10" spans="1:6" ht="15" customHeight="1" x14ac:dyDescent="0.2">
      <c r="A10" s="6" t="s">
        <v>1990</v>
      </c>
      <c r="B10" s="52">
        <v>0.6</v>
      </c>
      <c r="C10" s="6" t="s">
        <v>1991</v>
      </c>
      <c r="D10" s="6"/>
      <c r="E10" s="6" t="s">
        <v>1670</v>
      </c>
      <c r="F10" s="8" t="s">
        <v>1992</v>
      </c>
    </row>
    <row r="11" spans="1:6" ht="27.75" customHeight="1" x14ac:dyDescent="0.2">
      <c r="A11" s="200" t="s">
        <v>1993</v>
      </c>
      <c r="B11" s="186"/>
      <c r="C11" s="186"/>
      <c r="D11" s="186"/>
      <c r="E11" s="186"/>
      <c r="F11" s="186"/>
    </row>
    <row r="13" spans="1:6" ht="18" customHeight="1" x14ac:dyDescent="0.2">
      <c r="A13" s="31" t="s">
        <v>1994</v>
      </c>
      <c r="B13" s="34"/>
      <c r="C13" s="34"/>
      <c r="D13" s="34"/>
      <c r="E13" s="34"/>
      <c r="F13" s="34"/>
    </row>
    <row r="14" spans="1:6" ht="30" customHeight="1" x14ac:dyDescent="0.2">
      <c r="A14" s="5" t="s">
        <v>1995</v>
      </c>
      <c r="B14" s="5" t="s">
        <v>1996</v>
      </c>
      <c r="C14" s="5" t="s">
        <v>1997</v>
      </c>
      <c r="D14" s="5" t="s">
        <v>1998</v>
      </c>
      <c r="E14" s="5" t="s">
        <v>1999</v>
      </c>
      <c r="F14" s="5" t="s">
        <v>176</v>
      </c>
    </row>
    <row r="15" spans="1:6" ht="23.25" customHeight="1" x14ac:dyDescent="0.2">
      <c r="A15" s="6" t="s">
        <v>2000</v>
      </c>
      <c r="B15" s="53"/>
      <c r="C15" s="53">
        <v>103.56699999999999</v>
      </c>
      <c r="D15" s="53">
        <v>220.024</v>
      </c>
      <c r="E15" s="8" t="s">
        <v>2001</v>
      </c>
      <c r="F15" s="8" t="s">
        <v>2002</v>
      </c>
    </row>
    <row r="16" spans="1:6" ht="57" customHeight="1" x14ac:dyDescent="0.2">
      <c r="A16" s="6" t="s">
        <v>2003</v>
      </c>
      <c r="B16" s="53">
        <v>238.7</v>
      </c>
      <c r="C16" s="53">
        <v>310</v>
      </c>
      <c r="D16" s="53">
        <v>400</v>
      </c>
      <c r="E16" s="8" t="s">
        <v>2004</v>
      </c>
      <c r="F16" s="8" t="s">
        <v>1856</v>
      </c>
    </row>
    <row r="17" spans="1:6" ht="23.25" customHeight="1" x14ac:dyDescent="0.2">
      <c r="A17" s="6" t="s">
        <v>2005</v>
      </c>
      <c r="B17" s="53">
        <v>627</v>
      </c>
      <c r="C17" s="53">
        <v>928</v>
      </c>
      <c r="D17" s="53">
        <v>1185</v>
      </c>
      <c r="E17" s="8" t="s">
        <v>2001</v>
      </c>
      <c r="F17" s="8" t="s">
        <v>2006</v>
      </c>
    </row>
    <row r="18" spans="1:6" ht="23.25" customHeight="1" x14ac:dyDescent="0.2">
      <c r="A18" s="6" t="s">
        <v>2007</v>
      </c>
      <c r="B18" s="53"/>
      <c r="C18" s="53">
        <v>32.302999999999997</v>
      </c>
      <c r="D18" s="53">
        <v>78.834999999999994</v>
      </c>
      <c r="E18" s="8" t="s">
        <v>2008</v>
      </c>
      <c r="F18" s="8" t="s">
        <v>2009</v>
      </c>
    </row>
    <row r="19" spans="1:6" ht="15" customHeight="1" x14ac:dyDescent="0.2">
      <c r="A19" s="6" t="s">
        <v>2010</v>
      </c>
      <c r="B19" s="53"/>
      <c r="C19" s="53">
        <v>4.9020000000000001</v>
      </c>
      <c r="D19" s="53">
        <v>6.3959999999999999</v>
      </c>
      <c r="E19" s="8" t="s">
        <v>2011</v>
      </c>
      <c r="F19" s="8" t="s">
        <v>1670</v>
      </c>
    </row>
    <row r="20" spans="1:6" ht="15" customHeight="1" x14ac:dyDescent="0.2">
      <c r="A20" s="31" t="s">
        <v>2012</v>
      </c>
      <c r="B20" s="54">
        <f>SUM(B15:B19)</f>
        <v>865.7</v>
      </c>
      <c r="C20" s="54">
        <f>SUM(C15:C19)</f>
        <v>1378.7719999999999</v>
      </c>
      <c r="D20" s="54">
        <f>SUM(D15:D19)</f>
        <v>1890.2549999999999</v>
      </c>
      <c r="E20" s="31" t="s">
        <v>2013</v>
      </c>
      <c r="F20" s="34"/>
    </row>
    <row r="22" spans="1:6" ht="18" customHeight="1" x14ac:dyDescent="0.2">
      <c r="A22" s="12" t="s">
        <v>2014</v>
      </c>
      <c r="B22" s="13"/>
      <c r="C22" s="13"/>
      <c r="D22" s="13"/>
      <c r="E22" s="13"/>
      <c r="F22" s="13"/>
    </row>
    <row r="23" spans="1:6" ht="30" customHeight="1" x14ac:dyDescent="0.2">
      <c r="A23" s="5" t="s">
        <v>1995</v>
      </c>
      <c r="B23" s="5" t="s">
        <v>1996</v>
      </c>
      <c r="C23" s="5" t="s">
        <v>1997</v>
      </c>
      <c r="D23" s="5" t="s">
        <v>1998</v>
      </c>
      <c r="E23" s="5" t="s">
        <v>2015</v>
      </c>
      <c r="F23" s="5" t="s">
        <v>176</v>
      </c>
    </row>
    <row r="24" spans="1:6" ht="45.75" customHeight="1" x14ac:dyDescent="0.2">
      <c r="A24" s="6" t="s">
        <v>2016</v>
      </c>
      <c r="B24" s="11">
        <v>25011</v>
      </c>
      <c r="C24" s="11">
        <v>29482</v>
      </c>
      <c r="D24" s="11">
        <v>31680</v>
      </c>
      <c r="E24" s="8" t="s">
        <v>2017</v>
      </c>
      <c r="F24" s="8" t="s">
        <v>2018</v>
      </c>
    </row>
    <row r="25" spans="1:6" ht="23.25" customHeight="1" x14ac:dyDescent="0.2">
      <c r="A25" s="6" t="s">
        <v>2019</v>
      </c>
      <c r="B25" s="11">
        <v>9009</v>
      </c>
      <c r="C25" s="11">
        <v>9304</v>
      </c>
      <c r="D25" s="11">
        <v>10049</v>
      </c>
      <c r="E25" s="8" t="s">
        <v>2020</v>
      </c>
      <c r="F25" s="8" t="s">
        <v>2021</v>
      </c>
    </row>
    <row r="26" spans="1:6" ht="23.25" customHeight="1" x14ac:dyDescent="0.2">
      <c r="A26" s="6" t="s">
        <v>2022</v>
      </c>
      <c r="B26" s="11">
        <v>2238</v>
      </c>
      <c r="C26" s="11">
        <v>2530</v>
      </c>
      <c r="D26" s="11">
        <v>2900</v>
      </c>
      <c r="E26" s="8" t="s">
        <v>2020</v>
      </c>
      <c r="F26" s="8" t="s">
        <v>2021</v>
      </c>
    </row>
    <row r="27" spans="1:6" ht="23.25" customHeight="1" x14ac:dyDescent="0.2">
      <c r="A27" s="6" t="s">
        <v>2023</v>
      </c>
      <c r="B27" s="11">
        <v>0</v>
      </c>
      <c r="C27" s="11">
        <v>0</v>
      </c>
      <c r="D27" s="11">
        <v>238</v>
      </c>
      <c r="E27" s="8" t="s">
        <v>2020</v>
      </c>
      <c r="F27" s="8" t="s">
        <v>2021</v>
      </c>
    </row>
    <row r="28" spans="1:6" ht="34.5" customHeight="1" x14ac:dyDescent="0.2">
      <c r="A28" s="6" t="s">
        <v>2024</v>
      </c>
      <c r="B28" s="11"/>
      <c r="C28" s="11">
        <v>1216.8</v>
      </c>
      <c r="D28" s="11">
        <v>1452.2</v>
      </c>
      <c r="E28" s="8" t="s">
        <v>2025</v>
      </c>
      <c r="F28" s="8" t="s">
        <v>2026</v>
      </c>
    </row>
    <row r="29" spans="1:6" ht="79.5" customHeight="1" x14ac:dyDescent="0.2">
      <c r="A29" s="6" t="s">
        <v>2027</v>
      </c>
      <c r="B29" s="11"/>
      <c r="C29" s="11"/>
      <c r="D29" s="11"/>
      <c r="E29" s="8" t="s">
        <v>2028</v>
      </c>
      <c r="F29" s="8" t="s">
        <v>2029</v>
      </c>
    </row>
    <row r="30" spans="1:6" ht="15" customHeight="1" x14ac:dyDescent="0.2">
      <c r="A30" s="6" t="s">
        <v>2030</v>
      </c>
      <c r="B30" s="11"/>
      <c r="C30" s="11"/>
      <c r="D30" s="11"/>
      <c r="E30" s="8" t="s">
        <v>1601</v>
      </c>
      <c r="F30" s="8" t="s">
        <v>2031</v>
      </c>
    </row>
    <row r="31" spans="1:6" ht="202.5" customHeight="1" x14ac:dyDescent="0.2">
      <c r="A31" s="6" t="s">
        <v>2032</v>
      </c>
      <c r="B31" s="11"/>
      <c r="C31" s="11"/>
      <c r="D31" s="11"/>
      <c r="E31" s="8" t="s">
        <v>2033</v>
      </c>
      <c r="F31" s="8" t="s">
        <v>2034</v>
      </c>
    </row>
    <row r="32" spans="1:6" ht="39.75" customHeight="1" x14ac:dyDescent="0.2">
      <c r="A32" s="195" t="s">
        <v>2035</v>
      </c>
      <c r="B32" s="186"/>
      <c r="C32" s="186"/>
      <c r="D32" s="186"/>
      <c r="E32" s="186"/>
      <c r="F32" s="186"/>
    </row>
  </sheetData>
  <mergeCells count="3">
    <mergeCell ref="A2:F2"/>
    <mergeCell ref="A11:F11"/>
    <mergeCell ref="A32:F32"/>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E6470"/>
  </sheetPr>
  <dimension ref="A1:C53"/>
  <sheetViews>
    <sheetView showGridLines="0" tabSelected="1" workbookViewId="0">
      <pane ySplit="3" topLeftCell="A4" activePane="bottomLeft" state="frozen"/>
      <selection pane="bottomLeft"/>
    </sheetView>
  </sheetViews>
  <sheetFormatPr baseColWidth="10" defaultColWidth="8.83203125" defaultRowHeight="15" x14ac:dyDescent="0.2"/>
  <cols>
    <col min="1" max="1" width="30" customWidth="1"/>
    <col min="2" max="2" width="78" customWidth="1"/>
    <col min="3" max="3" width="40" customWidth="1"/>
  </cols>
  <sheetData>
    <row r="1" spans="1:3" ht="24" customHeight="1" x14ac:dyDescent="0.2">
      <c r="A1" s="1" t="s">
        <v>2036</v>
      </c>
      <c r="B1" s="2"/>
      <c r="C1" s="2"/>
    </row>
    <row r="2" spans="1:3" ht="27.75" customHeight="1" x14ac:dyDescent="0.2">
      <c r="A2" s="191" t="s">
        <v>2037</v>
      </c>
      <c r="B2" s="186"/>
      <c r="C2" s="186"/>
    </row>
    <row r="4" spans="1:3" ht="18" customHeight="1" x14ac:dyDescent="0.2">
      <c r="A4" s="12" t="s">
        <v>2038</v>
      </c>
      <c r="B4" s="13"/>
      <c r="C4" s="13"/>
    </row>
    <row r="5" spans="1:3" ht="30" customHeight="1" x14ac:dyDescent="0.2">
      <c r="A5" s="5" t="s">
        <v>2039</v>
      </c>
      <c r="B5" s="5" t="s">
        <v>117</v>
      </c>
      <c r="C5" s="5" t="s">
        <v>176</v>
      </c>
    </row>
    <row r="6" spans="1:3" ht="34.5" customHeight="1" x14ac:dyDescent="0.2">
      <c r="A6" s="6" t="s">
        <v>2040</v>
      </c>
      <c r="B6" s="8" t="s">
        <v>2041</v>
      </c>
      <c r="C6" s="8" t="s">
        <v>2042</v>
      </c>
    </row>
    <row r="7" spans="1:3" ht="15" customHeight="1" x14ac:dyDescent="0.2">
      <c r="A7" s="6" t="s">
        <v>2043</v>
      </c>
      <c r="B7" s="8" t="s">
        <v>2044</v>
      </c>
      <c r="C7" s="8" t="s">
        <v>2045</v>
      </c>
    </row>
    <row r="8" spans="1:3" ht="34.5" customHeight="1" x14ac:dyDescent="0.2">
      <c r="A8" s="6" t="s">
        <v>2046</v>
      </c>
      <c r="B8" s="8" t="s">
        <v>2047</v>
      </c>
      <c r="C8" s="8" t="s">
        <v>2048</v>
      </c>
    </row>
    <row r="10" spans="1:3" ht="18" customHeight="1" x14ac:dyDescent="0.2">
      <c r="A10" s="9" t="s">
        <v>2049</v>
      </c>
      <c r="B10" s="10"/>
      <c r="C10" s="10"/>
    </row>
    <row r="11" spans="1:3" ht="31.5" customHeight="1" x14ac:dyDescent="0.2">
      <c r="A11" s="201" t="s">
        <v>2050</v>
      </c>
      <c r="B11" s="186"/>
      <c r="C11" s="186"/>
    </row>
    <row r="13" spans="1:3" ht="18" customHeight="1" x14ac:dyDescent="0.2">
      <c r="A13" s="12" t="s">
        <v>2051</v>
      </c>
      <c r="B13" s="13"/>
      <c r="C13" s="13"/>
    </row>
    <row r="14" spans="1:3" ht="30" customHeight="1" x14ac:dyDescent="0.2">
      <c r="A14" s="5" t="s">
        <v>2039</v>
      </c>
      <c r="B14" s="5" t="s">
        <v>117</v>
      </c>
      <c r="C14" s="5" t="s">
        <v>176</v>
      </c>
    </row>
    <row r="15" spans="1:3" ht="23.25" customHeight="1" x14ac:dyDescent="0.2">
      <c r="A15" s="6" t="s">
        <v>2052</v>
      </c>
      <c r="B15" s="8" t="s">
        <v>2053</v>
      </c>
      <c r="C15" s="8" t="s">
        <v>2054</v>
      </c>
    </row>
    <row r="16" spans="1:3" ht="34.5" customHeight="1" x14ac:dyDescent="0.2">
      <c r="A16" s="6" t="s">
        <v>2055</v>
      </c>
      <c r="B16" s="8" t="s">
        <v>2056</v>
      </c>
      <c r="C16" s="8" t="s">
        <v>2054</v>
      </c>
    </row>
    <row r="17" spans="1:3" ht="34.5" customHeight="1" x14ac:dyDescent="0.2">
      <c r="A17" s="6" t="s">
        <v>2057</v>
      </c>
      <c r="B17" s="8" t="s">
        <v>2058</v>
      </c>
      <c r="C17" s="8" t="s">
        <v>1620</v>
      </c>
    </row>
    <row r="19" spans="1:3" ht="18" customHeight="1" x14ac:dyDescent="0.2">
      <c r="A19" s="12" t="s">
        <v>2059</v>
      </c>
      <c r="B19" s="13"/>
      <c r="C19" s="13"/>
    </row>
    <row r="20" spans="1:3" ht="30" customHeight="1" x14ac:dyDescent="0.2">
      <c r="A20" s="5" t="s">
        <v>2039</v>
      </c>
      <c r="B20" s="5" t="s">
        <v>117</v>
      </c>
      <c r="C20" s="5" t="s">
        <v>176</v>
      </c>
    </row>
    <row r="21" spans="1:3" ht="45.75" customHeight="1" x14ac:dyDescent="0.2">
      <c r="A21" s="6" t="s">
        <v>2060</v>
      </c>
      <c r="B21" s="8" t="s">
        <v>2061</v>
      </c>
      <c r="C21" s="8" t="s">
        <v>2062</v>
      </c>
    </row>
    <row r="22" spans="1:3" ht="23.25" customHeight="1" x14ac:dyDescent="0.2">
      <c r="A22" s="6" t="s">
        <v>2063</v>
      </c>
      <c r="B22" s="8" t="s">
        <v>2064</v>
      </c>
      <c r="C22" s="8" t="s">
        <v>1612</v>
      </c>
    </row>
    <row r="23" spans="1:3" ht="34.5" customHeight="1" x14ac:dyDescent="0.2">
      <c r="A23" s="6" t="s">
        <v>2065</v>
      </c>
      <c r="B23" s="8" t="s">
        <v>2066</v>
      </c>
      <c r="C23" s="8" t="s">
        <v>2067</v>
      </c>
    </row>
    <row r="25" spans="1:3" ht="18" customHeight="1" x14ac:dyDescent="0.2">
      <c r="A25" s="12" t="s">
        <v>2068</v>
      </c>
      <c r="B25" s="13"/>
      <c r="C25" s="13"/>
    </row>
    <row r="26" spans="1:3" ht="30" customHeight="1" x14ac:dyDescent="0.2">
      <c r="A26" s="202" t="s">
        <v>2069</v>
      </c>
      <c r="B26" s="186"/>
      <c r="C26" s="186"/>
    </row>
    <row r="28" spans="1:3" ht="30" customHeight="1" x14ac:dyDescent="0.2">
      <c r="A28" s="5" t="s">
        <v>1680</v>
      </c>
      <c r="B28" s="5" t="s">
        <v>2070</v>
      </c>
      <c r="C28" s="5" t="s">
        <v>410</v>
      </c>
    </row>
    <row r="29" spans="1:3" ht="15" customHeight="1" x14ac:dyDescent="0.2">
      <c r="A29" s="6" t="s">
        <v>2071</v>
      </c>
      <c r="B29" s="8" t="s">
        <v>2072</v>
      </c>
      <c r="C29" s="8" t="s">
        <v>2073</v>
      </c>
    </row>
    <row r="30" spans="1:3" ht="15" customHeight="1" x14ac:dyDescent="0.2">
      <c r="A30" s="6" t="s">
        <v>2074</v>
      </c>
      <c r="B30" s="8" t="s">
        <v>2075</v>
      </c>
      <c r="C30" s="8" t="s">
        <v>2076</v>
      </c>
    </row>
    <row r="31" spans="1:3" ht="15" customHeight="1" x14ac:dyDescent="0.2">
      <c r="A31" s="6" t="s">
        <v>2077</v>
      </c>
      <c r="B31" s="8" t="s">
        <v>2078</v>
      </c>
      <c r="C31" s="8" t="s">
        <v>2079</v>
      </c>
    </row>
    <row r="32" spans="1:3" ht="15" customHeight="1" x14ac:dyDescent="0.2">
      <c r="A32" s="6" t="s">
        <v>2080</v>
      </c>
      <c r="B32" s="8" t="s">
        <v>2081</v>
      </c>
      <c r="C32" s="8" t="s">
        <v>2082</v>
      </c>
    </row>
    <row r="33" spans="1:3" ht="15" customHeight="1" x14ac:dyDescent="0.2">
      <c r="A33" s="6" t="s">
        <v>2083</v>
      </c>
      <c r="B33" s="8" t="s">
        <v>2084</v>
      </c>
      <c r="C33" s="8" t="s">
        <v>2085</v>
      </c>
    </row>
    <row r="34" spans="1:3" ht="15" customHeight="1" x14ac:dyDescent="0.2">
      <c r="A34" s="6" t="s">
        <v>2086</v>
      </c>
      <c r="B34" s="8" t="s">
        <v>2087</v>
      </c>
      <c r="C34" s="8" t="s">
        <v>2076</v>
      </c>
    </row>
    <row r="35" spans="1:3" ht="15" customHeight="1" x14ac:dyDescent="0.2">
      <c r="A35" s="6" t="s">
        <v>2088</v>
      </c>
      <c r="B35" s="8" t="s">
        <v>2089</v>
      </c>
      <c r="C35" s="8" t="s">
        <v>2090</v>
      </c>
    </row>
    <row r="36" spans="1:3" ht="15" customHeight="1" x14ac:dyDescent="0.2">
      <c r="A36" s="6" t="s">
        <v>2091</v>
      </c>
      <c r="B36" s="8" t="s">
        <v>2092</v>
      </c>
      <c r="C36" s="8" t="s">
        <v>2076</v>
      </c>
    </row>
    <row r="37" spans="1:3" ht="15" customHeight="1" x14ac:dyDescent="0.2">
      <c r="A37" s="6" t="s">
        <v>2093</v>
      </c>
      <c r="B37" s="8" t="s">
        <v>2094</v>
      </c>
      <c r="C37" s="8" t="s">
        <v>2095</v>
      </c>
    </row>
    <row r="38" spans="1:3" ht="15" customHeight="1" x14ac:dyDescent="0.2">
      <c r="A38" s="6" t="s">
        <v>1873</v>
      </c>
      <c r="B38" s="8" t="s">
        <v>2096</v>
      </c>
      <c r="C38" s="8" t="s">
        <v>2097</v>
      </c>
    </row>
    <row r="40" spans="1:3" ht="18" customHeight="1" x14ac:dyDescent="0.2">
      <c r="A40" s="12" t="s">
        <v>2098</v>
      </c>
      <c r="B40" s="13"/>
      <c r="C40" s="13"/>
    </row>
    <row r="41" spans="1:3" ht="30" customHeight="1" x14ac:dyDescent="0.2">
      <c r="A41" s="5" t="s">
        <v>2099</v>
      </c>
      <c r="B41" s="5" t="s">
        <v>1436</v>
      </c>
      <c r="C41" s="5" t="s">
        <v>172</v>
      </c>
    </row>
    <row r="42" spans="1:3" ht="23.25" customHeight="1" x14ac:dyDescent="0.2">
      <c r="A42" s="6" t="s">
        <v>2100</v>
      </c>
      <c r="B42" s="8" t="s">
        <v>2101</v>
      </c>
      <c r="C42" s="6" t="s">
        <v>185</v>
      </c>
    </row>
    <row r="43" spans="1:3" ht="23.25" customHeight="1" x14ac:dyDescent="0.2">
      <c r="A43" s="6" t="s">
        <v>2102</v>
      </c>
      <c r="B43" s="8" t="s">
        <v>2103</v>
      </c>
      <c r="C43" s="6" t="s">
        <v>193</v>
      </c>
    </row>
    <row r="44" spans="1:3" ht="15" customHeight="1" x14ac:dyDescent="0.2">
      <c r="A44" s="6" t="s">
        <v>2104</v>
      </c>
      <c r="B44" s="8" t="s">
        <v>2105</v>
      </c>
      <c r="C44" s="6" t="s">
        <v>189</v>
      </c>
    </row>
    <row r="45" spans="1:3" ht="23.25" customHeight="1" x14ac:dyDescent="0.2">
      <c r="A45" s="6" t="s">
        <v>2106</v>
      </c>
      <c r="B45" s="8" t="s">
        <v>2107</v>
      </c>
      <c r="C45" s="6" t="s">
        <v>199</v>
      </c>
    </row>
    <row r="46" spans="1:3" ht="15" customHeight="1" x14ac:dyDescent="0.2">
      <c r="A46" s="6" t="s">
        <v>2108</v>
      </c>
      <c r="B46" s="8" t="s">
        <v>2109</v>
      </c>
      <c r="C46" s="6" t="s">
        <v>199</v>
      </c>
    </row>
    <row r="47" spans="1:3" ht="15" customHeight="1" x14ac:dyDescent="0.2">
      <c r="A47" s="6" t="s">
        <v>2110</v>
      </c>
      <c r="B47" s="8" t="s">
        <v>2111</v>
      </c>
      <c r="C47" s="6" t="s">
        <v>314</v>
      </c>
    </row>
    <row r="48" spans="1:3" ht="15" customHeight="1" x14ac:dyDescent="0.2">
      <c r="A48" s="6" t="s">
        <v>2112</v>
      </c>
      <c r="B48" s="8" t="s">
        <v>2113</v>
      </c>
      <c r="C48" s="6" t="s">
        <v>199</v>
      </c>
    </row>
    <row r="49" spans="1:3" ht="15" customHeight="1" x14ac:dyDescent="0.2">
      <c r="A49" s="6" t="s">
        <v>2114</v>
      </c>
      <c r="B49" s="8" t="s">
        <v>2115</v>
      </c>
      <c r="C49" s="6" t="s">
        <v>196</v>
      </c>
    </row>
    <row r="50" spans="1:3" ht="15" customHeight="1" x14ac:dyDescent="0.2">
      <c r="A50" s="6" t="s">
        <v>2116</v>
      </c>
      <c r="B50" s="8" t="s">
        <v>2117</v>
      </c>
      <c r="C50" s="6" t="s">
        <v>199</v>
      </c>
    </row>
    <row r="51" spans="1:3" ht="23.25" customHeight="1" x14ac:dyDescent="0.2">
      <c r="A51" s="6" t="s">
        <v>2118</v>
      </c>
      <c r="B51" s="8" t="s">
        <v>2119</v>
      </c>
      <c r="C51" s="6" t="s">
        <v>178</v>
      </c>
    </row>
    <row r="52" spans="1:3" ht="15" customHeight="1" x14ac:dyDescent="0.2">
      <c r="A52" s="6" t="s">
        <v>2120</v>
      </c>
      <c r="B52" s="8" t="s">
        <v>2121</v>
      </c>
      <c r="C52" s="6" t="s">
        <v>199</v>
      </c>
    </row>
    <row r="53" spans="1:3" ht="27.75" customHeight="1" x14ac:dyDescent="0.2">
      <c r="A53" s="201" t="s">
        <v>2122</v>
      </c>
      <c r="B53" s="186"/>
      <c r="C53" s="186"/>
    </row>
  </sheetData>
  <mergeCells count="4">
    <mergeCell ref="A11:C11"/>
    <mergeCell ref="A26:C26"/>
    <mergeCell ref="A2:C2"/>
    <mergeCell ref="A53:C5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E6470"/>
  </sheetPr>
  <dimension ref="A1:M53"/>
  <sheetViews>
    <sheetView showGridLines="0" workbookViewId="0">
      <pane xSplit="2" ySplit="5" topLeftCell="C6" activePane="bottomRight" state="frozen"/>
      <selection pane="topRight"/>
      <selection pane="bottomLeft"/>
      <selection pane="bottomRight"/>
    </sheetView>
  </sheetViews>
  <sheetFormatPr baseColWidth="10" defaultColWidth="8.83203125" defaultRowHeight="15" x14ac:dyDescent="0.2"/>
  <cols>
    <col min="1" max="1" width="14" customWidth="1"/>
    <col min="2" max="2" width="15" customWidth="1"/>
    <col min="3" max="3" width="11" customWidth="1"/>
    <col min="4" max="4" width="20" customWidth="1"/>
    <col min="5" max="5" width="15" customWidth="1"/>
    <col min="6" max="6" width="26" customWidth="1"/>
    <col min="7" max="7" width="38" customWidth="1"/>
    <col min="8" max="8" width="28" customWidth="1"/>
    <col min="9" max="10" width="11" customWidth="1"/>
    <col min="11" max="11" width="15" customWidth="1"/>
    <col min="12" max="12" width="8" customWidth="1"/>
    <col min="13" max="13" width="58" customWidth="1"/>
  </cols>
  <sheetData>
    <row r="1" spans="1:13" ht="18" x14ac:dyDescent="0.2">
      <c r="A1" s="14" t="s">
        <v>2123</v>
      </c>
    </row>
    <row r="2" spans="1:13" x14ac:dyDescent="0.2">
      <c r="A2" s="15" t="s">
        <v>2124</v>
      </c>
    </row>
    <row r="3" spans="1:13" x14ac:dyDescent="0.2">
      <c r="A3" s="16" t="s">
        <v>2125</v>
      </c>
    </row>
    <row r="5" spans="1:13" ht="32" customHeight="1" x14ac:dyDescent="0.2">
      <c r="A5" s="17" t="s">
        <v>2126</v>
      </c>
      <c r="B5" s="17" t="s">
        <v>2127</v>
      </c>
      <c r="C5" s="17" t="s">
        <v>2128</v>
      </c>
      <c r="D5" s="17" t="s">
        <v>410</v>
      </c>
      <c r="E5" s="17" t="s">
        <v>2129</v>
      </c>
      <c r="F5" s="17" t="s">
        <v>2130</v>
      </c>
      <c r="G5" s="17" t="s">
        <v>2131</v>
      </c>
      <c r="H5" s="17" t="s">
        <v>351</v>
      </c>
      <c r="I5" s="17" t="s">
        <v>2132</v>
      </c>
      <c r="J5" s="17" t="s">
        <v>2133</v>
      </c>
      <c r="K5" s="17" t="s">
        <v>2134</v>
      </c>
      <c r="L5" s="17" t="s">
        <v>2135</v>
      </c>
      <c r="M5" s="17" t="s">
        <v>2136</v>
      </c>
    </row>
    <row r="6" spans="1:13" ht="30" customHeight="1" x14ac:dyDescent="0.2">
      <c r="A6" s="55" t="s">
        <v>2137</v>
      </c>
      <c r="B6" s="37" t="s">
        <v>2138</v>
      </c>
      <c r="C6" s="56" t="s">
        <v>2139</v>
      </c>
      <c r="D6" s="23" t="s">
        <v>2140</v>
      </c>
      <c r="E6" s="37" t="s">
        <v>2141</v>
      </c>
      <c r="F6" s="38" t="s">
        <v>1018</v>
      </c>
      <c r="G6" s="38" t="s">
        <v>2142</v>
      </c>
      <c r="H6" s="38" t="s">
        <v>2143</v>
      </c>
      <c r="I6" s="20">
        <v>1089</v>
      </c>
      <c r="J6" s="57" t="s">
        <v>2144</v>
      </c>
      <c r="K6" s="57" t="s">
        <v>2145</v>
      </c>
      <c r="L6" s="20">
        <v>165</v>
      </c>
      <c r="M6" s="38" t="s">
        <v>2146</v>
      </c>
    </row>
    <row r="7" spans="1:13" ht="30" customHeight="1" x14ac:dyDescent="0.2">
      <c r="A7" s="55" t="s">
        <v>2147</v>
      </c>
      <c r="B7" s="37" t="s">
        <v>2148</v>
      </c>
      <c r="C7" s="56" t="s">
        <v>2139</v>
      </c>
      <c r="D7" s="23" t="s">
        <v>2140</v>
      </c>
      <c r="E7" s="37" t="s">
        <v>2141</v>
      </c>
      <c r="F7" s="38" t="s">
        <v>2149</v>
      </c>
      <c r="G7" s="38" t="s">
        <v>2150</v>
      </c>
      <c r="H7" s="38" t="s">
        <v>2151</v>
      </c>
      <c r="I7" s="20">
        <v>214</v>
      </c>
      <c r="J7" s="57" t="s">
        <v>2152</v>
      </c>
      <c r="K7" s="57" t="s">
        <v>2153</v>
      </c>
      <c r="L7" s="20">
        <v>22</v>
      </c>
      <c r="M7" s="38" t="s">
        <v>2154</v>
      </c>
    </row>
    <row r="8" spans="1:13" ht="30" customHeight="1" x14ac:dyDescent="0.2">
      <c r="A8" s="55" t="s">
        <v>2155</v>
      </c>
      <c r="B8" s="37" t="s">
        <v>2156</v>
      </c>
      <c r="C8" s="56" t="s">
        <v>2139</v>
      </c>
      <c r="D8" s="19" t="s">
        <v>2157</v>
      </c>
      <c r="E8" s="37" t="s">
        <v>2141</v>
      </c>
      <c r="F8" s="38" t="s">
        <v>2158</v>
      </c>
      <c r="G8" s="38" t="s">
        <v>2159</v>
      </c>
      <c r="H8" s="38" t="s">
        <v>2160</v>
      </c>
      <c r="I8" s="20">
        <v>400</v>
      </c>
      <c r="J8" s="57" t="s">
        <v>2161</v>
      </c>
      <c r="K8" s="57" t="s">
        <v>2162</v>
      </c>
      <c r="L8" s="20">
        <v>81</v>
      </c>
      <c r="M8" s="38" t="s">
        <v>2163</v>
      </c>
    </row>
    <row r="9" spans="1:13" ht="30" customHeight="1" x14ac:dyDescent="0.2">
      <c r="A9" s="55" t="s">
        <v>2164</v>
      </c>
      <c r="B9" s="37" t="s">
        <v>2165</v>
      </c>
      <c r="C9" s="56" t="s">
        <v>2139</v>
      </c>
      <c r="D9" s="19" t="s">
        <v>2157</v>
      </c>
      <c r="E9" s="37" t="s">
        <v>2141</v>
      </c>
      <c r="F9" s="38" t="s">
        <v>2166</v>
      </c>
      <c r="G9" s="38" t="s">
        <v>2167</v>
      </c>
      <c r="H9" s="38" t="s">
        <v>2151</v>
      </c>
      <c r="I9" s="20">
        <v>186</v>
      </c>
      <c r="J9" s="57" t="s">
        <v>2168</v>
      </c>
      <c r="K9" s="57" t="s">
        <v>2169</v>
      </c>
      <c r="L9" s="20">
        <v>37</v>
      </c>
      <c r="M9" s="38" t="s">
        <v>2170</v>
      </c>
    </row>
    <row r="10" spans="1:13" ht="30" customHeight="1" x14ac:dyDescent="0.2">
      <c r="A10" s="55" t="s">
        <v>2171</v>
      </c>
      <c r="B10" s="37" t="s">
        <v>2172</v>
      </c>
      <c r="C10" s="56" t="s">
        <v>2139</v>
      </c>
      <c r="D10" s="19" t="s">
        <v>2157</v>
      </c>
      <c r="E10" s="37" t="s">
        <v>2141</v>
      </c>
      <c r="F10" s="38" t="s">
        <v>2173</v>
      </c>
      <c r="G10" s="38" t="s">
        <v>2174</v>
      </c>
      <c r="H10" s="38" t="s">
        <v>2175</v>
      </c>
      <c r="I10" s="20">
        <v>670</v>
      </c>
      <c r="J10" s="57" t="s">
        <v>2176</v>
      </c>
      <c r="K10" s="57" t="s">
        <v>2177</v>
      </c>
      <c r="L10" s="20">
        <v>81</v>
      </c>
      <c r="M10" s="38" t="s">
        <v>2178</v>
      </c>
    </row>
    <row r="11" spans="1:13" ht="30" customHeight="1" x14ac:dyDescent="0.2">
      <c r="A11" s="55" t="s">
        <v>2179</v>
      </c>
      <c r="B11" s="37" t="s">
        <v>2180</v>
      </c>
      <c r="C11" s="56" t="s">
        <v>2139</v>
      </c>
      <c r="D11" s="19" t="s">
        <v>2157</v>
      </c>
      <c r="E11" s="37" t="s">
        <v>2141</v>
      </c>
      <c r="F11" s="38" t="s">
        <v>2181</v>
      </c>
      <c r="G11" s="38" t="s">
        <v>2182</v>
      </c>
      <c r="H11" s="38" t="s">
        <v>2183</v>
      </c>
      <c r="I11" s="20">
        <v>360</v>
      </c>
      <c r="J11" s="57" t="s">
        <v>2184</v>
      </c>
      <c r="K11" s="57" t="s">
        <v>2185</v>
      </c>
      <c r="L11" s="20">
        <v>71</v>
      </c>
      <c r="M11" s="38" t="s">
        <v>2186</v>
      </c>
    </row>
    <row r="12" spans="1:13" ht="30" customHeight="1" x14ac:dyDescent="0.2">
      <c r="A12" s="55" t="s">
        <v>2187</v>
      </c>
      <c r="B12" s="37" t="s">
        <v>2188</v>
      </c>
      <c r="C12" s="56" t="s">
        <v>2139</v>
      </c>
      <c r="D12" s="25" t="s">
        <v>1128</v>
      </c>
      <c r="E12" s="37" t="s">
        <v>2141</v>
      </c>
      <c r="F12" s="38" t="s">
        <v>2189</v>
      </c>
      <c r="G12" s="38" t="s">
        <v>2190</v>
      </c>
      <c r="H12" s="38" t="s">
        <v>2191</v>
      </c>
      <c r="I12" s="20">
        <v>20</v>
      </c>
      <c r="J12" s="57" t="s">
        <v>2192</v>
      </c>
      <c r="K12" s="57" t="s">
        <v>2193</v>
      </c>
      <c r="L12" s="20">
        <v>23</v>
      </c>
      <c r="M12" s="38" t="s">
        <v>2194</v>
      </c>
    </row>
    <row r="13" spans="1:13" ht="30" customHeight="1" x14ac:dyDescent="0.2">
      <c r="A13" s="55" t="s">
        <v>2195</v>
      </c>
      <c r="B13" s="37" t="s">
        <v>2188</v>
      </c>
      <c r="C13" s="56" t="s">
        <v>2196</v>
      </c>
      <c r="D13" s="19" t="s">
        <v>2157</v>
      </c>
      <c r="E13" s="37" t="s">
        <v>2141</v>
      </c>
      <c r="F13" s="38" t="s">
        <v>2197</v>
      </c>
      <c r="G13" s="38" t="s">
        <v>2198</v>
      </c>
      <c r="H13" s="38" t="s">
        <v>2160</v>
      </c>
      <c r="I13" s="20">
        <v>280</v>
      </c>
      <c r="J13" s="57" t="s">
        <v>2199</v>
      </c>
      <c r="K13" s="57" t="s">
        <v>2200</v>
      </c>
      <c r="L13" s="20">
        <v>33</v>
      </c>
      <c r="M13" s="38" t="s">
        <v>2201</v>
      </c>
    </row>
    <row r="14" spans="1:13" ht="30" customHeight="1" x14ac:dyDescent="0.2">
      <c r="A14" s="55" t="s">
        <v>2202</v>
      </c>
      <c r="B14" s="37" t="s">
        <v>2188</v>
      </c>
      <c r="C14" s="56" t="s">
        <v>2196</v>
      </c>
      <c r="D14" s="25" t="s">
        <v>1128</v>
      </c>
      <c r="E14" s="37" t="s">
        <v>2141</v>
      </c>
      <c r="F14" s="38" t="s">
        <v>1018</v>
      </c>
      <c r="G14" s="38" t="s">
        <v>2203</v>
      </c>
      <c r="H14" s="38" t="s">
        <v>2204</v>
      </c>
      <c r="I14" s="20">
        <v>20</v>
      </c>
      <c r="J14" s="57" t="s">
        <v>2205</v>
      </c>
      <c r="K14" s="57" t="s">
        <v>2206</v>
      </c>
      <c r="L14" s="20">
        <v>20</v>
      </c>
      <c r="M14" s="38" t="s">
        <v>2207</v>
      </c>
    </row>
    <row r="15" spans="1:13" ht="30" customHeight="1" x14ac:dyDescent="0.2">
      <c r="A15" s="55" t="s">
        <v>2208</v>
      </c>
      <c r="B15" s="37" t="s">
        <v>2209</v>
      </c>
      <c r="C15" s="56" t="s">
        <v>2210</v>
      </c>
      <c r="D15" s="23" t="s">
        <v>2140</v>
      </c>
      <c r="E15" s="37" t="s">
        <v>2141</v>
      </c>
      <c r="F15" s="38" t="s">
        <v>2211</v>
      </c>
      <c r="G15" s="38" t="s">
        <v>2212</v>
      </c>
      <c r="H15" s="38" t="s">
        <v>2160</v>
      </c>
      <c r="I15" s="20">
        <v>340</v>
      </c>
      <c r="J15" s="57" t="s">
        <v>2213</v>
      </c>
      <c r="K15" s="57" t="s">
        <v>2214</v>
      </c>
      <c r="L15" s="20">
        <v>51</v>
      </c>
      <c r="M15" s="38" t="s">
        <v>2215</v>
      </c>
    </row>
    <row r="16" spans="1:13" ht="30" customHeight="1" x14ac:dyDescent="0.2">
      <c r="A16" s="55" t="s">
        <v>2216</v>
      </c>
      <c r="B16" s="37" t="s">
        <v>2217</v>
      </c>
      <c r="C16" s="56" t="s">
        <v>2210</v>
      </c>
      <c r="D16" s="23" t="s">
        <v>2140</v>
      </c>
      <c r="E16" s="37" t="s">
        <v>2141</v>
      </c>
      <c r="F16" s="38" t="s">
        <v>1018</v>
      </c>
      <c r="G16" s="38" t="s">
        <v>2218</v>
      </c>
      <c r="H16" s="38" t="s">
        <v>2219</v>
      </c>
      <c r="I16" s="20">
        <v>267</v>
      </c>
      <c r="J16" s="57" t="s">
        <v>2220</v>
      </c>
      <c r="K16" s="57" t="s">
        <v>2221</v>
      </c>
      <c r="L16" s="20">
        <v>23</v>
      </c>
      <c r="M16" s="38" t="s">
        <v>2222</v>
      </c>
    </row>
    <row r="17" spans="1:13" ht="30" customHeight="1" x14ac:dyDescent="0.2">
      <c r="A17" s="55" t="s">
        <v>2223</v>
      </c>
      <c r="B17" s="37" t="s">
        <v>2188</v>
      </c>
      <c r="C17" s="56" t="s">
        <v>2210</v>
      </c>
      <c r="D17" s="23" t="s">
        <v>2140</v>
      </c>
      <c r="E17" s="37" t="s">
        <v>2141</v>
      </c>
      <c r="F17" s="38" t="s">
        <v>2224</v>
      </c>
      <c r="G17" s="38" t="s">
        <v>2225</v>
      </c>
      <c r="H17" s="38" t="s">
        <v>2175</v>
      </c>
      <c r="I17" s="20">
        <v>100</v>
      </c>
      <c r="J17" s="57" t="s">
        <v>2226</v>
      </c>
      <c r="K17" s="57" t="s">
        <v>2227</v>
      </c>
      <c r="L17" s="20">
        <v>5</v>
      </c>
      <c r="M17" s="38" t="s">
        <v>2228</v>
      </c>
    </row>
    <row r="18" spans="1:13" ht="30" customHeight="1" x14ac:dyDescent="0.2">
      <c r="A18" s="55" t="s">
        <v>2229</v>
      </c>
      <c r="B18" s="37" t="s">
        <v>2188</v>
      </c>
      <c r="C18" s="56" t="s">
        <v>2210</v>
      </c>
      <c r="D18" s="58" t="s">
        <v>2230</v>
      </c>
      <c r="E18" s="37" t="s">
        <v>2141</v>
      </c>
      <c r="F18" s="38" t="s">
        <v>1018</v>
      </c>
      <c r="G18" s="38" t="s">
        <v>2231</v>
      </c>
      <c r="H18" s="38" t="s">
        <v>2232</v>
      </c>
      <c r="I18" s="20">
        <v>9</v>
      </c>
      <c r="J18" s="57" t="s">
        <v>2233</v>
      </c>
      <c r="K18" s="57" t="s">
        <v>2234</v>
      </c>
      <c r="L18" s="20">
        <v>1</v>
      </c>
      <c r="M18" s="38" t="s">
        <v>2235</v>
      </c>
    </row>
    <row r="19" spans="1:13" ht="30" customHeight="1" x14ac:dyDescent="0.2">
      <c r="A19" s="55" t="s">
        <v>2236</v>
      </c>
      <c r="B19" s="37" t="s">
        <v>2188</v>
      </c>
      <c r="C19" s="56" t="s">
        <v>2210</v>
      </c>
      <c r="D19" s="58" t="s">
        <v>2230</v>
      </c>
      <c r="E19" s="37" t="s">
        <v>2141</v>
      </c>
      <c r="F19" s="38" t="s">
        <v>2237</v>
      </c>
      <c r="G19" s="38" t="s">
        <v>2238</v>
      </c>
      <c r="H19" s="38" t="s">
        <v>2151</v>
      </c>
      <c r="I19" s="20">
        <v>21</v>
      </c>
      <c r="J19" s="57" t="s">
        <v>2239</v>
      </c>
      <c r="K19" s="57" t="s">
        <v>2240</v>
      </c>
      <c r="L19" s="20">
        <v>2</v>
      </c>
      <c r="M19" s="38" t="s">
        <v>2241</v>
      </c>
    </row>
    <row r="20" spans="1:13" ht="30" customHeight="1" x14ac:dyDescent="0.2">
      <c r="A20" s="55" t="s">
        <v>2242</v>
      </c>
      <c r="B20" s="37" t="s">
        <v>2243</v>
      </c>
      <c r="C20" s="56" t="s">
        <v>2210</v>
      </c>
      <c r="D20" s="58" t="s">
        <v>2230</v>
      </c>
      <c r="E20" s="37" t="s">
        <v>2141</v>
      </c>
      <c r="F20" s="38" t="s">
        <v>2244</v>
      </c>
      <c r="G20" s="38" t="s">
        <v>2225</v>
      </c>
      <c r="H20" s="38" t="s">
        <v>2175</v>
      </c>
      <c r="I20" s="20">
        <v>220</v>
      </c>
      <c r="J20" s="57" t="s">
        <v>2245</v>
      </c>
      <c r="K20" s="57" t="s">
        <v>2246</v>
      </c>
      <c r="L20" s="20">
        <v>57</v>
      </c>
      <c r="M20" s="38" t="s">
        <v>2247</v>
      </c>
    </row>
    <row r="21" spans="1:13" ht="30" customHeight="1" x14ac:dyDescent="0.2">
      <c r="A21" s="55" t="s">
        <v>2248</v>
      </c>
      <c r="B21" s="37" t="s">
        <v>2188</v>
      </c>
      <c r="C21" s="56" t="s">
        <v>2210</v>
      </c>
      <c r="D21" s="58" t="s">
        <v>2230</v>
      </c>
      <c r="E21" s="37" t="s">
        <v>2141</v>
      </c>
      <c r="F21" s="38" t="s">
        <v>2173</v>
      </c>
      <c r="G21" s="38" t="s">
        <v>2249</v>
      </c>
      <c r="H21" s="38" t="s">
        <v>2250</v>
      </c>
      <c r="I21" s="20">
        <v>11</v>
      </c>
      <c r="J21" s="57" t="s">
        <v>2251</v>
      </c>
      <c r="K21" s="57" t="s">
        <v>2252</v>
      </c>
      <c r="L21" s="20">
        <v>1</v>
      </c>
      <c r="M21" s="38" t="s">
        <v>2253</v>
      </c>
    </row>
    <row r="22" spans="1:13" ht="30" customHeight="1" x14ac:dyDescent="0.2">
      <c r="A22" s="55" t="s">
        <v>2254</v>
      </c>
      <c r="B22" s="37" t="s">
        <v>2188</v>
      </c>
      <c r="C22" s="56" t="s">
        <v>2210</v>
      </c>
      <c r="D22" s="58" t="s">
        <v>2230</v>
      </c>
      <c r="E22" s="37" t="s">
        <v>2141</v>
      </c>
      <c r="F22" s="38" t="s">
        <v>1018</v>
      </c>
      <c r="G22" s="38" t="s">
        <v>2255</v>
      </c>
      <c r="H22" s="38" t="s">
        <v>2256</v>
      </c>
      <c r="I22" s="20">
        <v>51</v>
      </c>
      <c r="J22" s="57" t="s">
        <v>2257</v>
      </c>
      <c r="K22" s="57" t="s">
        <v>2258</v>
      </c>
      <c r="L22" s="20">
        <v>6</v>
      </c>
      <c r="M22" s="38" t="s">
        <v>2259</v>
      </c>
    </row>
    <row r="23" spans="1:13" ht="30" customHeight="1" x14ac:dyDescent="0.2">
      <c r="A23" s="55" t="s">
        <v>2260</v>
      </c>
      <c r="B23" s="37" t="s">
        <v>2188</v>
      </c>
      <c r="C23" s="56" t="s">
        <v>2210</v>
      </c>
      <c r="D23" s="58" t="s">
        <v>2230</v>
      </c>
      <c r="E23" s="37" t="s">
        <v>2141</v>
      </c>
      <c r="F23" s="38" t="s">
        <v>1018</v>
      </c>
      <c r="G23" s="38" t="s">
        <v>2261</v>
      </c>
      <c r="H23" s="38" t="s">
        <v>2262</v>
      </c>
      <c r="I23" s="20">
        <v>17</v>
      </c>
      <c r="J23" s="57" t="s">
        <v>2263</v>
      </c>
      <c r="K23" s="57" t="s">
        <v>2264</v>
      </c>
      <c r="L23" s="20">
        <v>1</v>
      </c>
      <c r="M23" s="38" t="s">
        <v>2265</v>
      </c>
    </row>
    <row r="24" spans="1:13" ht="30" customHeight="1" x14ac:dyDescent="0.2">
      <c r="A24" s="55" t="s">
        <v>2266</v>
      </c>
      <c r="B24" s="37" t="s">
        <v>2188</v>
      </c>
      <c r="C24" s="56" t="s">
        <v>2210</v>
      </c>
      <c r="D24" s="58" t="s">
        <v>2230</v>
      </c>
      <c r="E24" s="37" t="s">
        <v>2141</v>
      </c>
      <c r="F24" s="38" t="s">
        <v>1018</v>
      </c>
      <c r="G24" s="38" t="s">
        <v>2267</v>
      </c>
      <c r="H24" s="38" t="s">
        <v>2268</v>
      </c>
      <c r="I24" s="20">
        <v>80</v>
      </c>
      <c r="J24" s="57" t="s">
        <v>2269</v>
      </c>
      <c r="K24" s="57" t="s">
        <v>2270</v>
      </c>
      <c r="L24" s="20">
        <v>7</v>
      </c>
      <c r="M24" s="38" t="s">
        <v>2271</v>
      </c>
    </row>
    <row r="25" spans="1:13" ht="30" customHeight="1" x14ac:dyDescent="0.2">
      <c r="A25" s="55" t="s">
        <v>2272</v>
      </c>
      <c r="B25" s="37" t="s">
        <v>2273</v>
      </c>
      <c r="C25" s="56" t="s">
        <v>2210</v>
      </c>
      <c r="D25" s="19" t="s">
        <v>2157</v>
      </c>
      <c r="E25" s="37" t="s">
        <v>2141</v>
      </c>
      <c r="F25" s="38" t="s">
        <v>2149</v>
      </c>
      <c r="G25" s="38" t="s">
        <v>2142</v>
      </c>
      <c r="H25" s="38" t="s">
        <v>2143</v>
      </c>
      <c r="I25" s="20">
        <v>160</v>
      </c>
      <c r="J25" s="57" t="s">
        <v>2274</v>
      </c>
      <c r="K25" s="57" t="s">
        <v>2275</v>
      </c>
      <c r="L25" s="20">
        <v>38</v>
      </c>
      <c r="M25" s="38" t="s">
        <v>2276</v>
      </c>
    </row>
    <row r="26" spans="1:13" ht="30" customHeight="1" x14ac:dyDescent="0.2">
      <c r="A26" s="55" t="s">
        <v>2277</v>
      </c>
      <c r="B26" s="37" t="s">
        <v>2188</v>
      </c>
      <c r="C26" s="56" t="s">
        <v>2210</v>
      </c>
      <c r="D26" s="19" t="s">
        <v>2157</v>
      </c>
      <c r="E26" s="37" t="s">
        <v>2141</v>
      </c>
      <c r="F26" s="38" t="s">
        <v>2278</v>
      </c>
      <c r="G26" s="38" t="s">
        <v>2279</v>
      </c>
      <c r="H26" s="38" t="s">
        <v>2151</v>
      </c>
      <c r="I26" s="20">
        <v>162</v>
      </c>
      <c r="J26" s="57" t="s">
        <v>2280</v>
      </c>
      <c r="K26" s="57" t="s">
        <v>2281</v>
      </c>
      <c r="L26" s="20">
        <v>7</v>
      </c>
      <c r="M26" s="38" t="s">
        <v>2282</v>
      </c>
    </row>
    <row r="27" spans="1:13" ht="30" customHeight="1" x14ac:dyDescent="0.2">
      <c r="A27" s="55" t="s">
        <v>2283</v>
      </c>
      <c r="B27" s="37" t="s">
        <v>2188</v>
      </c>
      <c r="C27" s="56" t="s">
        <v>2210</v>
      </c>
      <c r="D27" s="25" t="s">
        <v>1128</v>
      </c>
      <c r="E27" s="37" t="s">
        <v>2141</v>
      </c>
      <c r="F27" s="38" t="s">
        <v>1018</v>
      </c>
      <c r="G27" s="38" t="s">
        <v>2203</v>
      </c>
      <c r="H27" s="38" t="s">
        <v>2204</v>
      </c>
      <c r="I27" s="20">
        <v>44</v>
      </c>
      <c r="J27" s="57" t="s">
        <v>2284</v>
      </c>
      <c r="K27" s="57" t="s">
        <v>2285</v>
      </c>
      <c r="L27" s="20">
        <v>25</v>
      </c>
      <c r="M27" s="38" t="s">
        <v>2286</v>
      </c>
    </row>
    <row r="28" spans="1:13" ht="30" customHeight="1" x14ac:dyDescent="0.2">
      <c r="A28" s="55" t="s">
        <v>2287</v>
      </c>
      <c r="B28" s="37" t="s">
        <v>2288</v>
      </c>
      <c r="C28" s="56" t="s">
        <v>2210</v>
      </c>
      <c r="D28" s="25" t="s">
        <v>1128</v>
      </c>
      <c r="E28" s="37" t="s">
        <v>2141</v>
      </c>
      <c r="F28" s="38" t="s">
        <v>2289</v>
      </c>
      <c r="G28" s="38" t="s">
        <v>2290</v>
      </c>
      <c r="H28" s="38" t="s">
        <v>2175</v>
      </c>
      <c r="I28" s="20">
        <v>225</v>
      </c>
      <c r="J28" s="57" t="s">
        <v>2291</v>
      </c>
      <c r="K28" s="57" t="s">
        <v>2292</v>
      </c>
      <c r="L28" s="20">
        <v>34</v>
      </c>
      <c r="M28" s="38" t="s">
        <v>2293</v>
      </c>
    </row>
    <row r="29" spans="1:13" ht="30" customHeight="1" x14ac:dyDescent="0.2">
      <c r="A29" s="55" t="s">
        <v>2294</v>
      </c>
      <c r="B29" s="37" t="s">
        <v>2188</v>
      </c>
      <c r="C29" s="56" t="s">
        <v>2210</v>
      </c>
      <c r="D29" s="24" t="s">
        <v>2295</v>
      </c>
      <c r="E29" s="37" t="s">
        <v>2141</v>
      </c>
      <c r="F29" s="38" t="s">
        <v>2296</v>
      </c>
      <c r="G29" s="38" t="s">
        <v>2238</v>
      </c>
      <c r="H29" s="38" t="s">
        <v>2151</v>
      </c>
      <c r="I29" s="20">
        <v>40</v>
      </c>
      <c r="J29" s="57" t="s">
        <v>2233</v>
      </c>
      <c r="K29" s="57" t="s">
        <v>2297</v>
      </c>
      <c r="L29" s="20">
        <v>11</v>
      </c>
      <c r="M29" s="38" t="s">
        <v>2298</v>
      </c>
    </row>
    <row r="30" spans="1:13" ht="30" customHeight="1" x14ac:dyDescent="0.2">
      <c r="A30" s="55" t="s">
        <v>2299</v>
      </c>
      <c r="B30" s="37" t="s">
        <v>2300</v>
      </c>
      <c r="C30" s="56" t="s">
        <v>2210</v>
      </c>
      <c r="D30" s="24" t="s">
        <v>2295</v>
      </c>
      <c r="E30" s="37" t="s">
        <v>2141</v>
      </c>
      <c r="F30" s="38" t="s">
        <v>2301</v>
      </c>
      <c r="G30" s="38" t="s">
        <v>2302</v>
      </c>
      <c r="H30" s="38" t="s">
        <v>2256</v>
      </c>
      <c r="I30" s="20">
        <v>143</v>
      </c>
      <c r="J30" s="57" t="s">
        <v>2303</v>
      </c>
      <c r="K30" s="57" t="s">
        <v>2304</v>
      </c>
      <c r="L30" s="20">
        <v>33</v>
      </c>
      <c r="M30" s="38" t="s">
        <v>2305</v>
      </c>
    </row>
    <row r="31" spans="1:13" ht="30" customHeight="1" x14ac:dyDescent="0.2">
      <c r="A31" s="55" t="s">
        <v>2306</v>
      </c>
      <c r="B31" s="37" t="s">
        <v>2188</v>
      </c>
      <c r="C31" s="56" t="s">
        <v>2307</v>
      </c>
      <c r="D31" s="19" t="s">
        <v>2157</v>
      </c>
      <c r="E31" s="37" t="s">
        <v>2141</v>
      </c>
      <c r="F31" s="38" t="s">
        <v>2308</v>
      </c>
      <c r="G31" s="38" t="s">
        <v>2309</v>
      </c>
      <c r="H31" s="38" t="s">
        <v>2175</v>
      </c>
      <c r="I31" s="20">
        <v>42</v>
      </c>
      <c r="J31" s="57" t="s">
        <v>2310</v>
      </c>
      <c r="K31" s="57" t="s">
        <v>2311</v>
      </c>
      <c r="L31" s="20">
        <v>5</v>
      </c>
      <c r="M31" s="38" t="s">
        <v>2312</v>
      </c>
    </row>
    <row r="32" spans="1:13" ht="30" customHeight="1" x14ac:dyDescent="0.2">
      <c r="A32" s="55" t="s">
        <v>2313</v>
      </c>
      <c r="B32" s="37" t="s">
        <v>2314</v>
      </c>
      <c r="C32" s="56" t="s">
        <v>2307</v>
      </c>
      <c r="D32" s="19" t="s">
        <v>2157</v>
      </c>
      <c r="E32" s="37" t="s">
        <v>2141</v>
      </c>
      <c r="F32" s="38" t="s">
        <v>2315</v>
      </c>
      <c r="G32" s="38" t="s">
        <v>2316</v>
      </c>
      <c r="H32" s="38" t="s">
        <v>2175</v>
      </c>
      <c r="I32" s="20">
        <v>53</v>
      </c>
      <c r="J32" s="57" t="s">
        <v>2317</v>
      </c>
      <c r="K32" s="57" t="s">
        <v>2318</v>
      </c>
      <c r="L32" s="20">
        <v>11</v>
      </c>
      <c r="M32" s="38" t="s">
        <v>2319</v>
      </c>
    </row>
    <row r="33" spans="1:13" ht="30" customHeight="1" x14ac:dyDescent="0.2">
      <c r="A33" s="55" t="s">
        <v>2320</v>
      </c>
      <c r="B33" s="37" t="s">
        <v>2188</v>
      </c>
      <c r="C33" s="56" t="s">
        <v>2307</v>
      </c>
      <c r="D33" s="24" t="s">
        <v>2295</v>
      </c>
      <c r="E33" s="37" t="s">
        <v>2141</v>
      </c>
      <c r="F33" s="38" t="s">
        <v>1018</v>
      </c>
      <c r="G33" s="38" t="s">
        <v>2321</v>
      </c>
      <c r="H33" s="38" t="s">
        <v>2191</v>
      </c>
      <c r="I33" s="20">
        <v>50</v>
      </c>
      <c r="J33" s="57" t="s">
        <v>2322</v>
      </c>
      <c r="K33" s="57" t="s">
        <v>2323</v>
      </c>
      <c r="L33" s="20">
        <v>5</v>
      </c>
      <c r="M33" s="38" t="s">
        <v>2324</v>
      </c>
    </row>
    <row r="34" spans="1:13" ht="30" customHeight="1" x14ac:dyDescent="0.2">
      <c r="A34" s="55" t="s">
        <v>2325</v>
      </c>
      <c r="B34" s="37" t="s">
        <v>2188</v>
      </c>
      <c r="C34" s="56" t="s">
        <v>2326</v>
      </c>
      <c r="D34" s="23" t="s">
        <v>2140</v>
      </c>
      <c r="E34" s="37" t="s">
        <v>2141</v>
      </c>
      <c r="F34" s="38" t="s">
        <v>2327</v>
      </c>
      <c r="G34" s="38" t="s">
        <v>2328</v>
      </c>
      <c r="H34" s="38" t="s">
        <v>2160</v>
      </c>
      <c r="I34" s="20">
        <v>36</v>
      </c>
      <c r="J34" s="57" t="s">
        <v>2329</v>
      </c>
      <c r="K34" s="57" t="s">
        <v>2330</v>
      </c>
      <c r="L34" s="20">
        <v>6</v>
      </c>
      <c r="M34" s="38" t="s">
        <v>2331</v>
      </c>
    </row>
    <row r="35" spans="1:13" ht="30" customHeight="1" x14ac:dyDescent="0.2">
      <c r="A35" s="55" t="s">
        <v>2332</v>
      </c>
      <c r="B35" s="37" t="s">
        <v>2188</v>
      </c>
      <c r="C35" s="56" t="s">
        <v>2326</v>
      </c>
      <c r="D35" s="23" t="s">
        <v>2140</v>
      </c>
      <c r="E35" s="37" t="s">
        <v>2141</v>
      </c>
      <c r="F35" s="38" t="s">
        <v>2333</v>
      </c>
      <c r="G35" s="38" t="s">
        <v>2334</v>
      </c>
      <c r="H35" s="38" t="s">
        <v>2175</v>
      </c>
      <c r="I35" s="20">
        <v>40</v>
      </c>
      <c r="J35" s="57" t="s">
        <v>2335</v>
      </c>
      <c r="K35" s="57" t="s">
        <v>2336</v>
      </c>
      <c r="L35" s="20">
        <v>5</v>
      </c>
      <c r="M35" s="38" t="s">
        <v>2337</v>
      </c>
    </row>
    <row r="36" spans="1:13" ht="30" customHeight="1" x14ac:dyDescent="0.2">
      <c r="A36" s="55" t="s">
        <v>2338</v>
      </c>
      <c r="B36" s="37" t="s">
        <v>2188</v>
      </c>
      <c r="C36" s="56" t="s">
        <v>2326</v>
      </c>
      <c r="D36" s="23" t="s">
        <v>2140</v>
      </c>
      <c r="E36" s="37" t="s">
        <v>2141</v>
      </c>
      <c r="F36" s="38" t="s">
        <v>2244</v>
      </c>
      <c r="G36" s="38" t="s">
        <v>2339</v>
      </c>
      <c r="H36" s="38" t="s">
        <v>2340</v>
      </c>
      <c r="I36" s="20">
        <v>10</v>
      </c>
      <c r="J36" s="57" t="s">
        <v>2341</v>
      </c>
      <c r="K36" s="57" t="s">
        <v>2342</v>
      </c>
      <c r="L36" s="20">
        <v>1</v>
      </c>
      <c r="M36" s="38" t="s">
        <v>2343</v>
      </c>
    </row>
    <row r="37" spans="1:13" ht="30" customHeight="1" x14ac:dyDescent="0.2">
      <c r="A37" s="55" t="s">
        <v>2344</v>
      </c>
      <c r="B37" s="37" t="s">
        <v>2188</v>
      </c>
      <c r="C37" s="56" t="s">
        <v>2326</v>
      </c>
      <c r="D37" s="23" t="s">
        <v>2140</v>
      </c>
      <c r="E37" s="37" t="s">
        <v>2141</v>
      </c>
      <c r="F37" s="38" t="s">
        <v>2345</v>
      </c>
      <c r="G37" s="38" t="s">
        <v>2346</v>
      </c>
      <c r="H37" s="38" t="s">
        <v>2347</v>
      </c>
      <c r="I37" s="20">
        <v>2</v>
      </c>
      <c r="J37" s="57" t="s">
        <v>2348</v>
      </c>
      <c r="K37" s="57" t="s">
        <v>2349</v>
      </c>
      <c r="L37" s="20">
        <v>1</v>
      </c>
      <c r="M37" s="38" t="s">
        <v>2350</v>
      </c>
    </row>
    <row r="38" spans="1:13" ht="30" customHeight="1" x14ac:dyDescent="0.2">
      <c r="A38" s="55" t="s">
        <v>2351</v>
      </c>
      <c r="B38" s="37" t="s">
        <v>2188</v>
      </c>
      <c r="C38" s="56" t="s">
        <v>2326</v>
      </c>
      <c r="D38" s="58" t="s">
        <v>2230</v>
      </c>
      <c r="E38" s="37" t="s">
        <v>2141</v>
      </c>
      <c r="F38" s="38" t="s">
        <v>1018</v>
      </c>
      <c r="G38" s="38" t="s">
        <v>2352</v>
      </c>
      <c r="H38" s="38" t="s">
        <v>2204</v>
      </c>
      <c r="I38" s="20">
        <v>199</v>
      </c>
      <c r="J38" s="57" t="s">
        <v>2353</v>
      </c>
      <c r="K38" s="57" t="s">
        <v>2354</v>
      </c>
      <c r="L38" s="20">
        <v>13</v>
      </c>
      <c r="M38" s="38" t="s">
        <v>2355</v>
      </c>
    </row>
    <row r="39" spans="1:13" ht="30" customHeight="1" x14ac:dyDescent="0.2">
      <c r="A39" s="55" t="s">
        <v>2356</v>
      </c>
      <c r="B39" s="37" t="s">
        <v>2188</v>
      </c>
      <c r="C39" s="56" t="s">
        <v>2326</v>
      </c>
      <c r="D39" s="58" t="s">
        <v>2230</v>
      </c>
      <c r="E39" s="37" t="s">
        <v>2141</v>
      </c>
      <c r="F39" s="38" t="s">
        <v>1018</v>
      </c>
      <c r="G39" s="38" t="s">
        <v>2267</v>
      </c>
      <c r="H39" s="38" t="s">
        <v>2268</v>
      </c>
      <c r="I39" s="20">
        <v>20</v>
      </c>
      <c r="J39" s="57" t="s">
        <v>2357</v>
      </c>
      <c r="K39" s="57"/>
      <c r="L39" s="20">
        <v>2</v>
      </c>
      <c r="M39" s="38" t="s">
        <v>2358</v>
      </c>
    </row>
    <row r="40" spans="1:13" ht="30" customHeight="1" x14ac:dyDescent="0.2">
      <c r="A40" s="55" t="s">
        <v>2359</v>
      </c>
      <c r="B40" s="37" t="s">
        <v>2188</v>
      </c>
      <c r="C40" s="56" t="s">
        <v>2326</v>
      </c>
      <c r="D40" s="58" t="s">
        <v>2230</v>
      </c>
      <c r="E40" s="37" t="s">
        <v>2141</v>
      </c>
      <c r="F40" s="38" t="s">
        <v>1018</v>
      </c>
      <c r="G40" s="38" t="s">
        <v>2360</v>
      </c>
      <c r="H40" s="38" t="s">
        <v>2262</v>
      </c>
      <c r="I40" s="20">
        <v>15</v>
      </c>
      <c r="J40" s="57" t="s">
        <v>2361</v>
      </c>
      <c r="K40" s="57" t="s">
        <v>2362</v>
      </c>
      <c r="L40" s="20">
        <v>1</v>
      </c>
      <c r="M40" s="38" t="s">
        <v>2363</v>
      </c>
    </row>
    <row r="41" spans="1:13" ht="30" customHeight="1" x14ac:dyDescent="0.2">
      <c r="A41" s="55" t="s">
        <v>2364</v>
      </c>
      <c r="B41" s="37" t="s">
        <v>2188</v>
      </c>
      <c r="C41" s="56" t="s">
        <v>2326</v>
      </c>
      <c r="D41" s="19" t="s">
        <v>2157</v>
      </c>
      <c r="E41" s="37" t="s">
        <v>2141</v>
      </c>
      <c r="F41" s="38" t="s">
        <v>2365</v>
      </c>
      <c r="G41" s="38" t="s">
        <v>2366</v>
      </c>
      <c r="H41" s="38" t="s">
        <v>2340</v>
      </c>
      <c r="I41" s="20">
        <v>40</v>
      </c>
      <c r="J41" s="57" t="s">
        <v>2367</v>
      </c>
      <c r="K41" s="57" t="s">
        <v>2368</v>
      </c>
      <c r="L41" s="20">
        <v>2</v>
      </c>
      <c r="M41" s="38" t="s">
        <v>2369</v>
      </c>
    </row>
    <row r="42" spans="1:13" ht="30" customHeight="1" x14ac:dyDescent="0.2">
      <c r="A42" s="55" t="s">
        <v>2370</v>
      </c>
      <c r="B42" s="37" t="s">
        <v>2188</v>
      </c>
      <c r="C42" s="56" t="s">
        <v>2326</v>
      </c>
      <c r="D42" s="24" t="s">
        <v>2295</v>
      </c>
      <c r="E42" s="37" t="s">
        <v>2141</v>
      </c>
      <c r="F42" s="38" t="s">
        <v>2371</v>
      </c>
      <c r="G42" s="38" t="s">
        <v>2267</v>
      </c>
      <c r="H42" s="38" t="s">
        <v>2191</v>
      </c>
      <c r="I42" s="20">
        <v>78</v>
      </c>
      <c r="J42" s="57" t="s">
        <v>2372</v>
      </c>
      <c r="K42" s="57" t="s">
        <v>2373</v>
      </c>
      <c r="L42" s="20">
        <v>5</v>
      </c>
      <c r="M42" s="38" t="s">
        <v>2374</v>
      </c>
    </row>
    <row r="43" spans="1:13" ht="30" customHeight="1" x14ac:dyDescent="0.2">
      <c r="A43" s="55" t="s">
        <v>2375</v>
      </c>
      <c r="B43" s="37" t="s">
        <v>2188</v>
      </c>
      <c r="C43" s="56" t="s">
        <v>2326</v>
      </c>
      <c r="D43" s="25" t="s">
        <v>2376</v>
      </c>
      <c r="E43" s="37" t="s">
        <v>2141</v>
      </c>
      <c r="F43" s="38" t="s">
        <v>2377</v>
      </c>
      <c r="G43" s="38" t="s">
        <v>2378</v>
      </c>
      <c r="H43" s="38" t="s">
        <v>2379</v>
      </c>
      <c r="I43" s="20">
        <v>0</v>
      </c>
      <c r="J43" s="57" t="s">
        <v>2380</v>
      </c>
      <c r="K43" s="57" t="s">
        <v>2185</v>
      </c>
      <c r="L43" s="20"/>
      <c r="M43" s="38" t="s">
        <v>2381</v>
      </c>
    </row>
    <row r="44" spans="1:13" ht="30" customHeight="1" x14ac:dyDescent="0.2">
      <c r="A44" s="55" t="s">
        <v>2382</v>
      </c>
      <c r="B44" s="37" t="s">
        <v>2383</v>
      </c>
      <c r="C44" s="56" t="s">
        <v>2384</v>
      </c>
      <c r="D44" s="24" t="s">
        <v>2385</v>
      </c>
      <c r="E44" s="37" t="s">
        <v>2141</v>
      </c>
      <c r="F44" s="38" t="s">
        <v>2224</v>
      </c>
      <c r="G44" s="38" t="s">
        <v>2386</v>
      </c>
      <c r="H44" s="38" t="s">
        <v>2387</v>
      </c>
      <c r="I44" s="20">
        <v>10</v>
      </c>
      <c r="J44" s="57" t="s">
        <v>2388</v>
      </c>
      <c r="K44" s="57" t="s">
        <v>2389</v>
      </c>
      <c r="L44" s="20">
        <v>1</v>
      </c>
      <c r="M44" s="38" t="s">
        <v>2390</v>
      </c>
    </row>
    <row r="45" spans="1:13" ht="30" customHeight="1" x14ac:dyDescent="0.2">
      <c r="A45" s="55" t="s">
        <v>2391</v>
      </c>
      <c r="B45" s="37" t="s">
        <v>2188</v>
      </c>
      <c r="C45" s="56" t="s">
        <v>2384</v>
      </c>
      <c r="D45" s="19" t="s">
        <v>2157</v>
      </c>
      <c r="E45" s="37" t="s">
        <v>2141</v>
      </c>
      <c r="F45" s="38" t="s">
        <v>1018</v>
      </c>
      <c r="G45" s="38" t="s">
        <v>2392</v>
      </c>
      <c r="H45" s="38" t="s">
        <v>2393</v>
      </c>
      <c r="I45" s="20">
        <v>25</v>
      </c>
      <c r="J45" s="57" t="s">
        <v>2394</v>
      </c>
      <c r="K45" s="57" t="s">
        <v>2395</v>
      </c>
      <c r="L45" s="20">
        <v>1</v>
      </c>
      <c r="M45" s="38" t="s">
        <v>2396</v>
      </c>
    </row>
    <row r="46" spans="1:13" ht="30" customHeight="1" x14ac:dyDescent="0.2">
      <c r="A46" s="55" t="s">
        <v>2397</v>
      </c>
      <c r="B46" s="37" t="s">
        <v>2188</v>
      </c>
      <c r="C46" s="56" t="s">
        <v>1390</v>
      </c>
      <c r="D46" s="58" t="s">
        <v>2398</v>
      </c>
      <c r="E46" s="37" t="s">
        <v>2399</v>
      </c>
      <c r="F46" s="38" t="s">
        <v>2224</v>
      </c>
      <c r="G46" s="38" t="s">
        <v>2400</v>
      </c>
      <c r="H46" s="38" t="s">
        <v>2175</v>
      </c>
      <c r="I46" s="20"/>
      <c r="J46" s="57"/>
      <c r="K46" s="57"/>
      <c r="L46" s="20">
        <v>48</v>
      </c>
      <c r="M46" s="38" t="s">
        <v>2401</v>
      </c>
    </row>
    <row r="47" spans="1:13" ht="30" customHeight="1" x14ac:dyDescent="0.2">
      <c r="A47" s="55" t="s">
        <v>2402</v>
      </c>
      <c r="B47" s="37" t="s">
        <v>2403</v>
      </c>
      <c r="C47" s="56" t="s">
        <v>1390</v>
      </c>
      <c r="D47" s="24" t="s">
        <v>2385</v>
      </c>
      <c r="E47" s="37" t="s">
        <v>2404</v>
      </c>
      <c r="F47" s="38" t="s">
        <v>2405</v>
      </c>
      <c r="G47" s="38" t="s">
        <v>888</v>
      </c>
      <c r="H47" s="38" t="s">
        <v>2406</v>
      </c>
      <c r="I47" s="20">
        <v>70</v>
      </c>
      <c r="J47" s="57" t="s">
        <v>2407</v>
      </c>
      <c r="K47" s="57" t="s">
        <v>2408</v>
      </c>
      <c r="L47" s="20">
        <v>1</v>
      </c>
      <c r="M47" s="38" t="s">
        <v>2409</v>
      </c>
    </row>
    <row r="48" spans="1:13" ht="30" customHeight="1" x14ac:dyDescent="0.2">
      <c r="A48" s="55" t="s">
        <v>2410</v>
      </c>
      <c r="B48" s="37" t="s">
        <v>2188</v>
      </c>
      <c r="C48" s="56" t="s">
        <v>1390</v>
      </c>
      <c r="D48" s="58" t="s">
        <v>2411</v>
      </c>
      <c r="E48" s="37" t="s">
        <v>2399</v>
      </c>
      <c r="F48" s="38" t="s">
        <v>2158</v>
      </c>
      <c r="G48" s="38" t="s">
        <v>2212</v>
      </c>
      <c r="H48" s="38" t="s">
        <v>2160</v>
      </c>
      <c r="I48" s="20"/>
      <c r="J48" s="57"/>
      <c r="K48" s="57"/>
      <c r="L48" s="20"/>
      <c r="M48" s="38" t="s">
        <v>2412</v>
      </c>
    </row>
    <row r="49" spans="1:13" ht="30" customHeight="1" x14ac:dyDescent="0.2">
      <c r="A49" s="55" t="s">
        <v>2413</v>
      </c>
      <c r="B49" s="37" t="s">
        <v>2188</v>
      </c>
      <c r="C49" s="56" t="s">
        <v>1390</v>
      </c>
      <c r="D49" s="58" t="s">
        <v>2411</v>
      </c>
      <c r="E49" s="37" t="s">
        <v>2399</v>
      </c>
      <c r="F49" s="38" t="s">
        <v>2414</v>
      </c>
      <c r="G49" s="38" t="s">
        <v>878</v>
      </c>
      <c r="H49" s="38" t="s">
        <v>2204</v>
      </c>
      <c r="I49" s="20"/>
      <c r="J49" s="57"/>
      <c r="K49" s="57"/>
      <c r="L49" s="20"/>
      <c r="M49" s="38" t="s">
        <v>2415</v>
      </c>
    </row>
    <row r="50" spans="1:13" ht="30" customHeight="1" x14ac:dyDescent="0.2">
      <c r="A50" s="55" t="s">
        <v>2416</v>
      </c>
      <c r="B50" s="37" t="s">
        <v>2188</v>
      </c>
      <c r="C50" s="56" t="s">
        <v>1390</v>
      </c>
      <c r="D50" s="19" t="s">
        <v>2157</v>
      </c>
      <c r="E50" s="37" t="s">
        <v>2404</v>
      </c>
      <c r="F50" s="38" t="s">
        <v>2417</v>
      </c>
      <c r="G50" s="38" t="s">
        <v>2418</v>
      </c>
      <c r="H50" s="38" t="s">
        <v>2160</v>
      </c>
      <c r="I50" s="20">
        <v>50</v>
      </c>
      <c r="J50" s="57" t="s">
        <v>2419</v>
      </c>
      <c r="K50" s="57" t="s">
        <v>2420</v>
      </c>
      <c r="L50" s="20">
        <v>2</v>
      </c>
      <c r="M50" s="38" t="s">
        <v>2421</v>
      </c>
    </row>
    <row r="51" spans="1:13" x14ac:dyDescent="0.2">
      <c r="A51" s="59" t="s">
        <v>2422</v>
      </c>
      <c r="B51" s="60"/>
      <c r="C51" s="60"/>
      <c r="D51" s="60"/>
      <c r="E51" s="60"/>
      <c r="F51" s="60"/>
      <c r="G51" s="60"/>
      <c r="H51" s="59" t="s">
        <v>2423</v>
      </c>
      <c r="I51" s="61">
        <f>SUM(I6:I50)</f>
        <v>5869</v>
      </c>
      <c r="J51" s="60"/>
      <c r="K51" s="60"/>
      <c r="L51" s="60"/>
      <c r="M51" s="60"/>
    </row>
    <row r="53" spans="1:13" ht="24" customHeight="1" x14ac:dyDescent="0.2">
      <c r="A53" s="199" t="s">
        <v>2424</v>
      </c>
      <c r="B53" s="190"/>
      <c r="C53" s="190"/>
      <c r="D53" s="190"/>
      <c r="E53" s="190"/>
      <c r="F53" s="190"/>
      <c r="G53" s="190"/>
      <c r="H53" s="190"/>
      <c r="I53" s="190"/>
      <c r="J53" s="190"/>
      <c r="K53" s="190"/>
      <c r="L53" s="190"/>
      <c r="M53" s="190"/>
    </row>
  </sheetData>
  <mergeCells count="1">
    <mergeCell ref="A53:M53"/>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E6470"/>
  </sheetPr>
  <dimension ref="A1:I33"/>
  <sheetViews>
    <sheetView showGridLines="0" workbookViewId="0">
      <pane ySplit="3" topLeftCell="A4" activePane="bottomLeft" state="frozen"/>
      <selection pane="bottomLeft"/>
    </sheetView>
  </sheetViews>
  <sheetFormatPr baseColWidth="10" defaultColWidth="8.83203125" defaultRowHeight="15" x14ac:dyDescent="0.2"/>
  <cols>
    <col min="1" max="1" width="24" customWidth="1"/>
    <col min="2" max="2" width="20" customWidth="1"/>
    <col min="3" max="3" width="44" customWidth="1"/>
    <col min="4" max="4" width="40" customWidth="1"/>
    <col min="5" max="5" width="30" customWidth="1"/>
    <col min="6" max="6" width="26" customWidth="1"/>
    <col min="7" max="7" width="22" customWidth="1"/>
    <col min="8" max="8" width="24" customWidth="1"/>
    <col min="9" max="9" width="30" customWidth="1"/>
  </cols>
  <sheetData>
    <row r="1" spans="1:9" ht="24" customHeight="1" x14ac:dyDescent="0.2">
      <c r="A1" s="1" t="s">
        <v>2425</v>
      </c>
      <c r="B1" s="2"/>
      <c r="C1" s="2"/>
      <c r="D1" s="2"/>
      <c r="E1" s="2"/>
      <c r="F1" s="2"/>
      <c r="G1" s="2"/>
      <c r="H1" s="2"/>
      <c r="I1" s="2"/>
    </row>
    <row r="2" spans="1:9" ht="27.75" customHeight="1" x14ac:dyDescent="0.2">
      <c r="A2" s="191" t="s">
        <v>2426</v>
      </c>
      <c r="B2" s="186"/>
      <c r="C2" s="186"/>
      <c r="D2" s="186"/>
      <c r="E2" s="186"/>
      <c r="F2" s="186"/>
      <c r="G2" s="186"/>
      <c r="H2" s="186"/>
      <c r="I2" s="186"/>
    </row>
    <row r="4" spans="1:9" ht="18" customHeight="1" x14ac:dyDescent="0.2">
      <c r="A4" s="31" t="s">
        <v>2427</v>
      </c>
      <c r="B4" s="34"/>
      <c r="C4" s="34"/>
      <c r="D4" s="34"/>
      <c r="E4" s="34"/>
      <c r="F4" s="34"/>
      <c r="G4" s="34"/>
      <c r="H4" s="34"/>
      <c r="I4" s="34"/>
    </row>
    <row r="5" spans="1:9" ht="30" customHeight="1" x14ac:dyDescent="0.2">
      <c r="A5" s="5" t="s">
        <v>1826</v>
      </c>
      <c r="B5" s="5" t="s">
        <v>351</v>
      </c>
      <c r="C5" s="5" t="s">
        <v>2428</v>
      </c>
      <c r="D5" s="5" t="s">
        <v>650</v>
      </c>
      <c r="E5" s="5" t="s">
        <v>2429</v>
      </c>
      <c r="F5" s="5" t="s">
        <v>749</v>
      </c>
      <c r="G5" s="5" t="s">
        <v>2430</v>
      </c>
      <c r="H5" s="5" t="s">
        <v>2431</v>
      </c>
      <c r="I5" s="5" t="s">
        <v>2432</v>
      </c>
    </row>
    <row r="6" spans="1:9" ht="202.5" customHeight="1" x14ac:dyDescent="0.2">
      <c r="A6" s="6" t="s">
        <v>2433</v>
      </c>
      <c r="B6" s="6" t="s">
        <v>757</v>
      </c>
      <c r="C6" s="8" t="s">
        <v>2434</v>
      </c>
      <c r="D6" s="8" t="s">
        <v>2435</v>
      </c>
      <c r="E6" s="8" t="s">
        <v>2436</v>
      </c>
      <c r="F6" s="8" t="s">
        <v>2437</v>
      </c>
      <c r="G6" s="8" t="s">
        <v>2438</v>
      </c>
      <c r="H6" s="8" t="s">
        <v>2439</v>
      </c>
      <c r="I6" s="8" t="s">
        <v>2440</v>
      </c>
    </row>
    <row r="7" spans="1:9" ht="135.75" customHeight="1" x14ac:dyDescent="0.2">
      <c r="A7" s="6" t="s">
        <v>750</v>
      </c>
      <c r="B7" s="6" t="s">
        <v>273</v>
      </c>
      <c r="C7" s="8" t="s">
        <v>2441</v>
      </c>
      <c r="D7" s="8" t="s">
        <v>2442</v>
      </c>
      <c r="E7" s="8" t="s">
        <v>2443</v>
      </c>
      <c r="F7" s="8" t="s">
        <v>2444</v>
      </c>
      <c r="G7" s="8" t="s">
        <v>2445</v>
      </c>
      <c r="H7" s="8" t="s">
        <v>2446</v>
      </c>
      <c r="I7" s="8" t="s">
        <v>2447</v>
      </c>
    </row>
    <row r="8" spans="1:9" ht="147" customHeight="1" x14ac:dyDescent="0.2">
      <c r="A8" s="6" t="s">
        <v>2000</v>
      </c>
      <c r="B8" s="6" t="s">
        <v>1829</v>
      </c>
      <c r="C8" s="8" t="s">
        <v>2448</v>
      </c>
      <c r="D8" s="8" t="s">
        <v>2449</v>
      </c>
      <c r="E8" s="8" t="s">
        <v>2450</v>
      </c>
      <c r="F8" s="8" t="s">
        <v>2451</v>
      </c>
      <c r="G8" s="8" t="s">
        <v>2452</v>
      </c>
      <c r="H8" s="8" t="s">
        <v>2453</v>
      </c>
      <c r="I8" s="8" t="s">
        <v>2454</v>
      </c>
    </row>
    <row r="9" spans="1:9" ht="102" customHeight="1" x14ac:dyDescent="0.2">
      <c r="A9" s="6" t="s">
        <v>2455</v>
      </c>
      <c r="B9" s="6" t="s">
        <v>1774</v>
      </c>
      <c r="C9" s="8" t="s">
        <v>2456</v>
      </c>
      <c r="D9" s="8" t="s">
        <v>2457</v>
      </c>
      <c r="E9" s="8" t="s">
        <v>2458</v>
      </c>
      <c r="F9" s="8" t="s">
        <v>2459</v>
      </c>
      <c r="G9" s="8" t="s">
        <v>2460</v>
      </c>
      <c r="H9" s="8" t="s">
        <v>2461</v>
      </c>
      <c r="I9" s="8" t="s">
        <v>2462</v>
      </c>
    </row>
    <row r="10" spans="1:9" ht="90.75" customHeight="1" x14ac:dyDescent="0.2">
      <c r="A10" s="6" t="s">
        <v>2463</v>
      </c>
      <c r="B10" s="6" t="s">
        <v>259</v>
      </c>
      <c r="C10" s="8" t="s">
        <v>2464</v>
      </c>
      <c r="D10" s="8" t="s">
        <v>2465</v>
      </c>
      <c r="E10" s="8" t="s">
        <v>2466</v>
      </c>
      <c r="F10" s="8" t="s">
        <v>2467</v>
      </c>
      <c r="G10" s="8" t="s">
        <v>2468</v>
      </c>
      <c r="H10" s="8" t="s">
        <v>2469</v>
      </c>
      <c r="I10" s="8" t="s">
        <v>2470</v>
      </c>
    </row>
    <row r="12" spans="1:9" ht="18" customHeight="1" x14ac:dyDescent="0.2">
      <c r="A12" s="3" t="s">
        <v>2471</v>
      </c>
      <c r="B12" s="4"/>
      <c r="C12" s="4"/>
      <c r="D12" s="4"/>
      <c r="E12" s="4"/>
      <c r="F12" s="4"/>
      <c r="G12" s="4"/>
      <c r="H12" s="4"/>
      <c r="I12" s="4"/>
    </row>
    <row r="13" spans="1:9" ht="30" customHeight="1" x14ac:dyDescent="0.2">
      <c r="A13" s="5" t="s">
        <v>1826</v>
      </c>
      <c r="B13" s="5" t="s">
        <v>351</v>
      </c>
      <c r="C13" s="5" t="s">
        <v>2428</v>
      </c>
      <c r="D13" s="5" t="s">
        <v>650</v>
      </c>
      <c r="E13" s="5" t="s">
        <v>2429</v>
      </c>
      <c r="F13" s="5" t="s">
        <v>749</v>
      </c>
      <c r="G13" s="5" t="s">
        <v>2430</v>
      </c>
      <c r="H13" s="5" t="s">
        <v>2472</v>
      </c>
      <c r="I13" s="5" t="s">
        <v>410</v>
      </c>
    </row>
    <row r="14" spans="1:9" ht="90.75" customHeight="1" x14ac:dyDescent="0.2">
      <c r="A14" s="6" t="s">
        <v>2473</v>
      </c>
      <c r="B14" s="6" t="s">
        <v>1868</v>
      </c>
      <c r="C14" s="8" t="s">
        <v>2474</v>
      </c>
      <c r="D14" s="8" t="s">
        <v>2475</v>
      </c>
      <c r="E14" s="8" t="s">
        <v>2476</v>
      </c>
      <c r="F14" s="8" t="s">
        <v>2477</v>
      </c>
      <c r="G14" s="8" t="s">
        <v>2478</v>
      </c>
      <c r="H14" s="8" t="s">
        <v>2479</v>
      </c>
      <c r="I14" s="8" t="s">
        <v>2480</v>
      </c>
    </row>
    <row r="15" spans="1:9" ht="102" customHeight="1" x14ac:dyDescent="0.2">
      <c r="A15" s="6" t="s">
        <v>1882</v>
      </c>
      <c r="B15" s="6" t="s">
        <v>1883</v>
      </c>
      <c r="C15" s="8" t="s">
        <v>2481</v>
      </c>
      <c r="D15" s="8" t="s">
        <v>2482</v>
      </c>
      <c r="E15" s="8" t="s">
        <v>2483</v>
      </c>
      <c r="F15" s="8" t="s">
        <v>2484</v>
      </c>
      <c r="G15" s="8" t="s">
        <v>2485</v>
      </c>
      <c r="H15" s="8" t="s">
        <v>2486</v>
      </c>
      <c r="I15" s="8" t="s">
        <v>2487</v>
      </c>
    </row>
    <row r="16" spans="1:9" ht="102" customHeight="1" x14ac:dyDescent="0.2">
      <c r="A16" s="6" t="s">
        <v>1922</v>
      </c>
      <c r="B16" s="6" t="s">
        <v>757</v>
      </c>
      <c r="C16" s="8" t="s">
        <v>2488</v>
      </c>
      <c r="D16" s="8" t="s">
        <v>2489</v>
      </c>
      <c r="E16" s="8" t="s">
        <v>1601</v>
      </c>
      <c r="F16" s="8" t="s">
        <v>2490</v>
      </c>
      <c r="G16" s="8" t="s">
        <v>1601</v>
      </c>
      <c r="H16" s="8" t="s">
        <v>2491</v>
      </c>
      <c r="I16" s="8" t="s">
        <v>2492</v>
      </c>
    </row>
    <row r="17" spans="1:9" ht="57" customHeight="1" x14ac:dyDescent="0.2">
      <c r="A17" s="6" t="s">
        <v>2493</v>
      </c>
      <c r="B17" s="6" t="s">
        <v>757</v>
      </c>
      <c r="C17" s="8" t="s">
        <v>2494</v>
      </c>
      <c r="D17" s="8" t="s">
        <v>2495</v>
      </c>
      <c r="E17" s="8" t="s">
        <v>1601</v>
      </c>
      <c r="F17" s="8" t="s">
        <v>1601</v>
      </c>
      <c r="G17" s="8" t="s">
        <v>1601</v>
      </c>
      <c r="H17" s="8" t="s">
        <v>1601</v>
      </c>
      <c r="I17" s="8" t="s">
        <v>2496</v>
      </c>
    </row>
    <row r="18" spans="1:9" ht="102" customHeight="1" x14ac:dyDescent="0.2">
      <c r="A18" s="6" t="s">
        <v>358</v>
      </c>
      <c r="B18" s="6" t="s">
        <v>278</v>
      </c>
      <c r="C18" s="8" t="s">
        <v>2497</v>
      </c>
      <c r="D18" s="8" t="s">
        <v>2498</v>
      </c>
      <c r="E18" s="8" t="s">
        <v>1601</v>
      </c>
      <c r="F18" s="8" t="s">
        <v>2499</v>
      </c>
      <c r="G18" s="8" t="s">
        <v>2500</v>
      </c>
      <c r="H18" s="8" t="s">
        <v>2501</v>
      </c>
      <c r="I18" s="8" t="s">
        <v>2502</v>
      </c>
    </row>
    <row r="19" spans="1:9" ht="45.75" customHeight="1" x14ac:dyDescent="0.2">
      <c r="A19" s="6" t="s">
        <v>365</v>
      </c>
      <c r="B19" s="6" t="s">
        <v>366</v>
      </c>
      <c r="C19" s="8" t="s">
        <v>2503</v>
      </c>
      <c r="D19" s="8" t="s">
        <v>2504</v>
      </c>
      <c r="E19" s="8" t="s">
        <v>1601</v>
      </c>
      <c r="F19" s="8" t="s">
        <v>2505</v>
      </c>
      <c r="G19" s="8" t="s">
        <v>2506</v>
      </c>
      <c r="H19" s="8" t="s">
        <v>2507</v>
      </c>
      <c r="I19" s="8" t="s">
        <v>2508</v>
      </c>
    </row>
    <row r="20" spans="1:9" ht="79.5" customHeight="1" x14ac:dyDescent="0.2">
      <c r="A20" s="6" t="s">
        <v>379</v>
      </c>
      <c r="B20" s="6" t="s">
        <v>380</v>
      </c>
      <c r="C20" s="8" t="s">
        <v>2509</v>
      </c>
      <c r="D20" s="8" t="s">
        <v>2510</v>
      </c>
      <c r="E20" s="8" t="s">
        <v>1601</v>
      </c>
      <c r="F20" s="8" t="s">
        <v>2511</v>
      </c>
      <c r="G20" s="8" t="s">
        <v>2512</v>
      </c>
      <c r="H20" s="8" t="s">
        <v>2513</v>
      </c>
      <c r="I20" s="8" t="s">
        <v>2514</v>
      </c>
    </row>
    <row r="21" spans="1:9" ht="102" customHeight="1" x14ac:dyDescent="0.2">
      <c r="A21" s="6" t="s">
        <v>841</v>
      </c>
      <c r="B21" s="6" t="s">
        <v>605</v>
      </c>
      <c r="C21" s="8" t="s">
        <v>2515</v>
      </c>
      <c r="D21" s="8" t="s">
        <v>2516</v>
      </c>
      <c r="E21" s="8" t="s">
        <v>1601</v>
      </c>
      <c r="F21" s="8" t="s">
        <v>2517</v>
      </c>
      <c r="G21" s="8" t="s">
        <v>2518</v>
      </c>
      <c r="H21" s="8" t="s">
        <v>2519</v>
      </c>
      <c r="I21" s="8" t="s">
        <v>2520</v>
      </c>
    </row>
    <row r="22" spans="1:9" ht="124.5" customHeight="1" x14ac:dyDescent="0.2">
      <c r="A22" s="6" t="s">
        <v>871</v>
      </c>
      <c r="B22" s="6" t="s">
        <v>872</v>
      </c>
      <c r="C22" s="8" t="s">
        <v>2521</v>
      </c>
      <c r="D22" s="8" t="s">
        <v>2522</v>
      </c>
      <c r="E22" s="8" t="s">
        <v>1601</v>
      </c>
      <c r="F22" s="8" t="s">
        <v>2523</v>
      </c>
      <c r="G22" s="8" t="s">
        <v>2524</v>
      </c>
      <c r="H22" s="8" t="s">
        <v>1601</v>
      </c>
      <c r="I22" s="8" t="s">
        <v>2525</v>
      </c>
    </row>
    <row r="23" spans="1:9" ht="113.25" customHeight="1" x14ac:dyDescent="0.2">
      <c r="A23" s="6" t="s">
        <v>847</v>
      </c>
      <c r="B23" s="6" t="s">
        <v>679</v>
      </c>
      <c r="C23" s="8" t="s">
        <v>2526</v>
      </c>
      <c r="D23" s="8" t="s">
        <v>2527</v>
      </c>
      <c r="E23" s="8" t="s">
        <v>1601</v>
      </c>
      <c r="F23" s="8" t="s">
        <v>2528</v>
      </c>
      <c r="G23" s="8" t="s">
        <v>2529</v>
      </c>
      <c r="H23" s="8" t="s">
        <v>2530</v>
      </c>
      <c r="I23" s="8" t="s">
        <v>2531</v>
      </c>
    </row>
    <row r="24" spans="1:9" ht="90.75" customHeight="1" x14ac:dyDescent="0.2">
      <c r="A24" s="6" t="s">
        <v>853</v>
      </c>
      <c r="B24" s="6" t="s">
        <v>854</v>
      </c>
      <c r="C24" s="8" t="s">
        <v>2532</v>
      </c>
      <c r="D24" s="8" t="s">
        <v>2533</v>
      </c>
      <c r="E24" s="8" t="s">
        <v>1601</v>
      </c>
      <c r="F24" s="8" t="s">
        <v>856</v>
      </c>
      <c r="G24" s="8" t="s">
        <v>2534</v>
      </c>
      <c r="H24" s="8" t="s">
        <v>2535</v>
      </c>
      <c r="I24" s="8" t="s">
        <v>2536</v>
      </c>
    </row>
    <row r="25" spans="1:9" ht="147" customHeight="1" x14ac:dyDescent="0.2">
      <c r="A25" s="6" t="s">
        <v>904</v>
      </c>
      <c r="B25" s="6" t="s">
        <v>905</v>
      </c>
      <c r="C25" s="8" t="s">
        <v>2537</v>
      </c>
      <c r="D25" s="8" t="s">
        <v>2538</v>
      </c>
      <c r="E25" s="8" t="s">
        <v>1601</v>
      </c>
      <c r="F25" s="8" t="s">
        <v>2539</v>
      </c>
      <c r="G25" s="8" t="s">
        <v>2540</v>
      </c>
      <c r="H25" s="8" t="s">
        <v>2541</v>
      </c>
      <c r="I25" s="8" t="s">
        <v>2542</v>
      </c>
    </row>
    <row r="26" spans="1:9" ht="68.25" customHeight="1" x14ac:dyDescent="0.2">
      <c r="A26" s="6" t="s">
        <v>912</v>
      </c>
      <c r="B26" s="6" t="s">
        <v>913</v>
      </c>
      <c r="C26" s="8" t="s">
        <v>2543</v>
      </c>
      <c r="D26" s="8" t="s">
        <v>2544</v>
      </c>
      <c r="E26" s="8" t="s">
        <v>2545</v>
      </c>
      <c r="F26" s="8" t="s">
        <v>2546</v>
      </c>
      <c r="G26" s="8" t="s">
        <v>2547</v>
      </c>
      <c r="H26" s="8" t="s">
        <v>2548</v>
      </c>
      <c r="I26" s="8" t="s">
        <v>2549</v>
      </c>
    </row>
    <row r="27" spans="1:9" ht="90.75" customHeight="1" x14ac:dyDescent="0.2">
      <c r="A27" s="6" t="s">
        <v>919</v>
      </c>
      <c r="B27" s="6" t="s">
        <v>920</v>
      </c>
      <c r="C27" s="8" t="s">
        <v>2550</v>
      </c>
      <c r="D27" s="8" t="s">
        <v>2551</v>
      </c>
      <c r="E27" s="8" t="s">
        <v>1601</v>
      </c>
      <c r="F27" s="8" t="s">
        <v>2552</v>
      </c>
      <c r="G27" s="8" t="s">
        <v>2553</v>
      </c>
      <c r="H27" s="8" t="s">
        <v>2554</v>
      </c>
      <c r="I27" s="8" t="s">
        <v>2555</v>
      </c>
    </row>
    <row r="28" spans="1:9" ht="102" customHeight="1" x14ac:dyDescent="0.2">
      <c r="A28" s="6" t="s">
        <v>927</v>
      </c>
      <c r="B28" s="6" t="s">
        <v>928</v>
      </c>
      <c r="C28" s="8" t="s">
        <v>2556</v>
      </c>
      <c r="D28" s="8" t="s">
        <v>2557</v>
      </c>
      <c r="E28" s="8" t="s">
        <v>1601</v>
      </c>
      <c r="F28" s="8" t="s">
        <v>2558</v>
      </c>
      <c r="G28" s="8" t="s">
        <v>2559</v>
      </c>
      <c r="H28" s="8" t="s">
        <v>2560</v>
      </c>
      <c r="I28" s="8" t="s">
        <v>2561</v>
      </c>
    </row>
    <row r="29" spans="1:9" ht="68.25" customHeight="1" x14ac:dyDescent="0.2">
      <c r="A29" s="6" t="s">
        <v>2562</v>
      </c>
      <c r="B29" s="6" t="s">
        <v>467</v>
      </c>
      <c r="C29" s="8" t="s">
        <v>2563</v>
      </c>
      <c r="D29" s="8" t="s">
        <v>2564</v>
      </c>
      <c r="E29" s="8" t="s">
        <v>1601</v>
      </c>
      <c r="F29" s="8" t="s">
        <v>2565</v>
      </c>
      <c r="G29" s="8" t="s">
        <v>2566</v>
      </c>
      <c r="H29" s="8" t="s">
        <v>2567</v>
      </c>
      <c r="I29" s="8" t="s">
        <v>2568</v>
      </c>
    </row>
    <row r="31" spans="1:9" ht="75.75" customHeight="1" x14ac:dyDescent="0.2">
      <c r="A31" s="196" t="s">
        <v>2569</v>
      </c>
      <c r="B31" s="186"/>
      <c r="C31" s="186"/>
      <c r="D31" s="186"/>
      <c r="E31" s="186"/>
      <c r="F31" s="186"/>
      <c r="G31" s="186"/>
      <c r="H31" s="186"/>
      <c r="I31" s="186"/>
    </row>
    <row r="33" spans="1:9" ht="31.5" customHeight="1" x14ac:dyDescent="0.2">
      <c r="A33" s="195" t="s">
        <v>2570</v>
      </c>
      <c r="B33" s="186"/>
      <c r="C33" s="186"/>
      <c r="D33" s="186"/>
      <c r="E33" s="186"/>
      <c r="F33" s="186"/>
      <c r="G33" s="186"/>
      <c r="H33" s="186"/>
      <c r="I33" s="186"/>
    </row>
  </sheetData>
  <mergeCells count="3">
    <mergeCell ref="A33:I33"/>
    <mergeCell ref="A31:I31"/>
    <mergeCell ref="A2:I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E6470"/>
  </sheetPr>
  <dimension ref="A1:H34"/>
  <sheetViews>
    <sheetView showGridLines="0" workbookViewId="0">
      <pane ySplit="3" topLeftCell="A4" activePane="bottomLeft" state="frozen"/>
      <selection pane="bottomLeft"/>
    </sheetView>
  </sheetViews>
  <sheetFormatPr baseColWidth="10" defaultColWidth="8.83203125" defaultRowHeight="15" x14ac:dyDescent="0.2"/>
  <cols>
    <col min="1" max="1" width="30" customWidth="1"/>
    <col min="2" max="2" width="24" customWidth="1"/>
    <col min="3" max="3" width="12" customWidth="1"/>
    <col min="4" max="4" width="14" customWidth="1"/>
    <col min="5" max="5" width="20" customWidth="1"/>
    <col min="6" max="6" width="18" customWidth="1"/>
    <col min="7" max="7" width="20" customWidth="1"/>
    <col min="8" max="8" width="40" customWidth="1"/>
  </cols>
  <sheetData>
    <row r="1" spans="1:8" ht="24" customHeight="1" x14ac:dyDescent="0.2">
      <c r="A1" s="1" t="s">
        <v>2571</v>
      </c>
      <c r="B1" s="2"/>
      <c r="C1" s="2"/>
      <c r="D1" s="2"/>
      <c r="E1" s="2"/>
      <c r="F1" s="2"/>
      <c r="G1" s="2"/>
      <c r="H1" s="2"/>
    </row>
    <row r="2" spans="1:8" ht="27.75" customHeight="1" x14ac:dyDescent="0.2">
      <c r="A2" s="191" t="s">
        <v>2572</v>
      </c>
      <c r="B2" s="186"/>
      <c r="C2" s="186"/>
      <c r="D2" s="186"/>
      <c r="E2" s="186"/>
      <c r="F2" s="186"/>
      <c r="G2" s="186"/>
      <c r="H2" s="186"/>
    </row>
    <row r="4" spans="1:8" ht="18" customHeight="1" x14ac:dyDescent="0.2">
      <c r="A4" s="9" t="s">
        <v>2573</v>
      </c>
      <c r="B4" s="10"/>
      <c r="C4" s="10"/>
      <c r="D4" s="10"/>
      <c r="E4" s="10"/>
      <c r="F4" s="10"/>
      <c r="G4" s="10"/>
      <c r="H4" s="10"/>
    </row>
    <row r="5" spans="1:8" ht="30" customHeight="1" x14ac:dyDescent="0.2">
      <c r="A5" s="5" t="s">
        <v>350</v>
      </c>
      <c r="B5" s="5" t="s">
        <v>351</v>
      </c>
      <c r="C5" s="5" t="s">
        <v>2574</v>
      </c>
      <c r="D5" s="5" t="s">
        <v>2575</v>
      </c>
      <c r="E5" s="5" t="s">
        <v>2576</v>
      </c>
      <c r="F5" s="5" t="s">
        <v>1679</v>
      </c>
      <c r="G5" s="5" t="s">
        <v>2577</v>
      </c>
      <c r="H5" s="5" t="s">
        <v>177</v>
      </c>
    </row>
    <row r="6" spans="1:8" ht="34.5" customHeight="1" x14ac:dyDescent="0.2">
      <c r="A6" s="6" t="s">
        <v>2578</v>
      </c>
      <c r="B6" s="6" t="s">
        <v>757</v>
      </c>
      <c r="C6" s="62">
        <v>0.24199999999999999</v>
      </c>
      <c r="D6" s="7">
        <v>91</v>
      </c>
      <c r="E6" s="6" t="s">
        <v>2579</v>
      </c>
      <c r="F6" s="8" t="s">
        <v>2580</v>
      </c>
      <c r="G6" s="8" t="s">
        <v>2581</v>
      </c>
      <c r="H6" s="8" t="s">
        <v>2582</v>
      </c>
    </row>
    <row r="7" spans="1:8" ht="45.75" customHeight="1" x14ac:dyDescent="0.2">
      <c r="A7" s="6" t="s">
        <v>2583</v>
      </c>
      <c r="B7" s="6" t="s">
        <v>359</v>
      </c>
      <c r="C7" s="62">
        <v>0.23</v>
      </c>
      <c r="D7" s="7">
        <v>98</v>
      </c>
      <c r="E7" s="6" t="s">
        <v>2584</v>
      </c>
      <c r="F7" s="8" t="s">
        <v>1082</v>
      </c>
      <c r="G7" s="8" t="s">
        <v>2585</v>
      </c>
      <c r="H7" s="8" t="s">
        <v>2586</v>
      </c>
    </row>
    <row r="8" spans="1:8" ht="34.5" customHeight="1" x14ac:dyDescent="0.2">
      <c r="A8" s="6" t="s">
        <v>2587</v>
      </c>
      <c r="B8" s="6" t="s">
        <v>2588</v>
      </c>
      <c r="C8" s="62">
        <v>0.2</v>
      </c>
      <c r="D8" s="7">
        <v>40</v>
      </c>
      <c r="E8" s="6" t="s">
        <v>2589</v>
      </c>
      <c r="F8" s="8" t="s">
        <v>1082</v>
      </c>
      <c r="G8" s="8" t="s">
        <v>2585</v>
      </c>
      <c r="H8" s="8" t="s">
        <v>2590</v>
      </c>
    </row>
    <row r="9" spans="1:8" ht="45.75" customHeight="1" x14ac:dyDescent="0.2">
      <c r="A9" s="6" t="s">
        <v>2591</v>
      </c>
      <c r="B9" s="6" t="s">
        <v>380</v>
      </c>
      <c r="C9" s="62">
        <v>0.21</v>
      </c>
      <c r="D9" s="7">
        <v>19</v>
      </c>
      <c r="E9" s="6"/>
      <c r="F9" s="8" t="s">
        <v>2592</v>
      </c>
      <c r="G9" s="8" t="s">
        <v>2593</v>
      </c>
      <c r="H9" s="8" t="s">
        <v>2594</v>
      </c>
    </row>
    <row r="10" spans="1:8" ht="34.5" customHeight="1" x14ac:dyDescent="0.2">
      <c r="A10" s="6" t="s">
        <v>2595</v>
      </c>
      <c r="B10" s="6" t="s">
        <v>2596</v>
      </c>
      <c r="C10" s="62">
        <v>0.20699999999999999</v>
      </c>
      <c r="D10" s="7">
        <v>29</v>
      </c>
      <c r="E10" s="6"/>
      <c r="F10" s="8" t="s">
        <v>2597</v>
      </c>
      <c r="G10" s="8" t="s">
        <v>2585</v>
      </c>
      <c r="H10" s="8" t="s">
        <v>2598</v>
      </c>
    </row>
    <row r="11" spans="1:8" ht="23.25" customHeight="1" x14ac:dyDescent="0.2">
      <c r="A11" s="6" t="s">
        <v>2599</v>
      </c>
      <c r="B11" s="6" t="s">
        <v>1911</v>
      </c>
      <c r="C11" s="62">
        <v>0.2</v>
      </c>
      <c r="D11" s="7">
        <v>10</v>
      </c>
      <c r="E11" s="6"/>
      <c r="F11" s="8" t="s">
        <v>2600</v>
      </c>
      <c r="G11" s="8" t="s">
        <v>2601</v>
      </c>
      <c r="H11" s="8" t="s">
        <v>2602</v>
      </c>
    </row>
    <row r="12" spans="1:8" ht="34.5" customHeight="1" x14ac:dyDescent="0.2">
      <c r="A12" s="6" t="s">
        <v>2603</v>
      </c>
      <c r="B12" s="6" t="s">
        <v>881</v>
      </c>
      <c r="C12" s="62">
        <v>0.25</v>
      </c>
      <c r="D12" s="7">
        <v>40</v>
      </c>
      <c r="E12" s="6"/>
      <c r="F12" s="8" t="s">
        <v>2604</v>
      </c>
      <c r="G12" s="8" t="s">
        <v>2605</v>
      </c>
      <c r="H12" s="8" t="s">
        <v>2606</v>
      </c>
    </row>
    <row r="13" spans="1:8" ht="45.75" customHeight="1" x14ac:dyDescent="0.2">
      <c r="A13" s="6" t="s">
        <v>2607</v>
      </c>
      <c r="B13" s="6" t="s">
        <v>2608</v>
      </c>
      <c r="C13" s="62">
        <v>0.10199999999999999</v>
      </c>
      <c r="D13" s="7">
        <v>98</v>
      </c>
      <c r="E13" s="6" t="s">
        <v>2609</v>
      </c>
      <c r="F13" s="8" t="s">
        <v>2610</v>
      </c>
      <c r="G13" s="8" t="s">
        <v>2611</v>
      </c>
      <c r="H13" s="8" t="s">
        <v>2612</v>
      </c>
    </row>
    <row r="14" spans="1:8" ht="34.5" customHeight="1" x14ac:dyDescent="0.2">
      <c r="A14" s="6" t="s">
        <v>2613</v>
      </c>
      <c r="B14" s="6" t="s">
        <v>1133</v>
      </c>
      <c r="C14" s="62">
        <v>8.7999999999999995E-2</v>
      </c>
      <c r="D14" s="7"/>
      <c r="E14" s="6"/>
      <c r="F14" s="8" t="s">
        <v>2614</v>
      </c>
      <c r="G14" s="8" t="s">
        <v>2615</v>
      </c>
      <c r="H14" s="8" t="s">
        <v>2616</v>
      </c>
    </row>
    <row r="15" spans="1:8" ht="34.5" customHeight="1" x14ac:dyDescent="0.2">
      <c r="A15" s="6" t="s">
        <v>2617</v>
      </c>
      <c r="B15" s="6" t="s">
        <v>2618</v>
      </c>
      <c r="C15" s="62">
        <v>8.5999999999999993E-2</v>
      </c>
      <c r="D15" s="7"/>
      <c r="E15" s="6"/>
      <c r="F15" s="8" t="s">
        <v>2614</v>
      </c>
      <c r="G15" s="8" t="s">
        <v>2619</v>
      </c>
      <c r="H15" s="8" t="s">
        <v>2620</v>
      </c>
    </row>
    <row r="16" spans="1:8" ht="15" customHeight="1" x14ac:dyDescent="0.2">
      <c r="A16" s="31" t="s">
        <v>2621</v>
      </c>
      <c r="B16" s="34"/>
      <c r="C16" s="33">
        <f>MEDIAN(C6:C12)</f>
        <v>0.21</v>
      </c>
      <c r="D16" s="34"/>
      <c r="E16" s="34"/>
      <c r="F16" s="34"/>
      <c r="G16" s="34"/>
      <c r="H16" s="35" t="s">
        <v>2622</v>
      </c>
    </row>
    <row r="18" spans="1:8" ht="18" customHeight="1" x14ac:dyDescent="0.2">
      <c r="A18" s="3" t="s">
        <v>2623</v>
      </c>
      <c r="B18" s="4"/>
      <c r="C18" s="4"/>
      <c r="D18" s="4"/>
      <c r="E18" s="4"/>
      <c r="F18" s="4"/>
      <c r="G18" s="4"/>
      <c r="H18" s="4"/>
    </row>
    <row r="19" spans="1:8" ht="30" customHeight="1" x14ac:dyDescent="0.2">
      <c r="A19" s="5" t="s">
        <v>350</v>
      </c>
      <c r="B19" s="5" t="s">
        <v>351</v>
      </c>
      <c r="C19" s="5" t="s">
        <v>2574</v>
      </c>
      <c r="D19" s="5" t="s">
        <v>2624</v>
      </c>
      <c r="E19" s="5" t="s">
        <v>2576</v>
      </c>
      <c r="F19" s="5" t="s">
        <v>1679</v>
      </c>
      <c r="G19" s="5" t="s">
        <v>2577</v>
      </c>
      <c r="H19" s="5" t="s">
        <v>177</v>
      </c>
    </row>
    <row r="20" spans="1:8" ht="45.75" customHeight="1" x14ac:dyDescent="0.2">
      <c r="A20" s="6" t="s">
        <v>2625</v>
      </c>
      <c r="B20" s="6" t="s">
        <v>1294</v>
      </c>
      <c r="C20" s="62">
        <v>0.67</v>
      </c>
      <c r="D20" s="7">
        <v>15</v>
      </c>
      <c r="E20" s="6"/>
      <c r="F20" s="8" t="s">
        <v>2626</v>
      </c>
      <c r="G20" s="8" t="s">
        <v>2627</v>
      </c>
      <c r="H20" s="8" t="s">
        <v>2628</v>
      </c>
    </row>
    <row r="21" spans="1:8" ht="45.75" customHeight="1" x14ac:dyDescent="0.2">
      <c r="A21" s="6" t="s">
        <v>1838</v>
      </c>
      <c r="B21" s="6" t="s">
        <v>1299</v>
      </c>
      <c r="C21" s="62">
        <v>0.56000000000000005</v>
      </c>
      <c r="D21" s="7"/>
      <c r="E21" s="6" t="s">
        <v>2629</v>
      </c>
      <c r="F21" s="8" t="s">
        <v>2630</v>
      </c>
      <c r="G21" s="8" t="s">
        <v>2631</v>
      </c>
      <c r="H21" s="8" t="s">
        <v>2632</v>
      </c>
    </row>
    <row r="22" spans="1:8" ht="45.75" customHeight="1" x14ac:dyDescent="0.2">
      <c r="A22" s="6" t="s">
        <v>2633</v>
      </c>
      <c r="B22" s="6" t="s">
        <v>1829</v>
      </c>
      <c r="C22" s="62">
        <v>0.315</v>
      </c>
      <c r="D22" s="7">
        <v>73</v>
      </c>
      <c r="E22" s="6" t="s">
        <v>2634</v>
      </c>
      <c r="F22" s="8" t="s">
        <v>2635</v>
      </c>
      <c r="G22" s="8" t="s">
        <v>2636</v>
      </c>
      <c r="H22" s="8" t="s">
        <v>2637</v>
      </c>
    </row>
    <row r="23" spans="1:8" ht="23.25" customHeight="1" x14ac:dyDescent="0.2">
      <c r="A23" s="6" t="s">
        <v>1932</v>
      </c>
      <c r="B23" s="6" t="s">
        <v>612</v>
      </c>
      <c r="C23" s="62">
        <v>0.21</v>
      </c>
      <c r="D23" s="7">
        <v>106</v>
      </c>
      <c r="E23" s="6"/>
      <c r="F23" s="8" t="s">
        <v>2638</v>
      </c>
      <c r="G23" s="8" t="s">
        <v>2639</v>
      </c>
      <c r="H23" s="8" t="s">
        <v>2640</v>
      </c>
    </row>
    <row r="24" spans="1:8" ht="34.5" customHeight="1" x14ac:dyDescent="0.2">
      <c r="A24" s="6" t="s">
        <v>2641</v>
      </c>
      <c r="B24" s="6" t="s">
        <v>1878</v>
      </c>
      <c r="C24" s="62">
        <v>0.18099999999999999</v>
      </c>
      <c r="D24" s="7"/>
      <c r="E24" s="6"/>
      <c r="F24" s="8" t="s">
        <v>2642</v>
      </c>
      <c r="G24" s="8" t="s">
        <v>363</v>
      </c>
      <c r="H24" s="8" t="s">
        <v>2643</v>
      </c>
    </row>
    <row r="25" spans="1:8" ht="57" customHeight="1" x14ac:dyDescent="0.2">
      <c r="A25" s="6" t="s">
        <v>2644</v>
      </c>
      <c r="B25" s="6" t="s">
        <v>1095</v>
      </c>
      <c r="C25" s="62"/>
      <c r="D25" s="7">
        <v>6</v>
      </c>
      <c r="E25" s="6"/>
      <c r="F25" s="8" t="s">
        <v>2645</v>
      </c>
      <c r="G25" s="8" t="s">
        <v>2646</v>
      </c>
      <c r="H25" s="8" t="s">
        <v>2647</v>
      </c>
    </row>
    <row r="27" spans="1:8" ht="18" customHeight="1" x14ac:dyDescent="0.2">
      <c r="A27" s="12" t="s">
        <v>2648</v>
      </c>
      <c r="B27" s="13"/>
      <c r="C27" s="13"/>
      <c r="D27" s="13"/>
      <c r="E27" s="13"/>
      <c r="F27" s="13"/>
      <c r="G27" s="13"/>
      <c r="H27" s="13"/>
    </row>
    <row r="28" spans="1:8" ht="30" customHeight="1" x14ac:dyDescent="0.2">
      <c r="A28" s="5" t="s">
        <v>2649</v>
      </c>
      <c r="B28" s="5" t="s">
        <v>2650</v>
      </c>
      <c r="C28" s="5"/>
      <c r="D28" s="5"/>
      <c r="E28" s="5"/>
      <c r="F28" s="5"/>
      <c r="G28" s="5"/>
      <c r="H28" s="5" t="s">
        <v>2651</v>
      </c>
    </row>
    <row r="29" spans="1:8" ht="57" customHeight="1" x14ac:dyDescent="0.2">
      <c r="A29" s="6" t="s">
        <v>2652</v>
      </c>
      <c r="B29" s="8" t="s">
        <v>2653</v>
      </c>
      <c r="C29" s="6"/>
      <c r="D29" s="6"/>
      <c r="E29" s="6"/>
      <c r="F29" s="6"/>
      <c r="G29" s="6"/>
      <c r="H29" s="8" t="s">
        <v>2654</v>
      </c>
    </row>
    <row r="30" spans="1:8" ht="45.75" customHeight="1" x14ac:dyDescent="0.2">
      <c r="A30" s="6" t="s">
        <v>2655</v>
      </c>
      <c r="B30" s="8" t="s">
        <v>2656</v>
      </c>
      <c r="C30" s="6"/>
      <c r="D30" s="6"/>
      <c r="E30" s="6"/>
      <c r="F30" s="6"/>
      <c r="G30" s="6"/>
      <c r="H30" s="8" t="s">
        <v>2657</v>
      </c>
    </row>
    <row r="31" spans="1:8" ht="34.5" customHeight="1" x14ac:dyDescent="0.2">
      <c r="A31" s="6" t="s">
        <v>2658</v>
      </c>
      <c r="B31" s="8" t="s">
        <v>2659</v>
      </c>
      <c r="C31" s="6"/>
      <c r="D31" s="6"/>
      <c r="E31" s="6"/>
      <c r="F31" s="6"/>
      <c r="G31" s="6"/>
      <c r="H31" s="8" t="s">
        <v>2660</v>
      </c>
    </row>
    <row r="32" spans="1:8" ht="34.5" customHeight="1" x14ac:dyDescent="0.2">
      <c r="A32" s="6" t="s">
        <v>2661</v>
      </c>
      <c r="B32" s="8" t="s">
        <v>2662</v>
      </c>
      <c r="C32" s="6"/>
      <c r="D32" s="6"/>
      <c r="E32" s="6"/>
      <c r="F32" s="6"/>
      <c r="G32" s="6"/>
      <c r="H32" s="8" t="s">
        <v>2663</v>
      </c>
    </row>
    <row r="33" spans="1:8" ht="23.25" customHeight="1" x14ac:dyDescent="0.2">
      <c r="A33" s="6" t="s">
        <v>2664</v>
      </c>
      <c r="B33" s="8" t="s">
        <v>2083</v>
      </c>
      <c r="C33" s="6"/>
      <c r="D33" s="6"/>
      <c r="E33" s="6"/>
      <c r="F33" s="6"/>
      <c r="G33" s="6"/>
      <c r="H33" s="8" t="s">
        <v>2665</v>
      </c>
    </row>
    <row r="34" spans="1:8" ht="63.75" customHeight="1" x14ac:dyDescent="0.2">
      <c r="A34" s="196" t="s">
        <v>2666</v>
      </c>
      <c r="B34" s="186"/>
      <c r="C34" s="186"/>
      <c r="D34" s="186"/>
      <c r="E34" s="186"/>
      <c r="F34" s="186"/>
      <c r="G34" s="186"/>
      <c r="H34" s="186"/>
    </row>
  </sheetData>
  <mergeCells count="2">
    <mergeCell ref="A2:H2"/>
    <mergeCell ref="A34:H34"/>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E6470"/>
  </sheetPr>
  <dimension ref="A1:E24"/>
  <sheetViews>
    <sheetView showGridLines="0" workbookViewId="0">
      <pane ySplit="3" topLeftCell="A4" activePane="bottomLeft" state="frozen"/>
      <selection pane="bottomLeft"/>
    </sheetView>
  </sheetViews>
  <sheetFormatPr baseColWidth="10" defaultColWidth="8.83203125" defaultRowHeight="15" x14ac:dyDescent="0.2"/>
  <cols>
    <col min="1" max="1" width="26" customWidth="1"/>
    <col min="2" max="2" width="22" customWidth="1"/>
    <col min="3" max="3" width="20" customWidth="1"/>
    <col min="4" max="4" width="74" customWidth="1"/>
    <col min="5" max="5" width="34" customWidth="1"/>
  </cols>
  <sheetData>
    <row r="1" spans="1:5" ht="24" customHeight="1" x14ac:dyDescent="0.2">
      <c r="A1" s="1" t="s">
        <v>2667</v>
      </c>
      <c r="B1" s="2"/>
      <c r="C1" s="2"/>
      <c r="D1" s="2"/>
      <c r="E1" s="2"/>
    </row>
    <row r="2" spans="1:5" ht="27.75" customHeight="1" x14ac:dyDescent="0.2">
      <c r="A2" s="191" t="s">
        <v>2668</v>
      </c>
      <c r="B2" s="186"/>
      <c r="C2" s="186"/>
      <c r="D2" s="186"/>
      <c r="E2" s="186"/>
    </row>
    <row r="4" spans="1:5" ht="30" customHeight="1" x14ac:dyDescent="0.2">
      <c r="A4" s="5" t="s">
        <v>1826</v>
      </c>
      <c r="B4" s="5" t="s">
        <v>351</v>
      </c>
      <c r="C4" s="5" t="s">
        <v>2669</v>
      </c>
      <c r="D4" s="5" t="s">
        <v>2670</v>
      </c>
      <c r="E4" s="5" t="s">
        <v>176</v>
      </c>
    </row>
    <row r="5" spans="1:5" ht="102" customHeight="1" x14ac:dyDescent="0.2">
      <c r="A5" s="6" t="s">
        <v>358</v>
      </c>
      <c r="B5" s="6" t="s">
        <v>359</v>
      </c>
      <c r="C5" s="6" t="s">
        <v>2671</v>
      </c>
      <c r="D5" s="8" t="s">
        <v>2672</v>
      </c>
      <c r="E5" s="8" t="s">
        <v>2673</v>
      </c>
    </row>
    <row r="6" spans="1:5" ht="157.5" customHeight="1" x14ac:dyDescent="0.2">
      <c r="A6" s="6" t="s">
        <v>365</v>
      </c>
      <c r="B6" s="6" t="s">
        <v>366</v>
      </c>
      <c r="C6" s="6" t="s">
        <v>2674</v>
      </c>
      <c r="D6" s="8" t="s">
        <v>2675</v>
      </c>
      <c r="E6" s="8" t="s">
        <v>2676</v>
      </c>
    </row>
    <row r="7" spans="1:5" ht="102" customHeight="1" x14ac:dyDescent="0.2">
      <c r="A7" s="6" t="s">
        <v>379</v>
      </c>
      <c r="B7" s="6" t="s">
        <v>380</v>
      </c>
      <c r="C7" s="6" t="s">
        <v>2677</v>
      </c>
      <c r="D7" s="8" t="s">
        <v>2678</v>
      </c>
      <c r="E7" s="8" t="s">
        <v>2679</v>
      </c>
    </row>
    <row r="8" spans="1:5" ht="135.75" customHeight="1" x14ac:dyDescent="0.2">
      <c r="A8" s="6" t="s">
        <v>841</v>
      </c>
      <c r="B8" s="6" t="s">
        <v>605</v>
      </c>
      <c r="C8" s="6" t="s">
        <v>2680</v>
      </c>
      <c r="D8" s="8" t="s">
        <v>2681</v>
      </c>
      <c r="E8" s="8" t="s">
        <v>2682</v>
      </c>
    </row>
    <row r="9" spans="1:5" ht="23.25" customHeight="1" x14ac:dyDescent="0.2">
      <c r="A9" s="6" t="s">
        <v>386</v>
      </c>
      <c r="B9" s="6" t="s">
        <v>387</v>
      </c>
      <c r="C9" s="6" t="s">
        <v>2683</v>
      </c>
      <c r="D9" s="8" t="s">
        <v>2684</v>
      </c>
      <c r="E9" s="8" t="s">
        <v>2685</v>
      </c>
    </row>
    <row r="10" spans="1:5" ht="45.75" customHeight="1" x14ac:dyDescent="0.2">
      <c r="A10" s="6" t="s">
        <v>1073</v>
      </c>
      <c r="B10" s="6" t="s">
        <v>2686</v>
      </c>
      <c r="C10" s="6" t="s">
        <v>2687</v>
      </c>
      <c r="D10" s="8" t="s">
        <v>2688</v>
      </c>
      <c r="E10" s="8" t="s">
        <v>2689</v>
      </c>
    </row>
    <row r="11" spans="1:5" ht="23.25" customHeight="1" x14ac:dyDescent="0.2">
      <c r="A11" s="6" t="s">
        <v>506</v>
      </c>
      <c r="B11" s="6" t="s">
        <v>507</v>
      </c>
      <c r="C11" s="6" t="s">
        <v>2690</v>
      </c>
      <c r="D11" s="8" t="s">
        <v>2691</v>
      </c>
      <c r="E11" s="8" t="s">
        <v>2685</v>
      </c>
    </row>
    <row r="12" spans="1:5" ht="34.5" customHeight="1" x14ac:dyDescent="0.2">
      <c r="A12" s="6" t="s">
        <v>2692</v>
      </c>
      <c r="B12" s="6" t="s">
        <v>593</v>
      </c>
      <c r="C12" s="6" t="s">
        <v>2693</v>
      </c>
      <c r="D12" s="8" t="s">
        <v>2694</v>
      </c>
      <c r="E12" s="8" t="s">
        <v>2685</v>
      </c>
    </row>
    <row r="13" spans="1:5" ht="45.75" customHeight="1" x14ac:dyDescent="0.2">
      <c r="A13" s="6" t="s">
        <v>598</v>
      </c>
      <c r="B13" s="6" t="s">
        <v>599</v>
      </c>
      <c r="C13" s="6" t="s">
        <v>2695</v>
      </c>
      <c r="D13" s="8" t="s">
        <v>2696</v>
      </c>
      <c r="E13" s="8" t="s">
        <v>2697</v>
      </c>
    </row>
    <row r="14" spans="1:5" ht="34.5" customHeight="1" x14ac:dyDescent="0.2">
      <c r="A14" s="6" t="s">
        <v>2698</v>
      </c>
      <c r="B14" s="6" t="s">
        <v>889</v>
      </c>
      <c r="C14" s="6" t="s">
        <v>2699</v>
      </c>
      <c r="D14" s="8" t="s">
        <v>2700</v>
      </c>
      <c r="E14" s="8" t="s">
        <v>2701</v>
      </c>
    </row>
    <row r="15" spans="1:5" ht="45.75" customHeight="1" x14ac:dyDescent="0.2">
      <c r="A15" s="6" t="s">
        <v>2702</v>
      </c>
      <c r="B15" s="6" t="s">
        <v>1911</v>
      </c>
      <c r="C15" s="6" t="s">
        <v>2703</v>
      </c>
      <c r="D15" s="8" t="s">
        <v>2704</v>
      </c>
      <c r="E15" s="8" t="s">
        <v>2705</v>
      </c>
    </row>
    <row r="17" spans="1:5" ht="18" customHeight="1" x14ac:dyDescent="0.2">
      <c r="A17" s="12" t="s">
        <v>2706</v>
      </c>
      <c r="B17" s="13"/>
      <c r="C17" s="13"/>
      <c r="D17" s="13"/>
      <c r="E17" s="13"/>
    </row>
    <row r="18" spans="1:5" ht="30" customHeight="1" x14ac:dyDescent="0.2">
      <c r="A18" s="5" t="s">
        <v>2707</v>
      </c>
      <c r="B18" s="5" t="s">
        <v>117</v>
      </c>
      <c r="C18" s="5"/>
      <c r="D18" s="5" t="s">
        <v>2708</v>
      </c>
      <c r="E18" s="5"/>
    </row>
    <row r="19" spans="1:5" ht="157.5" customHeight="1" x14ac:dyDescent="0.2">
      <c r="A19" s="6" t="s">
        <v>2709</v>
      </c>
      <c r="B19" s="8" t="s">
        <v>2710</v>
      </c>
      <c r="C19" s="6"/>
      <c r="D19" s="8" t="s">
        <v>2711</v>
      </c>
      <c r="E19" s="6"/>
    </row>
    <row r="20" spans="1:5" ht="180" customHeight="1" x14ac:dyDescent="0.2">
      <c r="A20" s="6" t="s">
        <v>2712</v>
      </c>
      <c r="B20" s="8" t="s">
        <v>2713</v>
      </c>
      <c r="C20" s="6"/>
      <c r="D20" s="8" t="s">
        <v>2714</v>
      </c>
      <c r="E20" s="6"/>
    </row>
    <row r="21" spans="1:5" ht="157.5" customHeight="1" x14ac:dyDescent="0.2">
      <c r="A21" s="6" t="s">
        <v>2715</v>
      </c>
      <c r="B21" s="8" t="s">
        <v>2716</v>
      </c>
      <c r="C21" s="6"/>
      <c r="D21" s="8" t="s">
        <v>2717</v>
      </c>
      <c r="E21" s="6"/>
    </row>
    <row r="22" spans="1:5" ht="124.5" customHeight="1" x14ac:dyDescent="0.2">
      <c r="A22" s="6" t="s">
        <v>2718</v>
      </c>
      <c r="B22" s="8" t="s">
        <v>2719</v>
      </c>
      <c r="C22" s="6"/>
      <c r="D22" s="8" t="s">
        <v>2720</v>
      </c>
      <c r="E22" s="6"/>
    </row>
    <row r="23" spans="1:5" ht="191.25" customHeight="1" x14ac:dyDescent="0.2">
      <c r="A23" s="6" t="s">
        <v>2721</v>
      </c>
      <c r="B23" s="8" t="s">
        <v>2722</v>
      </c>
      <c r="C23" s="6"/>
      <c r="D23" s="8" t="s">
        <v>2723</v>
      </c>
      <c r="E23" s="6"/>
    </row>
    <row r="24" spans="1:5" ht="75.75" customHeight="1" x14ac:dyDescent="0.2">
      <c r="A24" s="201" t="s">
        <v>2724</v>
      </c>
      <c r="B24" s="186"/>
      <c r="C24" s="186"/>
      <c r="D24" s="186"/>
      <c r="E24" s="186"/>
    </row>
  </sheetData>
  <mergeCells count="2">
    <mergeCell ref="A2:E2"/>
    <mergeCell ref="A24:E2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C5F14"/>
  </sheetPr>
  <dimension ref="A1:F17"/>
  <sheetViews>
    <sheetView showGridLines="0" workbookViewId="0">
      <pane xSplit="1" ySplit="5" topLeftCell="B6" activePane="bottomRight" state="frozen"/>
      <selection pane="topRight"/>
      <selection pane="bottomLeft"/>
      <selection pane="bottomRight"/>
    </sheetView>
  </sheetViews>
  <sheetFormatPr baseColWidth="10" defaultColWidth="8.83203125" defaultRowHeight="15" x14ac:dyDescent="0.2"/>
  <cols>
    <col min="1" max="1" width="5" customWidth="1"/>
    <col min="2" max="2" width="34" customWidth="1"/>
    <col min="3" max="3" width="44" customWidth="1"/>
    <col min="4" max="4" width="60" customWidth="1"/>
    <col min="5" max="5" width="40" customWidth="1"/>
    <col min="6" max="6" width="34" customWidth="1"/>
  </cols>
  <sheetData>
    <row r="1" spans="1:6" ht="18" x14ac:dyDescent="0.2">
      <c r="A1" s="14" t="s">
        <v>109</v>
      </c>
    </row>
    <row r="2" spans="1:6" x14ac:dyDescent="0.2">
      <c r="A2" s="15" t="s">
        <v>110</v>
      </c>
    </row>
    <row r="3" spans="1:6" x14ac:dyDescent="0.2">
      <c r="A3" s="16" t="s">
        <v>111</v>
      </c>
    </row>
    <row r="5" spans="1:6" ht="30" customHeight="1" x14ac:dyDescent="0.2">
      <c r="A5" s="17" t="s">
        <v>112</v>
      </c>
      <c r="B5" s="17" t="s">
        <v>113</v>
      </c>
      <c r="C5" s="17" t="s">
        <v>114</v>
      </c>
      <c r="D5" s="17" t="s">
        <v>115</v>
      </c>
      <c r="E5" s="17" t="s">
        <v>116</v>
      </c>
      <c r="F5" s="17" t="s">
        <v>117</v>
      </c>
    </row>
    <row r="6" spans="1:6" ht="76" customHeight="1" x14ac:dyDescent="0.2">
      <c r="A6" s="165">
        <v>1</v>
      </c>
      <c r="B6" s="166" t="s">
        <v>118</v>
      </c>
      <c r="C6" s="167" t="s">
        <v>119</v>
      </c>
      <c r="D6" s="168" t="s">
        <v>120</v>
      </c>
      <c r="E6" s="169" t="s">
        <v>121</v>
      </c>
      <c r="F6" s="170" t="s">
        <v>122</v>
      </c>
    </row>
    <row r="7" spans="1:6" ht="76" customHeight="1" x14ac:dyDescent="0.2">
      <c r="A7" s="165">
        <v>2</v>
      </c>
      <c r="B7" s="166" t="s">
        <v>123</v>
      </c>
      <c r="C7" s="167" t="s">
        <v>124</v>
      </c>
      <c r="D7" s="168" t="s">
        <v>125</v>
      </c>
      <c r="E7" s="169" t="s">
        <v>126</v>
      </c>
      <c r="F7" s="170" t="s">
        <v>127</v>
      </c>
    </row>
    <row r="8" spans="1:6" ht="76" customHeight="1" x14ac:dyDescent="0.2">
      <c r="A8" s="165">
        <v>3</v>
      </c>
      <c r="B8" s="166" t="s">
        <v>128</v>
      </c>
      <c r="C8" s="167" t="s">
        <v>129</v>
      </c>
      <c r="D8" s="168" t="s">
        <v>130</v>
      </c>
      <c r="E8" s="169" t="s">
        <v>131</v>
      </c>
      <c r="F8" s="170" t="s">
        <v>132</v>
      </c>
    </row>
    <row r="9" spans="1:6" ht="76" customHeight="1" x14ac:dyDescent="0.2">
      <c r="A9" s="171">
        <v>4</v>
      </c>
      <c r="B9" s="63" t="s">
        <v>133</v>
      </c>
      <c r="C9" s="172" t="s">
        <v>134</v>
      </c>
      <c r="D9" s="38" t="s">
        <v>135</v>
      </c>
      <c r="E9" s="154" t="s">
        <v>136</v>
      </c>
      <c r="F9" s="148" t="s">
        <v>137</v>
      </c>
    </row>
    <row r="10" spans="1:6" ht="76" customHeight="1" x14ac:dyDescent="0.2">
      <c r="A10" s="171">
        <v>5</v>
      </c>
      <c r="B10" s="63" t="s">
        <v>138</v>
      </c>
      <c r="C10" s="172" t="s">
        <v>139</v>
      </c>
      <c r="D10" s="38" t="s">
        <v>140</v>
      </c>
      <c r="E10" s="154" t="s">
        <v>141</v>
      </c>
      <c r="F10" s="148" t="s">
        <v>142</v>
      </c>
    </row>
    <row r="11" spans="1:6" ht="76" customHeight="1" x14ac:dyDescent="0.2">
      <c r="A11" s="171">
        <v>6</v>
      </c>
      <c r="B11" s="63" t="s">
        <v>143</v>
      </c>
      <c r="C11" s="172" t="s">
        <v>144</v>
      </c>
      <c r="D11" s="38" t="s">
        <v>145</v>
      </c>
      <c r="E11" s="154" t="s">
        <v>146</v>
      </c>
      <c r="F11" s="148" t="s">
        <v>147</v>
      </c>
    </row>
    <row r="12" spans="1:6" ht="76" customHeight="1" x14ac:dyDescent="0.2">
      <c r="A12" s="171">
        <v>7</v>
      </c>
      <c r="B12" s="63" t="s">
        <v>148</v>
      </c>
      <c r="C12" s="172" t="s">
        <v>149</v>
      </c>
      <c r="D12" s="38" t="s">
        <v>150</v>
      </c>
      <c r="E12" s="154" t="s">
        <v>151</v>
      </c>
      <c r="F12" s="148" t="s">
        <v>152</v>
      </c>
    </row>
    <row r="13" spans="1:6" ht="76" customHeight="1" x14ac:dyDescent="0.2">
      <c r="A13" s="171">
        <v>8</v>
      </c>
      <c r="B13" s="63" t="s">
        <v>153</v>
      </c>
      <c r="C13" s="172" t="s">
        <v>154</v>
      </c>
      <c r="D13" s="38" t="s">
        <v>155</v>
      </c>
      <c r="E13" s="154" t="s">
        <v>156</v>
      </c>
      <c r="F13" s="148" t="s">
        <v>157</v>
      </c>
    </row>
    <row r="14" spans="1:6" ht="76" customHeight="1" x14ac:dyDescent="0.2">
      <c r="A14" s="171">
        <v>9</v>
      </c>
      <c r="B14" s="63" t="s">
        <v>158</v>
      </c>
      <c r="C14" s="172" t="s">
        <v>159</v>
      </c>
      <c r="D14" s="38" t="s">
        <v>160</v>
      </c>
      <c r="E14" s="156" t="s">
        <v>161</v>
      </c>
      <c r="F14" s="148" t="s">
        <v>162</v>
      </c>
    </row>
    <row r="15" spans="1:6" ht="76" customHeight="1" x14ac:dyDescent="0.2">
      <c r="A15" s="171">
        <v>10</v>
      </c>
      <c r="B15" s="63" t="s">
        <v>163</v>
      </c>
      <c r="C15" s="172" t="s">
        <v>164</v>
      </c>
      <c r="D15" s="38" t="s">
        <v>165</v>
      </c>
      <c r="E15" s="156" t="s">
        <v>166</v>
      </c>
      <c r="F15" s="148" t="s">
        <v>167</v>
      </c>
    </row>
    <row r="17" spans="2:6" ht="56" customHeight="1" x14ac:dyDescent="0.2">
      <c r="B17" s="189" t="s">
        <v>168</v>
      </c>
      <c r="C17" s="190"/>
      <c r="D17" s="190"/>
      <c r="E17" s="190"/>
      <c r="F17" s="190"/>
    </row>
  </sheetData>
  <mergeCells count="1">
    <mergeCell ref="B17:F17"/>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E6470"/>
  </sheetPr>
  <dimension ref="A1:G19"/>
  <sheetViews>
    <sheetView showGridLines="0" workbookViewId="0">
      <pane xSplit="1" ySplit="5" topLeftCell="B6" activePane="bottomRight" state="frozen"/>
      <selection pane="topRight"/>
      <selection pane="bottomLeft"/>
      <selection pane="bottomRight"/>
    </sheetView>
  </sheetViews>
  <sheetFormatPr baseColWidth="10" defaultColWidth="8.83203125" defaultRowHeight="15" x14ac:dyDescent="0.2"/>
  <cols>
    <col min="1" max="1" width="30" customWidth="1"/>
    <col min="2" max="2" width="26" customWidth="1"/>
    <col min="3" max="3" width="30" customWidth="1"/>
    <col min="4" max="4" width="36" customWidth="1"/>
    <col min="5" max="5" width="10" customWidth="1"/>
    <col min="6" max="6" width="46" customWidth="1"/>
    <col min="7" max="7" width="30" customWidth="1"/>
  </cols>
  <sheetData>
    <row r="1" spans="1:7" ht="18" x14ac:dyDescent="0.2">
      <c r="A1" s="14" t="s">
        <v>2725</v>
      </c>
    </row>
    <row r="2" spans="1:7" x14ac:dyDescent="0.2">
      <c r="A2" s="15" t="s">
        <v>2726</v>
      </c>
    </row>
    <row r="3" spans="1:7" x14ac:dyDescent="0.2">
      <c r="A3" s="16" t="s">
        <v>2727</v>
      </c>
    </row>
    <row r="5" spans="1:7" ht="32" customHeight="1" x14ac:dyDescent="0.2">
      <c r="A5" s="17" t="s">
        <v>1826</v>
      </c>
      <c r="B5" s="17" t="s">
        <v>251</v>
      </c>
      <c r="C5" s="17" t="s">
        <v>2728</v>
      </c>
      <c r="D5" s="17" t="s">
        <v>2729</v>
      </c>
      <c r="E5" s="17" t="s">
        <v>172</v>
      </c>
      <c r="F5" s="17" t="s">
        <v>2730</v>
      </c>
      <c r="G5" s="17" t="s">
        <v>176</v>
      </c>
    </row>
    <row r="6" spans="1:7" ht="40" customHeight="1" x14ac:dyDescent="0.2">
      <c r="A6" s="63" t="s">
        <v>2731</v>
      </c>
      <c r="B6" s="64" t="s">
        <v>757</v>
      </c>
      <c r="C6" s="65" t="s">
        <v>2732</v>
      </c>
      <c r="D6" s="64" t="s">
        <v>2733</v>
      </c>
      <c r="E6" s="66">
        <v>2024</v>
      </c>
      <c r="F6" s="38" t="s">
        <v>2734</v>
      </c>
      <c r="G6" s="38" t="s">
        <v>2735</v>
      </c>
    </row>
    <row r="7" spans="1:7" ht="40" customHeight="1" x14ac:dyDescent="0.2">
      <c r="A7" s="67" t="s">
        <v>2736</v>
      </c>
      <c r="B7" s="68" t="s">
        <v>757</v>
      </c>
      <c r="C7" s="69" t="s">
        <v>2737</v>
      </c>
      <c r="D7" s="68" t="s">
        <v>2738</v>
      </c>
      <c r="E7" s="70">
        <v>2026</v>
      </c>
      <c r="F7" s="43" t="s">
        <v>2739</v>
      </c>
      <c r="G7" s="43" t="s">
        <v>2740</v>
      </c>
    </row>
    <row r="8" spans="1:7" ht="40" customHeight="1" x14ac:dyDescent="0.2">
      <c r="A8" s="63" t="s">
        <v>2741</v>
      </c>
      <c r="B8" s="64" t="s">
        <v>2742</v>
      </c>
      <c r="C8" s="65" t="s">
        <v>2732</v>
      </c>
      <c r="D8" s="64" t="s">
        <v>2743</v>
      </c>
      <c r="E8" s="66">
        <v>2023</v>
      </c>
      <c r="F8" s="38" t="s">
        <v>2744</v>
      </c>
      <c r="G8" s="38" t="s">
        <v>2745</v>
      </c>
    </row>
    <row r="9" spans="1:7" ht="40" customHeight="1" x14ac:dyDescent="0.2">
      <c r="A9" s="63" t="s">
        <v>2746</v>
      </c>
      <c r="B9" s="64" t="s">
        <v>1299</v>
      </c>
      <c r="C9" s="65" t="s">
        <v>2747</v>
      </c>
      <c r="D9" s="64" t="s">
        <v>2748</v>
      </c>
      <c r="E9" s="71" t="s">
        <v>2188</v>
      </c>
      <c r="F9" s="38" t="s">
        <v>2749</v>
      </c>
      <c r="G9" s="38" t="s">
        <v>2750</v>
      </c>
    </row>
    <row r="10" spans="1:7" ht="40" customHeight="1" x14ac:dyDescent="0.2">
      <c r="A10" s="67" t="s">
        <v>1828</v>
      </c>
      <c r="B10" s="68" t="s">
        <v>1829</v>
      </c>
      <c r="C10" s="69" t="s">
        <v>2737</v>
      </c>
      <c r="D10" s="68" t="s">
        <v>2751</v>
      </c>
      <c r="E10" s="70">
        <v>2024</v>
      </c>
      <c r="F10" s="43" t="s">
        <v>2752</v>
      </c>
      <c r="G10" s="43" t="s">
        <v>2753</v>
      </c>
    </row>
    <row r="11" spans="1:7" ht="40" customHeight="1" x14ac:dyDescent="0.2">
      <c r="A11" s="63" t="s">
        <v>2225</v>
      </c>
      <c r="B11" s="64" t="s">
        <v>1829</v>
      </c>
      <c r="C11" s="65" t="s">
        <v>2754</v>
      </c>
      <c r="D11" s="64" t="s">
        <v>2158</v>
      </c>
      <c r="E11" s="71" t="s">
        <v>2188</v>
      </c>
      <c r="F11" s="38" t="s">
        <v>2188</v>
      </c>
      <c r="G11" s="38" t="s">
        <v>2755</v>
      </c>
    </row>
    <row r="12" spans="1:7" ht="40" customHeight="1" x14ac:dyDescent="0.2">
      <c r="A12" s="63" t="s">
        <v>1857</v>
      </c>
      <c r="B12" s="64" t="s">
        <v>1774</v>
      </c>
      <c r="C12" s="65" t="s">
        <v>2756</v>
      </c>
      <c r="D12" s="64" t="s">
        <v>2757</v>
      </c>
      <c r="E12" s="66">
        <v>2022</v>
      </c>
      <c r="F12" s="38" t="s">
        <v>2758</v>
      </c>
      <c r="G12" s="38" t="s">
        <v>2755</v>
      </c>
    </row>
    <row r="13" spans="1:7" ht="40" customHeight="1" x14ac:dyDescent="0.2">
      <c r="A13" s="63" t="s">
        <v>780</v>
      </c>
      <c r="B13" s="64" t="s">
        <v>781</v>
      </c>
      <c r="C13" s="65" t="s">
        <v>2759</v>
      </c>
      <c r="D13" s="64" t="s">
        <v>521</v>
      </c>
      <c r="E13" s="71" t="s">
        <v>2188</v>
      </c>
      <c r="F13" s="38" t="s">
        <v>2760</v>
      </c>
      <c r="G13" s="38" t="s">
        <v>2755</v>
      </c>
    </row>
    <row r="14" spans="1:7" ht="40" customHeight="1" x14ac:dyDescent="0.2">
      <c r="A14" s="63" t="s">
        <v>2761</v>
      </c>
      <c r="B14" s="64" t="s">
        <v>2762</v>
      </c>
      <c r="C14" s="65" t="s">
        <v>2763</v>
      </c>
      <c r="D14" s="64" t="s">
        <v>2764</v>
      </c>
      <c r="E14" s="71" t="s">
        <v>2188</v>
      </c>
      <c r="F14" s="38" t="s">
        <v>2765</v>
      </c>
      <c r="G14" s="38" t="s">
        <v>2755</v>
      </c>
    </row>
    <row r="15" spans="1:7" ht="40" customHeight="1" x14ac:dyDescent="0.2">
      <c r="A15" s="63" t="s">
        <v>2766</v>
      </c>
      <c r="B15" s="64" t="s">
        <v>777</v>
      </c>
      <c r="C15" s="65" t="s">
        <v>2759</v>
      </c>
      <c r="D15" s="64" t="s">
        <v>521</v>
      </c>
      <c r="E15" s="66">
        <v>2022</v>
      </c>
      <c r="F15" s="38" t="s">
        <v>2767</v>
      </c>
      <c r="G15" s="38" t="s">
        <v>2755</v>
      </c>
    </row>
    <row r="16" spans="1:7" ht="40" customHeight="1" x14ac:dyDescent="0.2">
      <c r="A16" s="63" t="s">
        <v>2768</v>
      </c>
      <c r="B16" s="64" t="s">
        <v>575</v>
      </c>
      <c r="C16" s="65" t="s">
        <v>2732</v>
      </c>
      <c r="D16" s="64" t="s">
        <v>2769</v>
      </c>
      <c r="E16" s="66">
        <v>2024</v>
      </c>
      <c r="F16" s="38" t="s">
        <v>2770</v>
      </c>
      <c r="G16" s="38" t="s">
        <v>2755</v>
      </c>
    </row>
    <row r="17" spans="1:7" ht="40" customHeight="1" x14ac:dyDescent="0.2">
      <c r="A17" s="63" t="s">
        <v>847</v>
      </c>
      <c r="B17" s="64" t="s">
        <v>679</v>
      </c>
      <c r="C17" s="65" t="s">
        <v>2771</v>
      </c>
      <c r="D17" s="64" t="s">
        <v>2772</v>
      </c>
      <c r="E17" s="71" t="s">
        <v>2188</v>
      </c>
      <c r="F17" s="38" t="s">
        <v>2773</v>
      </c>
      <c r="G17" s="38" t="s">
        <v>2755</v>
      </c>
    </row>
    <row r="19" spans="1:7" ht="36" customHeight="1" x14ac:dyDescent="0.2">
      <c r="A19" s="203" t="s">
        <v>2774</v>
      </c>
      <c r="B19" s="190"/>
      <c r="C19" s="190"/>
      <c r="D19" s="190"/>
      <c r="E19" s="190"/>
      <c r="F19" s="190"/>
      <c r="G19" s="190"/>
    </row>
  </sheetData>
  <mergeCells count="1">
    <mergeCell ref="A19:G19"/>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E6470"/>
  </sheetPr>
  <dimension ref="A1:H47"/>
  <sheetViews>
    <sheetView showGridLines="0" workbookViewId="0">
      <pane ySplit="3" topLeftCell="A4" activePane="bottomLeft" state="frozen"/>
      <selection pane="bottomLeft"/>
    </sheetView>
  </sheetViews>
  <sheetFormatPr baseColWidth="10" defaultColWidth="8.83203125" defaultRowHeight="15" x14ac:dyDescent="0.2"/>
  <cols>
    <col min="1" max="1" width="14" customWidth="1"/>
    <col min="2" max="2" width="32" customWidth="1"/>
    <col min="3" max="3" width="16" customWidth="1"/>
    <col min="4" max="4" width="18" customWidth="1"/>
    <col min="5" max="5" width="12" customWidth="1"/>
    <col min="6" max="6" width="14" customWidth="1"/>
    <col min="8" max="8" width="44" customWidth="1"/>
  </cols>
  <sheetData>
    <row r="1" spans="1:8" ht="24" customHeight="1" x14ac:dyDescent="0.2">
      <c r="A1" s="1" t="s">
        <v>2775</v>
      </c>
      <c r="B1" s="2"/>
      <c r="C1" s="2"/>
      <c r="D1" s="2"/>
      <c r="E1" s="2"/>
      <c r="F1" s="2"/>
      <c r="G1" s="2"/>
      <c r="H1" s="2"/>
    </row>
    <row r="2" spans="1:8" ht="27.75" customHeight="1" x14ac:dyDescent="0.2">
      <c r="A2" s="191" t="s">
        <v>2776</v>
      </c>
      <c r="B2" s="186"/>
      <c r="C2" s="186"/>
      <c r="D2" s="186"/>
      <c r="E2" s="186"/>
      <c r="F2" s="186"/>
      <c r="G2" s="186"/>
      <c r="H2" s="186"/>
    </row>
    <row r="4" spans="1:8" ht="18" customHeight="1" x14ac:dyDescent="0.2">
      <c r="A4" s="3" t="s">
        <v>2777</v>
      </c>
      <c r="B4" s="4"/>
      <c r="C4" s="4"/>
      <c r="D4" s="4"/>
      <c r="E4" s="4"/>
      <c r="F4" s="4"/>
      <c r="G4" s="4"/>
      <c r="H4" s="4"/>
    </row>
    <row r="5" spans="1:8" ht="30" customHeight="1" x14ac:dyDescent="0.2">
      <c r="A5" s="5" t="s">
        <v>2778</v>
      </c>
      <c r="B5" s="5" t="s">
        <v>2779</v>
      </c>
      <c r="C5" s="5" t="s">
        <v>2780</v>
      </c>
      <c r="D5" s="5" t="s">
        <v>2781</v>
      </c>
      <c r="E5" s="5" t="s">
        <v>2782</v>
      </c>
      <c r="F5" s="5" t="s">
        <v>2783</v>
      </c>
      <c r="G5" s="5" t="s">
        <v>2784</v>
      </c>
      <c r="H5" s="5" t="s">
        <v>176</v>
      </c>
    </row>
    <row r="6" spans="1:8" ht="15" customHeight="1" x14ac:dyDescent="0.2">
      <c r="A6" s="6" t="s">
        <v>2785</v>
      </c>
      <c r="B6" s="8" t="s">
        <v>2786</v>
      </c>
      <c r="C6" s="7">
        <v>6700000</v>
      </c>
      <c r="D6" s="7">
        <v>0</v>
      </c>
      <c r="E6" s="72">
        <v>15</v>
      </c>
      <c r="F6" s="53">
        <v>100.5</v>
      </c>
      <c r="G6" s="53">
        <v>90.8</v>
      </c>
      <c r="H6" s="8" t="s">
        <v>2787</v>
      </c>
    </row>
    <row r="7" spans="1:8" ht="15" customHeight="1" x14ac:dyDescent="0.2">
      <c r="A7" s="6" t="s">
        <v>2788</v>
      </c>
      <c r="B7" s="8" t="s">
        <v>2789</v>
      </c>
      <c r="C7" s="7">
        <v>4687500</v>
      </c>
      <c r="D7" s="7">
        <v>1562500</v>
      </c>
      <c r="E7" s="72">
        <v>40</v>
      </c>
      <c r="F7" s="53">
        <v>250</v>
      </c>
      <c r="G7" s="53">
        <v>234.7</v>
      </c>
      <c r="H7" s="8" t="s">
        <v>2790</v>
      </c>
    </row>
    <row r="8" spans="1:8" ht="15" customHeight="1" x14ac:dyDescent="0.2">
      <c r="A8" s="6" t="s">
        <v>2791</v>
      </c>
      <c r="B8" s="8" t="s">
        <v>2792</v>
      </c>
      <c r="C8" s="7">
        <v>5668937</v>
      </c>
      <c r="D8" s="7">
        <v>0</v>
      </c>
      <c r="E8" s="72">
        <v>8.82</v>
      </c>
      <c r="F8" s="53">
        <v>96.7</v>
      </c>
      <c r="G8" s="53"/>
      <c r="H8" s="8" t="s">
        <v>2793</v>
      </c>
    </row>
    <row r="9" spans="1:8" ht="15" customHeight="1" x14ac:dyDescent="0.2">
      <c r="A9" s="6" t="s">
        <v>2794</v>
      </c>
      <c r="B9" s="8" t="s">
        <v>2795</v>
      </c>
      <c r="C9" s="7">
        <v>8538377</v>
      </c>
      <c r="D9" s="7">
        <v>3846184</v>
      </c>
      <c r="E9" s="72">
        <v>13</v>
      </c>
      <c r="F9" s="53">
        <v>156</v>
      </c>
      <c r="G9" s="53">
        <v>135.80000000000001</v>
      </c>
      <c r="H9" s="8" t="s">
        <v>2796</v>
      </c>
    </row>
    <row r="10" spans="1:8" ht="15" customHeight="1" x14ac:dyDescent="0.2">
      <c r="A10" s="6" t="s">
        <v>2797</v>
      </c>
      <c r="B10" s="8" t="s">
        <v>2798</v>
      </c>
      <c r="C10" s="7">
        <v>9701490</v>
      </c>
      <c r="D10" s="7">
        <v>2736340</v>
      </c>
      <c r="E10" s="72">
        <v>12.06</v>
      </c>
      <c r="F10" s="53">
        <v>150</v>
      </c>
      <c r="G10" s="53">
        <v>141</v>
      </c>
      <c r="H10" s="8" t="s">
        <v>2799</v>
      </c>
    </row>
    <row r="11" spans="1:8" ht="15" customHeight="1" x14ac:dyDescent="0.2">
      <c r="A11" s="6" t="s">
        <v>2800</v>
      </c>
      <c r="B11" s="8" t="s">
        <v>2801</v>
      </c>
      <c r="C11" s="7"/>
      <c r="D11" s="7"/>
      <c r="E11" s="72"/>
      <c r="F11" s="53">
        <v>31.1</v>
      </c>
      <c r="G11" s="53"/>
      <c r="H11" s="8" t="s">
        <v>2802</v>
      </c>
    </row>
    <row r="12" spans="1:8" ht="15" customHeight="1" x14ac:dyDescent="0.2">
      <c r="A12" s="34"/>
      <c r="B12" s="31" t="s">
        <v>2803</v>
      </c>
      <c r="C12" s="34"/>
      <c r="D12" s="34"/>
      <c r="E12" s="34"/>
      <c r="F12" s="54">
        <f>SUM(F6:F11)</f>
        <v>784.30000000000007</v>
      </c>
      <c r="G12" s="54">
        <f>SUM(G6:G11)</f>
        <v>602.29999999999995</v>
      </c>
      <c r="H12" s="34"/>
    </row>
    <row r="14" spans="1:8" ht="18" customHeight="1" x14ac:dyDescent="0.2">
      <c r="A14" s="3" t="s">
        <v>2804</v>
      </c>
      <c r="B14" s="4"/>
      <c r="C14" s="4"/>
      <c r="D14" s="4"/>
      <c r="E14" s="4"/>
      <c r="F14" s="4"/>
      <c r="G14" s="4"/>
      <c r="H14" s="4"/>
    </row>
    <row r="15" spans="1:8" ht="30" customHeight="1" x14ac:dyDescent="0.2">
      <c r="A15" s="5" t="s">
        <v>2805</v>
      </c>
      <c r="B15" s="5" t="s">
        <v>1581</v>
      </c>
      <c r="C15" s="5"/>
      <c r="D15" s="5"/>
      <c r="E15" s="5"/>
      <c r="F15" s="5" t="s">
        <v>2806</v>
      </c>
      <c r="G15" s="5"/>
      <c r="H15" s="5" t="s">
        <v>176</v>
      </c>
    </row>
    <row r="16" spans="1:8" ht="23.25" customHeight="1" x14ac:dyDescent="0.2">
      <c r="A16" s="6" t="s">
        <v>2807</v>
      </c>
      <c r="B16" s="8" t="s">
        <v>2808</v>
      </c>
      <c r="C16" s="6"/>
      <c r="D16" s="6"/>
      <c r="E16" s="6"/>
      <c r="F16" s="53">
        <v>200</v>
      </c>
      <c r="G16" s="6" t="s">
        <v>2809</v>
      </c>
      <c r="H16" s="8" t="s">
        <v>2810</v>
      </c>
    </row>
    <row r="17" spans="1:8" ht="15" customHeight="1" x14ac:dyDescent="0.2">
      <c r="A17" s="6" t="s">
        <v>2811</v>
      </c>
      <c r="B17" s="8" t="s">
        <v>2812</v>
      </c>
      <c r="C17" s="6"/>
      <c r="D17" s="6"/>
      <c r="E17" s="6"/>
      <c r="F17" s="53">
        <v>82.3</v>
      </c>
      <c r="G17" s="6" t="s">
        <v>2813</v>
      </c>
      <c r="H17" s="8" t="s">
        <v>2814</v>
      </c>
    </row>
    <row r="18" spans="1:8" ht="23.25" customHeight="1" x14ac:dyDescent="0.2">
      <c r="A18" s="6" t="s">
        <v>2800</v>
      </c>
      <c r="B18" s="8" t="s">
        <v>2815</v>
      </c>
      <c r="C18" s="6"/>
      <c r="D18" s="6"/>
      <c r="E18" s="6"/>
      <c r="F18" s="53">
        <v>35</v>
      </c>
      <c r="G18" s="6"/>
      <c r="H18" s="8" t="s">
        <v>2816</v>
      </c>
    </row>
    <row r="19" spans="1:8" ht="15" customHeight="1" x14ac:dyDescent="0.2">
      <c r="A19" s="6" t="s">
        <v>2817</v>
      </c>
      <c r="B19" s="8" t="s">
        <v>2818</v>
      </c>
      <c r="C19" s="6"/>
      <c r="D19" s="6"/>
      <c r="E19" s="6"/>
      <c r="F19" s="53">
        <v>100</v>
      </c>
      <c r="G19" s="6" t="s">
        <v>2819</v>
      </c>
      <c r="H19" s="8" t="s">
        <v>2820</v>
      </c>
    </row>
    <row r="20" spans="1:8" ht="15" customHeight="1" x14ac:dyDescent="0.2">
      <c r="A20" s="6" t="s">
        <v>2821</v>
      </c>
      <c r="B20" s="8" t="s">
        <v>2822</v>
      </c>
      <c r="C20" s="6"/>
      <c r="D20" s="6"/>
      <c r="E20" s="6"/>
      <c r="F20" s="53">
        <v>250</v>
      </c>
      <c r="G20" s="6"/>
      <c r="H20" s="8" t="s">
        <v>2820</v>
      </c>
    </row>
    <row r="21" spans="1:8" ht="23.25" customHeight="1" x14ac:dyDescent="0.2">
      <c r="A21" s="6" t="s">
        <v>2823</v>
      </c>
      <c r="B21" s="8" t="s">
        <v>2824</v>
      </c>
      <c r="C21" s="6"/>
      <c r="D21" s="6"/>
      <c r="E21" s="6"/>
      <c r="F21" s="53">
        <v>89</v>
      </c>
      <c r="G21" s="6" t="s">
        <v>2825</v>
      </c>
      <c r="H21" s="8" t="s">
        <v>2820</v>
      </c>
    </row>
    <row r="22" spans="1:8" ht="27.75" customHeight="1" x14ac:dyDescent="0.2">
      <c r="A22" s="200" t="s">
        <v>2826</v>
      </c>
      <c r="B22" s="186"/>
      <c r="C22" s="186"/>
      <c r="D22" s="186"/>
      <c r="E22" s="186"/>
      <c r="F22" s="186"/>
      <c r="G22" s="186"/>
      <c r="H22" s="186"/>
    </row>
    <row r="24" spans="1:8" ht="18" customHeight="1" x14ac:dyDescent="0.2">
      <c r="A24" s="3" t="s">
        <v>2827</v>
      </c>
      <c r="B24" s="4"/>
      <c r="C24" s="4"/>
      <c r="D24" s="4"/>
      <c r="E24" s="4"/>
      <c r="F24" s="4"/>
      <c r="G24" s="4"/>
      <c r="H24" s="4"/>
    </row>
    <row r="25" spans="1:8" ht="30" customHeight="1" x14ac:dyDescent="0.2">
      <c r="A25" s="5" t="s">
        <v>2828</v>
      </c>
      <c r="B25" s="5" t="s">
        <v>2829</v>
      </c>
      <c r="C25" s="5"/>
      <c r="D25" s="5"/>
      <c r="E25" s="5"/>
      <c r="F25" s="5"/>
      <c r="G25" s="5"/>
      <c r="H25" s="5" t="s">
        <v>176</v>
      </c>
    </row>
    <row r="26" spans="1:8" ht="15" customHeight="1" x14ac:dyDescent="0.2">
      <c r="A26" s="6" t="s">
        <v>2830</v>
      </c>
      <c r="B26" s="53">
        <v>6.9</v>
      </c>
      <c r="C26" s="6"/>
      <c r="D26" s="6"/>
      <c r="E26" s="6"/>
      <c r="F26" s="6"/>
      <c r="G26" s="6"/>
      <c r="H26" s="6" t="s">
        <v>2831</v>
      </c>
    </row>
    <row r="27" spans="1:8" ht="15" customHeight="1" x14ac:dyDescent="0.2">
      <c r="A27" s="6" t="s">
        <v>2832</v>
      </c>
      <c r="B27" s="53">
        <v>13.5</v>
      </c>
      <c r="C27" s="6"/>
      <c r="D27" s="6"/>
      <c r="E27" s="6"/>
      <c r="F27" s="6"/>
      <c r="G27" s="6"/>
      <c r="H27" s="6"/>
    </row>
    <row r="28" spans="1:8" ht="15" customHeight="1" x14ac:dyDescent="0.2">
      <c r="A28" s="6" t="s">
        <v>2833</v>
      </c>
      <c r="B28" s="53">
        <v>22.2</v>
      </c>
      <c r="C28" s="6"/>
      <c r="D28" s="6"/>
      <c r="E28" s="6"/>
      <c r="F28" s="6"/>
      <c r="G28" s="6"/>
      <c r="H28" s="6"/>
    </row>
    <row r="29" spans="1:8" ht="15" customHeight="1" x14ac:dyDescent="0.2">
      <c r="A29" s="6" t="s">
        <v>2834</v>
      </c>
      <c r="B29" s="53">
        <v>38.799999999999997</v>
      </c>
      <c r="C29" s="6"/>
      <c r="D29" s="6"/>
      <c r="E29" s="6"/>
      <c r="F29" s="6"/>
      <c r="G29" s="6"/>
      <c r="H29" s="6"/>
    </row>
    <row r="30" spans="1:8" ht="15" customHeight="1" x14ac:dyDescent="0.2">
      <c r="A30" s="6" t="s">
        <v>2835</v>
      </c>
      <c r="B30" s="53">
        <v>56.8</v>
      </c>
      <c r="C30" s="6"/>
      <c r="D30" s="6"/>
      <c r="E30" s="6"/>
      <c r="F30" s="6"/>
      <c r="G30" s="6"/>
      <c r="H30" s="6"/>
    </row>
    <row r="31" spans="1:8" ht="15" customHeight="1" x14ac:dyDescent="0.2">
      <c r="A31" s="6" t="s">
        <v>2836</v>
      </c>
      <c r="B31" s="53">
        <v>79.5</v>
      </c>
      <c r="C31" s="6"/>
      <c r="D31" s="6"/>
      <c r="E31" s="6"/>
      <c r="F31" s="6"/>
      <c r="G31" s="6"/>
      <c r="H31" s="6"/>
    </row>
    <row r="32" spans="1:8" ht="15" customHeight="1" x14ac:dyDescent="0.2">
      <c r="A32" s="6" t="s">
        <v>2837</v>
      </c>
      <c r="B32" s="53">
        <v>126.5</v>
      </c>
      <c r="C32" s="6"/>
      <c r="D32" s="6"/>
      <c r="E32" s="6"/>
      <c r="F32" s="6"/>
      <c r="G32" s="6"/>
      <c r="H32" s="6"/>
    </row>
    <row r="33" spans="1:8" ht="15" customHeight="1" x14ac:dyDescent="0.2">
      <c r="A33" s="6" t="s">
        <v>2838</v>
      </c>
      <c r="B33" s="53">
        <v>175</v>
      </c>
      <c r="C33" s="6"/>
      <c r="D33" s="6"/>
      <c r="E33" s="6"/>
      <c r="F33" s="6"/>
      <c r="G33" s="6"/>
      <c r="H33" s="6"/>
    </row>
    <row r="34" spans="1:8" ht="15" customHeight="1" x14ac:dyDescent="0.2">
      <c r="A34" s="6" t="s">
        <v>1991</v>
      </c>
      <c r="B34" s="53">
        <v>189.4</v>
      </c>
      <c r="C34" s="6"/>
      <c r="D34" s="6"/>
      <c r="E34" s="6"/>
      <c r="F34" s="6"/>
      <c r="G34" s="6"/>
      <c r="H34" s="6"/>
    </row>
    <row r="35" spans="1:8" ht="15" customHeight="1" x14ac:dyDescent="0.2">
      <c r="A35" s="6" t="s">
        <v>2800</v>
      </c>
      <c r="B35" s="53">
        <v>221.2</v>
      </c>
      <c r="C35" s="6"/>
      <c r="D35" s="6"/>
      <c r="E35" s="6"/>
      <c r="F35" s="6"/>
      <c r="G35" s="6"/>
      <c r="H35" s="6"/>
    </row>
    <row r="36" spans="1:8" ht="15" customHeight="1" x14ac:dyDescent="0.2">
      <c r="A36" s="31" t="s">
        <v>2839</v>
      </c>
      <c r="B36" s="54">
        <f>SUM(B26:B35)</f>
        <v>929.8</v>
      </c>
      <c r="C36" s="34"/>
      <c r="D36" s="34"/>
      <c r="E36" s="34"/>
      <c r="F36" s="34"/>
      <c r="G36" s="34"/>
      <c r="H36" s="35" t="s">
        <v>2840</v>
      </c>
    </row>
    <row r="38" spans="1:8" ht="18" customHeight="1" x14ac:dyDescent="0.2">
      <c r="A38" s="3" t="s">
        <v>2841</v>
      </c>
      <c r="B38" s="4"/>
      <c r="C38" s="4"/>
      <c r="D38" s="4"/>
      <c r="E38" s="4"/>
      <c r="F38" s="4"/>
      <c r="G38" s="4"/>
      <c r="H38" s="4"/>
    </row>
    <row r="39" spans="1:8" ht="30" customHeight="1" x14ac:dyDescent="0.2">
      <c r="A39" s="5" t="s">
        <v>2842</v>
      </c>
      <c r="B39" s="5" t="s">
        <v>1581</v>
      </c>
      <c r="C39" s="5"/>
      <c r="D39" s="5"/>
      <c r="E39" s="5"/>
      <c r="F39" s="5" t="s">
        <v>2806</v>
      </c>
      <c r="G39" s="5"/>
      <c r="H39" s="5" t="s">
        <v>176</v>
      </c>
    </row>
    <row r="40" spans="1:8" ht="15" customHeight="1" x14ac:dyDescent="0.2">
      <c r="A40" s="6" t="s">
        <v>2811</v>
      </c>
      <c r="B40" s="8" t="s">
        <v>2843</v>
      </c>
      <c r="C40" s="6"/>
      <c r="D40" s="6"/>
      <c r="E40" s="6"/>
      <c r="F40" s="53">
        <v>1262.5</v>
      </c>
      <c r="G40" s="6"/>
      <c r="H40" s="8" t="s">
        <v>2844</v>
      </c>
    </row>
    <row r="41" spans="1:8" ht="15" customHeight="1" x14ac:dyDescent="0.2">
      <c r="A41" s="6" t="s">
        <v>2845</v>
      </c>
      <c r="B41" s="8" t="s">
        <v>2843</v>
      </c>
      <c r="C41" s="6"/>
      <c r="D41" s="6"/>
      <c r="E41" s="6"/>
      <c r="F41" s="53">
        <v>1332.3</v>
      </c>
      <c r="G41" s="6"/>
      <c r="H41" s="8" t="s">
        <v>2846</v>
      </c>
    </row>
    <row r="42" spans="1:8" ht="15" customHeight="1" x14ac:dyDescent="0.2">
      <c r="A42" s="6" t="s">
        <v>2845</v>
      </c>
      <c r="B42" s="8" t="s">
        <v>2847</v>
      </c>
      <c r="C42" s="6"/>
      <c r="D42" s="6"/>
      <c r="E42" s="6"/>
      <c r="F42" s="53">
        <v>185.4</v>
      </c>
      <c r="G42" s="6"/>
      <c r="H42" s="8" t="s">
        <v>2848</v>
      </c>
    </row>
    <row r="43" spans="1:8" ht="15" customHeight="1" x14ac:dyDescent="0.2">
      <c r="A43" s="6" t="s">
        <v>2845</v>
      </c>
      <c r="B43" s="8" t="s">
        <v>2849</v>
      </c>
      <c r="C43" s="6"/>
      <c r="D43" s="6"/>
      <c r="E43" s="6"/>
      <c r="F43" s="53">
        <v>10</v>
      </c>
      <c r="G43" s="6"/>
      <c r="H43" s="8" t="s">
        <v>2848</v>
      </c>
    </row>
    <row r="44" spans="1:8" ht="15" customHeight="1" x14ac:dyDescent="0.2">
      <c r="A44" s="6" t="s">
        <v>2850</v>
      </c>
      <c r="B44" s="8" t="s">
        <v>2851</v>
      </c>
      <c r="C44" s="6"/>
      <c r="D44" s="6"/>
      <c r="E44" s="6"/>
      <c r="F44" s="53">
        <v>141</v>
      </c>
      <c r="G44" s="6"/>
      <c r="H44" s="8" t="s">
        <v>2852</v>
      </c>
    </row>
    <row r="45" spans="1:8" ht="15" customHeight="1" x14ac:dyDescent="0.2">
      <c r="A45" s="34"/>
      <c r="B45" s="31" t="s">
        <v>2853</v>
      </c>
      <c r="C45" s="34"/>
      <c r="D45" s="34"/>
      <c r="E45" s="34"/>
      <c r="F45" s="54">
        <f>F42+F43+F44</f>
        <v>336.4</v>
      </c>
      <c r="G45" s="34"/>
      <c r="H45" s="34"/>
    </row>
    <row r="47" spans="1:8" ht="55.5" customHeight="1" x14ac:dyDescent="0.2">
      <c r="A47" s="204" t="s">
        <v>2854</v>
      </c>
      <c r="B47" s="186"/>
      <c r="C47" s="186"/>
      <c r="D47" s="186"/>
      <c r="E47" s="186"/>
      <c r="F47" s="186"/>
      <c r="G47" s="186"/>
      <c r="H47" s="186"/>
    </row>
  </sheetData>
  <mergeCells count="3">
    <mergeCell ref="A2:H2"/>
    <mergeCell ref="A47:H47"/>
    <mergeCell ref="A22:H22"/>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E6470"/>
  </sheetPr>
  <dimension ref="A1:D22"/>
  <sheetViews>
    <sheetView showGridLines="0" workbookViewId="0">
      <pane ySplit="3" topLeftCell="A4" activePane="bottomLeft" state="frozen"/>
      <selection pane="bottomLeft"/>
    </sheetView>
  </sheetViews>
  <sheetFormatPr baseColWidth="10" defaultColWidth="8.83203125" defaultRowHeight="15" x14ac:dyDescent="0.2"/>
  <cols>
    <col min="1" max="1" width="14" customWidth="1"/>
    <col min="2" max="2" width="34" customWidth="1"/>
    <col min="3" max="3" width="76" customWidth="1"/>
    <col min="4" max="4" width="38" customWidth="1"/>
  </cols>
  <sheetData>
    <row r="1" spans="1:4" ht="24" customHeight="1" x14ac:dyDescent="0.2">
      <c r="A1" s="1" t="s">
        <v>2855</v>
      </c>
      <c r="B1" s="2"/>
      <c r="C1" s="2"/>
      <c r="D1" s="2"/>
    </row>
    <row r="2" spans="1:4" ht="27.75" customHeight="1" x14ac:dyDescent="0.2">
      <c r="A2" s="191" t="s">
        <v>2856</v>
      </c>
      <c r="B2" s="186"/>
      <c r="C2" s="186"/>
      <c r="D2" s="186"/>
    </row>
    <row r="4" spans="1:4" ht="30" customHeight="1" x14ac:dyDescent="0.2">
      <c r="A4" s="5" t="s">
        <v>2805</v>
      </c>
      <c r="B4" s="5" t="s">
        <v>2857</v>
      </c>
      <c r="C4" s="5" t="s">
        <v>2858</v>
      </c>
      <c r="D4" s="5" t="s">
        <v>176</v>
      </c>
    </row>
    <row r="5" spans="1:4" ht="34.5" customHeight="1" x14ac:dyDescent="0.2">
      <c r="A5" s="6" t="s">
        <v>2859</v>
      </c>
      <c r="B5" s="8" t="s">
        <v>2860</v>
      </c>
      <c r="C5" s="8" t="s">
        <v>2861</v>
      </c>
      <c r="D5" s="8" t="s">
        <v>2862</v>
      </c>
    </row>
    <row r="6" spans="1:4" ht="45.75" customHeight="1" x14ac:dyDescent="0.2">
      <c r="A6" s="6" t="s">
        <v>2863</v>
      </c>
      <c r="B6" s="8" t="s">
        <v>2864</v>
      </c>
      <c r="C6" s="8" t="s">
        <v>2865</v>
      </c>
      <c r="D6" s="8" t="s">
        <v>2866</v>
      </c>
    </row>
    <row r="7" spans="1:4" ht="23.25" customHeight="1" x14ac:dyDescent="0.2">
      <c r="A7" s="6" t="s">
        <v>2867</v>
      </c>
      <c r="B7" s="8" t="s">
        <v>2868</v>
      </c>
      <c r="C7" s="8" t="s">
        <v>2869</v>
      </c>
      <c r="D7" s="8" t="s">
        <v>2870</v>
      </c>
    </row>
    <row r="8" spans="1:4" ht="23.25" customHeight="1" x14ac:dyDescent="0.2">
      <c r="A8" s="6" t="s">
        <v>2871</v>
      </c>
      <c r="B8" s="8" t="s">
        <v>2872</v>
      </c>
      <c r="C8" s="8" t="s">
        <v>2873</v>
      </c>
      <c r="D8" s="8" t="s">
        <v>2874</v>
      </c>
    </row>
    <row r="9" spans="1:4" ht="34.5" customHeight="1" x14ac:dyDescent="0.2">
      <c r="A9" s="6" t="s">
        <v>2875</v>
      </c>
      <c r="B9" s="8" t="s">
        <v>2876</v>
      </c>
      <c r="C9" s="8" t="s">
        <v>2877</v>
      </c>
      <c r="D9" s="8" t="s">
        <v>2878</v>
      </c>
    </row>
    <row r="10" spans="1:4" ht="23.25" customHeight="1" x14ac:dyDescent="0.2">
      <c r="A10" s="6" t="s">
        <v>2879</v>
      </c>
      <c r="B10" s="8" t="s">
        <v>2880</v>
      </c>
      <c r="C10" s="8" t="s">
        <v>2881</v>
      </c>
      <c r="D10" s="8" t="s">
        <v>2882</v>
      </c>
    </row>
    <row r="11" spans="1:4" ht="45.75" customHeight="1" x14ac:dyDescent="0.2">
      <c r="A11" s="6" t="s">
        <v>2883</v>
      </c>
      <c r="B11" s="8" t="s">
        <v>2884</v>
      </c>
      <c r="C11" s="8" t="s">
        <v>2885</v>
      </c>
      <c r="D11" s="8" t="s">
        <v>2886</v>
      </c>
    </row>
    <row r="12" spans="1:4" ht="34.5" customHeight="1" x14ac:dyDescent="0.2">
      <c r="A12" s="6" t="s">
        <v>2887</v>
      </c>
      <c r="B12" s="8" t="s">
        <v>2737</v>
      </c>
      <c r="C12" s="8" t="s">
        <v>2888</v>
      </c>
      <c r="D12" s="8" t="s">
        <v>2889</v>
      </c>
    </row>
    <row r="14" spans="1:4" ht="18" customHeight="1" x14ac:dyDescent="0.2">
      <c r="A14" s="9" t="s">
        <v>2890</v>
      </c>
      <c r="B14" s="10"/>
      <c r="C14" s="10"/>
      <c r="D14" s="10"/>
    </row>
    <row r="15" spans="1:4" ht="30" customHeight="1" x14ac:dyDescent="0.2">
      <c r="A15" s="5" t="s">
        <v>1506</v>
      </c>
      <c r="B15" s="5" t="s">
        <v>1507</v>
      </c>
      <c r="C15" s="5" t="s">
        <v>177</v>
      </c>
      <c r="D15" s="5" t="s">
        <v>176</v>
      </c>
    </row>
    <row r="16" spans="1:4" ht="15" customHeight="1" x14ac:dyDescent="0.2">
      <c r="A16" s="6" t="s">
        <v>2891</v>
      </c>
      <c r="B16" s="6" t="s">
        <v>2892</v>
      </c>
      <c r="C16" s="8" t="s">
        <v>2893</v>
      </c>
      <c r="D16" s="8" t="s">
        <v>2894</v>
      </c>
    </row>
    <row r="17" spans="1:4" ht="15" customHeight="1" x14ac:dyDescent="0.2">
      <c r="A17" s="6" t="s">
        <v>2895</v>
      </c>
      <c r="B17" s="6" t="s">
        <v>2896</v>
      </c>
      <c r="C17" s="8" t="s">
        <v>2897</v>
      </c>
      <c r="D17" s="8" t="s">
        <v>2898</v>
      </c>
    </row>
    <row r="18" spans="1:4" ht="15" customHeight="1" x14ac:dyDescent="0.2">
      <c r="A18" s="6" t="s">
        <v>2899</v>
      </c>
      <c r="B18" s="6" t="s">
        <v>2579</v>
      </c>
      <c r="C18" s="8" t="s">
        <v>2900</v>
      </c>
      <c r="D18" s="8" t="s">
        <v>2898</v>
      </c>
    </row>
    <row r="19" spans="1:4" ht="15" customHeight="1" x14ac:dyDescent="0.2">
      <c r="A19" s="6" t="s">
        <v>2901</v>
      </c>
      <c r="B19" s="6" t="s">
        <v>2902</v>
      </c>
      <c r="C19" s="8"/>
      <c r="D19" s="8" t="s">
        <v>2903</v>
      </c>
    </row>
    <row r="20" spans="1:4" ht="15" customHeight="1" x14ac:dyDescent="0.2">
      <c r="A20" s="6" t="s">
        <v>2904</v>
      </c>
      <c r="B20" s="6" t="s">
        <v>2905</v>
      </c>
      <c r="C20" s="8" t="s">
        <v>2906</v>
      </c>
      <c r="D20" s="8" t="s">
        <v>2907</v>
      </c>
    </row>
    <row r="21" spans="1:4" ht="15" customHeight="1" x14ac:dyDescent="0.2">
      <c r="A21" s="6" t="s">
        <v>2908</v>
      </c>
      <c r="B21" s="6" t="s">
        <v>2909</v>
      </c>
      <c r="C21" s="8" t="s">
        <v>2910</v>
      </c>
      <c r="D21" s="8" t="s">
        <v>2911</v>
      </c>
    </row>
    <row r="22" spans="1:4" ht="31.5" customHeight="1" x14ac:dyDescent="0.2">
      <c r="A22" s="196" t="s">
        <v>2912</v>
      </c>
      <c r="B22" s="186"/>
      <c r="C22" s="186"/>
      <c r="D22" s="186"/>
    </row>
  </sheetData>
  <mergeCells count="2">
    <mergeCell ref="A22:D22"/>
    <mergeCell ref="A2:D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E6470"/>
  </sheetPr>
  <dimension ref="A1:E23"/>
  <sheetViews>
    <sheetView showGridLines="0" workbookViewId="0">
      <pane ySplit="5" topLeftCell="A6" activePane="bottomLeft" state="frozen"/>
      <selection pane="bottomLeft"/>
    </sheetView>
  </sheetViews>
  <sheetFormatPr baseColWidth="10" defaultColWidth="8.83203125" defaultRowHeight="15" x14ac:dyDescent="0.2"/>
  <cols>
    <col min="1" max="1" width="14" customWidth="1"/>
    <col min="2" max="4" width="20" customWidth="1"/>
    <col min="5" max="5" width="26" customWidth="1"/>
  </cols>
  <sheetData>
    <row r="1" spans="1:5" ht="18" x14ac:dyDescent="0.2">
      <c r="A1" s="14" t="s">
        <v>2913</v>
      </c>
    </row>
    <row r="2" spans="1:5" x14ac:dyDescent="0.2">
      <c r="A2" s="15" t="s">
        <v>2914</v>
      </c>
    </row>
    <row r="3" spans="1:5" x14ac:dyDescent="0.2">
      <c r="A3" s="16" t="s">
        <v>2915</v>
      </c>
    </row>
    <row r="5" spans="1:5" ht="30" customHeight="1" x14ac:dyDescent="0.2">
      <c r="A5" s="17" t="s">
        <v>2916</v>
      </c>
      <c r="B5" s="17" t="s">
        <v>2917</v>
      </c>
      <c r="C5" s="17" t="s">
        <v>2843</v>
      </c>
      <c r="D5" s="17" t="s">
        <v>2918</v>
      </c>
      <c r="E5" s="17" t="s">
        <v>2919</v>
      </c>
    </row>
    <row r="6" spans="1:5" x14ac:dyDescent="0.2">
      <c r="A6" s="73" t="s">
        <v>2920</v>
      </c>
      <c r="B6" s="74">
        <v>105948000</v>
      </c>
      <c r="C6" s="74">
        <v>-311204000</v>
      </c>
      <c r="D6" s="74">
        <v>411229000</v>
      </c>
    </row>
    <row r="7" spans="1:5" x14ac:dyDescent="0.2">
      <c r="A7" s="73" t="s">
        <v>2921</v>
      </c>
      <c r="B7" s="74">
        <v>112245000</v>
      </c>
      <c r="C7" s="74">
        <v>-353457000</v>
      </c>
      <c r="D7" s="74">
        <v>410262000</v>
      </c>
      <c r="E7" s="75">
        <f t="shared" ref="E7:E23" si="0">IF(OR(C7="",C6=""),"",C6-C7)</f>
        <v>42253000</v>
      </c>
    </row>
    <row r="8" spans="1:5" x14ac:dyDescent="0.2">
      <c r="A8" s="73" t="s">
        <v>2922</v>
      </c>
      <c r="B8" s="74">
        <v>88930000</v>
      </c>
      <c r="C8" s="74">
        <v>-396559000</v>
      </c>
      <c r="D8" s="74">
        <v>384072000</v>
      </c>
      <c r="E8" s="75">
        <f t="shared" si="0"/>
        <v>43102000</v>
      </c>
    </row>
    <row r="9" spans="1:5" x14ac:dyDescent="0.2">
      <c r="A9" s="73" t="s">
        <v>2923</v>
      </c>
      <c r="B9" s="74">
        <v>206667000</v>
      </c>
      <c r="C9" s="74">
        <v>-436249000</v>
      </c>
      <c r="D9" s="74">
        <v>595345000</v>
      </c>
      <c r="E9" s="75">
        <f t="shared" si="0"/>
        <v>39690000</v>
      </c>
    </row>
    <row r="10" spans="1:5" x14ac:dyDescent="0.2">
      <c r="A10" s="73" t="s">
        <v>2304</v>
      </c>
      <c r="B10" s="74">
        <v>146590000</v>
      </c>
      <c r="C10" s="74">
        <v>-485488000</v>
      </c>
      <c r="D10" s="74">
        <v>555292000</v>
      </c>
      <c r="E10" s="75">
        <f t="shared" si="0"/>
        <v>49239000</v>
      </c>
    </row>
    <row r="11" spans="1:5" x14ac:dyDescent="0.2">
      <c r="A11" s="73" t="s">
        <v>2924</v>
      </c>
      <c r="B11" s="74">
        <v>106481000</v>
      </c>
      <c r="C11" s="74">
        <v>-535043000</v>
      </c>
      <c r="D11" s="74">
        <v>514029000</v>
      </c>
      <c r="E11" s="75">
        <f t="shared" si="0"/>
        <v>49555000</v>
      </c>
    </row>
    <row r="12" spans="1:5" x14ac:dyDescent="0.2">
      <c r="A12" s="73" t="s">
        <v>2925</v>
      </c>
      <c r="B12" s="74">
        <v>75996000</v>
      </c>
      <c r="C12" s="74">
        <v>-595087000</v>
      </c>
      <c r="D12" s="74">
        <v>465172000</v>
      </c>
      <c r="E12" s="75">
        <f t="shared" si="0"/>
        <v>60044000</v>
      </c>
    </row>
    <row r="13" spans="1:5" x14ac:dyDescent="0.2">
      <c r="A13" s="73" t="s">
        <v>2926</v>
      </c>
      <c r="B13" s="74">
        <v>97672000</v>
      </c>
      <c r="C13" s="74">
        <v>-646207000</v>
      </c>
      <c r="D13" s="74">
        <v>421537000</v>
      </c>
      <c r="E13" s="75">
        <f t="shared" si="0"/>
        <v>51120000</v>
      </c>
    </row>
    <row r="14" spans="1:5" x14ac:dyDescent="0.2">
      <c r="A14" s="73" t="s">
        <v>2927</v>
      </c>
      <c r="B14" s="74">
        <v>74457000</v>
      </c>
      <c r="C14" s="74">
        <v>-701282000</v>
      </c>
      <c r="D14" s="74">
        <v>374508000</v>
      </c>
      <c r="E14" s="75">
        <f t="shared" si="0"/>
        <v>55075000</v>
      </c>
    </row>
    <row r="15" spans="1:5" x14ac:dyDescent="0.2">
      <c r="A15" s="73" t="s">
        <v>2928</v>
      </c>
      <c r="B15" s="74">
        <v>151658000</v>
      </c>
      <c r="C15" s="74">
        <v>-755054000</v>
      </c>
      <c r="D15" s="74">
        <v>426451000</v>
      </c>
      <c r="E15" s="75">
        <f t="shared" si="0"/>
        <v>53772000</v>
      </c>
    </row>
    <row r="16" spans="1:5" x14ac:dyDescent="0.2">
      <c r="A16" s="73" t="s">
        <v>2929</v>
      </c>
      <c r="B16" s="74">
        <v>113494000</v>
      </c>
      <c r="C16" s="74">
        <v>-808109000</v>
      </c>
      <c r="D16" s="74">
        <v>381459000</v>
      </c>
      <c r="E16" s="75">
        <f t="shared" si="0"/>
        <v>53055000</v>
      </c>
    </row>
    <row r="17" spans="1:5" x14ac:dyDescent="0.2">
      <c r="A17" s="73" t="s">
        <v>2930</v>
      </c>
      <c r="B17" s="74">
        <v>172245000</v>
      </c>
      <c r="C17" s="74">
        <v>-874449000</v>
      </c>
      <c r="D17" s="74">
        <v>482374000</v>
      </c>
      <c r="E17" s="75">
        <f t="shared" si="0"/>
        <v>66340000</v>
      </c>
    </row>
    <row r="18" spans="1:5" x14ac:dyDescent="0.2">
      <c r="A18" s="73" t="s">
        <v>2931</v>
      </c>
      <c r="B18" s="74">
        <v>111119000</v>
      </c>
      <c r="C18" s="74">
        <v>-948579000</v>
      </c>
      <c r="D18" s="74">
        <v>415843000</v>
      </c>
      <c r="E18" s="75">
        <f t="shared" si="0"/>
        <v>74130000</v>
      </c>
    </row>
    <row r="19" spans="1:5" x14ac:dyDescent="0.2">
      <c r="A19" s="73" t="s">
        <v>2932</v>
      </c>
      <c r="B19" s="74">
        <v>97373000</v>
      </c>
      <c r="C19" s="74">
        <v>-1035272000</v>
      </c>
      <c r="D19" s="74">
        <v>336715000</v>
      </c>
      <c r="E19" s="75">
        <f t="shared" si="0"/>
        <v>86693000</v>
      </c>
    </row>
    <row r="20" spans="1:5" x14ac:dyDescent="0.2">
      <c r="A20" s="73" t="s">
        <v>2933</v>
      </c>
      <c r="B20" s="74">
        <v>102298000</v>
      </c>
      <c r="C20" s="74">
        <v>-1118372000</v>
      </c>
      <c r="D20" s="74">
        <v>263336000</v>
      </c>
      <c r="E20" s="75">
        <f t="shared" si="0"/>
        <v>83100000</v>
      </c>
    </row>
    <row r="21" spans="1:5" x14ac:dyDescent="0.2">
      <c r="A21" s="73" t="s">
        <v>2934</v>
      </c>
      <c r="B21" s="74">
        <v>122951000</v>
      </c>
      <c r="C21" s="74">
        <v>-1189302000</v>
      </c>
      <c r="D21" s="74">
        <v>210539000</v>
      </c>
      <c r="E21" s="75">
        <f t="shared" si="0"/>
        <v>70930000</v>
      </c>
    </row>
    <row r="22" spans="1:5" x14ac:dyDescent="0.2">
      <c r="A22" s="73" t="s">
        <v>2811</v>
      </c>
      <c r="B22" s="74">
        <v>209024000</v>
      </c>
      <c r="C22" s="74">
        <v>-1262519000</v>
      </c>
      <c r="D22" s="74">
        <v>166160000</v>
      </c>
      <c r="E22" s="75">
        <f t="shared" si="0"/>
        <v>73217000</v>
      </c>
    </row>
    <row r="23" spans="1:5" x14ac:dyDescent="0.2">
      <c r="A23" s="73" t="s">
        <v>2845</v>
      </c>
      <c r="B23" s="74">
        <v>185359000</v>
      </c>
      <c r="C23" s="74">
        <v>-1332285000</v>
      </c>
      <c r="D23" s="74">
        <v>105645000</v>
      </c>
      <c r="E23" s="75">
        <f t="shared" si="0"/>
        <v>69766000</v>
      </c>
    </row>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E6470"/>
  </sheetPr>
  <dimension ref="A1:E39"/>
  <sheetViews>
    <sheetView showGridLines="0" workbookViewId="0">
      <pane ySplit="3" topLeftCell="A4" activePane="bottomLeft" state="frozen"/>
      <selection pane="bottomLeft"/>
    </sheetView>
  </sheetViews>
  <sheetFormatPr baseColWidth="10" defaultColWidth="8.83203125" defaultRowHeight="15" x14ac:dyDescent="0.2"/>
  <cols>
    <col min="1" max="1" width="16" customWidth="1"/>
    <col min="2" max="2" width="34" customWidth="1"/>
    <col min="3" max="3" width="20" customWidth="1"/>
    <col min="4" max="4" width="66" customWidth="1"/>
    <col min="5" max="5" width="32" customWidth="1"/>
  </cols>
  <sheetData>
    <row r="1" spans="1:5" ht="24" customHeight="1" x14ac:dyDescent="0.2">
      <c r="A1" s="1" t="s">
        <v>2935</v>
      </c>
      <c r="B1" s="2"/>
      <c r="C1" s="2"/>
      <c r="D1" s="2"/>
      <c r="E1" s="2"/>
    </row>
    <row r="2" spans="1:5" ht="27.75" customHeight="1" x14ac:dyDescent="0.2">
      <c r="A2" s="191" t="s">
        <v>2936</v>
      </c>
      <c r="B2" s="186"/>
      <c r="C2" s="186"/>
      <c r="D2" s="186"/>
      <c r="E2" s="186"/>
    </row>
    <row r="4" spans="1:5" ht="18" customHeight="1" x14ac:dyDescent="0.2">
      <c r="A4" s="3" t="s">
        <v>2937</v>
      </c>
      <c r="B4" s="4"/>
      <c r="C4" s="4"/>
      <c r="D4" s="4"/>
      <c r="E4" s="4"/>
    </row>
    <row r="5" spans="1:5" ht="30" customHeight="1" x14ac:dyDescent="0.2">
      <c r="A5" s="5" t="s">
        <v>2805</v>
      </c>
      <c r="B5" s="5" t="s">
        <v>2857</v>
      </c>
      <c r="C5" s="5" t="s">
        <v>2938</v>
      </c>
      <c r="D5" s="5" t="s">
        <v>2939</v>
      </c>
      <c r="E5" s="5" t="s">
        <v>176</v>
      </c>
    </row>
    <row r="6" spans="1:5" ht="45.75" customHeight="1" x14ac:dyDescent="0.2">
      <c r="A6" s="6" t="s">
        <v>2940</v>
      </c>
      <c r="B6" s="8" t="s">
        <v>2941</v>
      </c>
      <c r="C6" s="6" t="s">
        <v>2942</v>
      </c>
      <c r="D6" s="8" t="s">
        <v>2943</v>
      </c>
      <c r="E6" s="8" t="s">
        <v>2944</v>
      </c>
    </row>
    <row r="7" spans="1:5" ht="23.25" customHeight="1" x14ac:dyDescent="0.2">
      <c r="A7" s="6" t="s">
        <v>2940</v>
      </c>
      <c r="B7" s="8" t="s">
        <v>2945</v>
      </c>
      <c r="C7" s="6" t="s">
        <v>2946</v>
      </c>
      <c r="D7" s="8" t="s">
        <v>2947</v>
      </c>
      <c r="E7" s="8" t="s">
        <v>2948</v>
      </c>
    </row>
    <row r="8" spans="1:5" ht="23.25" customHeight="1" x14ac:dyDescent="0.2">
      <c r="A8" s="6" t="s">
        <v>2949</v>
      </c>
      <c r="B8" s="8" t="s">
        <v>2950</v>
      </c>
      <c r="C8" s="6" t="s">
        <v>2951</v>
      </c>
      <c r="D8" s="8" t="s">
        <v>2952</v>
      </c>
      <c r="E8" s="8" t="s">
        <v>2953</v>
      </c>
    </row>
    <row r="9" spans="1:5" ht="23.25" customHeight="1" x14ac:dyDescent="0.2">
      <c r="A9" s="6" t="s">
        <v>2954</v>
      </c>
      <c r="B9" s="8" t="s">
        <v>2955</v>
      </c>
      <c r="C9" s="6"/>
      <c r="D9" s="8" t="s">
        <v>2956</v>
      </c>
      <c r="E9" s="8" t="s">
        <v>2957</v>
      </c>
    </row>
    <row r="10" spans="1:5" ht="15" customHeight="1" x14ac:dyDescent="0.2">
      <c r="A10" s="6" t="s">
        <v>2958</v>
      </c>
      <c r="B10" s="8" t="s">
        <v>2959</v>
      </c>
      <c r="C10" s="6" t="s">
        <v>2960</v>
      </c>
      <c r="D10" s="8" t="s">
        <v>2961</v>
      </c>
      <c r="E10" s="8" t="s">
        <v>2957</v>
      </c>
    </row>
    <row r="11" spans="1:5" ht="45.75" customHeight="1" x14ac:dyDescent="0.2">
      <c r="A11" s="6" t="s">
        <v>2962</v>
      </c>
      <c r="B11" s="8" t="s">
        <v>2963</v>
      </c>
      <c r="C11" s="6" t="s">
        <v>2964</v>
      </c>
      <c r="D11" s="8" t="s">
        <v>2965</v>
      </c>
      <c r="E11" s="8" t="s">
        <v>2966</v>
      </c>
    </row>
    <row r="13" spans="1:5" ht="18" customHeight="1" x14ac:dyDescent="0.2">
      <c r="A13" s="9" t="s">
        <v>2967</v>
      </c>
      <c r="B13" s="10"/>
      <c r="C13" s="10"/>
      <c r="D13" s="10"/>
      <c r="E13" s="10"/>
    </row>
    <row r="14" spans="1:5" ht="30" customHeight="1" x14ac:dyDescent="0.2">
      <c r="A14" s="5" t="s">
        <v>2968</v>
      </c>
      <c r="B14" s="5" t="s">
        <v>2969</v>
      </c>
      <c r="C14" s="5" t="s">
        <v>2970</v>
      </c>
      <c r="D14" s="5" t="s">
        <v>177</v>
      </c>
      <c r="E14" s="5" t="s">
        <v>176</v>
      </c>
    </row>
    <row r="15" spans="1:5" ht="15" customHeight="1" x14ac:dyDescent="0.2">
      <c r="A15" s="27" t="s">
        <v>2971</v>
      </c>
      <c r="B15" s="76">
        <v>6</v>
      </c>
      <c r="C15" s="76">
        <f>B15*2</f>
        <v>12</v>
      </c>
      <c r="D15" s="205" t="s">
        <v>2972</v>
      </c>
      <c r="E15" s="30"/>
    </row>
    <row r="16" spans="1:5" ht="15" customHeight="1" x14ac:dyDescent="0.2">
      <c r="A16" s="27" t="s">
        <v>193</v>
      </c>
      <c r="B16" s="76">
        <v>184</v>
      </c>
      <c r="C16" s="76">
        <f>B16*2</f>
        <v>368</v>
      </c>
      <c r="D16" s="206"/>
      <c r="E16" s="30"/>
    </row>
    <row r="17" spans="1:5" ht="15" customHeight="1" x14ac:dyDescent="0.2">
      <c r="A17" s="27" t="s">
        <v>196</v>
      </c>
      <c r="B17" s="76">
        <v>390</v>
      </c>
      <c r="C17" s="76">
        <f>B17*2</f>
        <v>780</v>
      </c>
      <c r="D17" s="206"/>
      <c r="E17" s="30"/>
    </row>
    <row r="18" spans="1:5" ht="15" customHeight="1" x14ac:dyDescent="0.2">
      <c r="A18" s="27" t="s">
        <v>199</v>
      </c>
      <c r="B18" s="76">
        <v>407</v>
      </c>
      <c r="C18" s="76">
        <f>B18*2</f>
        <v>814</v>
      </c>
      <c r="D18" s="206"/>
      <c r="E18" s="30"/>
    </row>
    <row r="19" spans="1:5" ht="15" customHeight="1" x14ac:dyDescent="0.2">
      <c r="A19" s="27" t="s">
        <v>2973</v>
      </c>
      <c r="B19" s="76">
        <v>198</v>
      </c>
      <c r="C19" s="76">
        <f>B19*2</f>
        <v>396</v>
      </c>
      <c r="D19" s="207"/>
      <c r="E19" s="30"/>
    </row>
    <row r="20" spans="1:5" ht="15" customHeight="1" x14ac:dyDescent="0.2">
      <c r="A20" s="31" t="s">
        <v>2974</v>
      </c>
      <c r="B20" s="78">
        <f>SUM(B15:B19)</f>
        <v>1185</v>
      </c>
      <c r="C20" s="78">
        <f>SUM(C15:C19)</f>
        <v>2370</v>
      </c>
      <c r="D20" s="34"/>
      <c r="E20" s="34"/>
    </row>
    <row r="22" spans="1:5" ht="36" customHeight="1" x14ac:dyDescent="0.2">
      <c r="A22" s="192" t="s">
        <v>2975</v>
      </c>
      <c r="B22" s="186"/>
      <c r="C22" s="186"/>
      <c r="D22" s="186"/>
      <c r="E22" s="186"/>
    </row>
    <row r="24" spans="1:5" ht="18" customHeight="1" x14ac:dyDescent="0.2">
      <c r="A24" s="3" t="s">
        <v>2976</v>
      </c>
      <c r="B24" s="4"/>
      <c r="C24" s="4"/>
      <c r="D24" s="4"/>
      <c r="E24" s="4"/>
    </row>
    <row r="25" spans="1:5" ht="30" customHeight="1" x14ac:dyDescent="0.2">
      <c r="A25" s="5" t="s">
        <v>1581</v>
      </c>
      <c r="B25" s="5" t="s">
        <v>1827</v>
      </c>
      <c r="C25" s="5"/>
      <c r="D25" s="5" t="s">
        <v>2977</v>
      </c>
      <c r="E25" s="5" t="s">
        <v>176</v>
      </c>
    </row>
    <row r="26" spans="1:5" ht="15" customHeight="1" x14ac:dyDescent="0.2">
      <c r="A26" s="6" t="s">
        <v>2978</v>
      </c>
      <c r="B26" s="6" t="s">
        <v>2979</v>
      </c>
      <c r="C26" s="6"/>
      <c r="D26" s="8" t="s">
        <v>2980</v>
      </c>
      <c r="E26" s="8" t="s">
        <v>2745</v>
      </c>
    </row>
    <row r="27" spans="1:5" ht="34.5" customHeight="1" x14ac:dyDescent="0.2">
      <c r="A27" s="6" t="s">
        <v>2981</v>
      </c>
      <c r="B27" s="6" t="s">
        <v>2982</v>
      </c>
      <c r="C27" s="6"/>
      <c r="D27" s="8" t="s">
        <v>2983</v>
      </c>
      <c r="E27" s="8" t="s">
        <v>2984</v>
      </c>
    </row>
    <row r="28" spans="1:5" ht="57" customHeight="1" x14ac:dyDescent="0.2">
      <c r="A28" s="6" t="s">
        <v>2985</v>
      </c>
      <c r="B28" s="6" t="s">
        <v>2986</v>
      </c>
      <c r="C28" s="6"/>
      <c r="D28" s="8" t="s">
        <v>2987</v>
      </c>
      <c r="E28" s="8" t="s">
        <v>2988</v>
      </c>
    </row>
    <row r="29" spans="1:5" ht="34.5" customHeight="1" x14ac:dyDescent="0.2">
      <c r="A29" s="6" t="s">
        <v>2989</v>
      </c>
      <c r="B29" s="6" t="s">
        <v>2990</v>
      </c>
      <c r="C29" s="6"/>
      <c r="D29" s="8" t="s">
        <v>2991</v>
      </c>
      <c r="E29" s="8" t="s">
        <v>2745</v>
      </c>
    </row>
    <row r="30" spans="1:5" ht="15" customHeight="1" x14ac:dyDescent="0.2">
      <c r="A30" s="6" t="s">
        <v>2992</v>
      </c>
      <c r="B30" s="6" t="s">
        <v>2993</v>
      </c>
      <c r="C30" s="6"/>
      <c r="D30" s="8" t="s">
        <v>2994</v>
      </c>
      <c r="E30" s="8" t="s">
        <v>2995</v>
      </c>
    </row>
    <row r="31" spans="1:5" ht="23.25" customHeight="1" x14ac:dyDescent="0.2">
      <c r="A31" s="6" t="s">
        <v>2996</v>
      </c>
      <c r="B31" s="6" t="s">
        <v>2997</v>
      </c>
      <c r="C31" s="6"/>
      <c r="D31" s="8" t="s">
        <v>2998</v>
      </c>
      <c r="E31" s="8" t="s">
        <v>307</v>
      </c>
    </row>
    <row r="33" spans="1:5" ht="18" customHeight="1" x14ac:dyDescent="0.2">
      <c r="A33" s="9" t="s">
        <v>2999</v>
      </c>
      <c r="B33" s="10"/>
      <c r="C33" s="10"/>
      <c r="D33" s="10"/>
      <c r="E33" s="10"/>
    </row>
    <row r="34" spans="1:5" ht="30" customHeight="1" x14ac:dyDescent="0.2">
      <c r="A34" s="5" t="s">
        <v>2039</v>
      </c>
      <c r="B34" s="5" t="s">
        <v>1827</v>
      </c>
      <c r="C34" s="5"/>
      <c r="D34" s="5" t="s">
        <v>2670</v>
      </c>
      <c r="E34" s="5" t="s">
        <v>176</v>
      </c>
    </row>
    <row r="35" spans="1:5" ht="45.75" customHeight="1" x14ac:dyDescent="0.2">
      <c r="A35" s="6" t="s">
        <v>3000</v>
      </c>
      <c r="B35" s="8" t="s">
        <v>3001</v>
      </c>
      <c r="C35" s="6"/>
      <c r="D35" s="8" t="s">
        <v>3002</v>
      </c>
      <c r="E35" s="8" t="s">
        <v>1886</v>
      </c>
    </row>
    <row r="36" spans="1:5" ht="34.5" customHeight="1" x14ac:dyDescent="0.2">
      <c r="A36" s="6" t="s">
        <v>3003</v>
      </c>
      <c r="B36" s="8" t="s">
        <v>3004</v>
      </c>
      <c r="C36" s="6"/>
      <c r="D36" s="8" t="s">
        <v>3005</v>
      </c>
      <c r="E36" s="8" t="s">
        <v>3006</v>
      </c>
    </row>
    <row r="37" spans="1:5" ht="34.5" customHeight="1" x14ac:dyDescent="0.2">
      <c r="A37" s="6" t="s">
        <v>3007</v>
      </c>
      <c r="B37" s="8" t="s">
        <v>3008</v>
      </c>
      <c r="C37" s="6"/>
      <c r="D37" s="8" t="s">
        <v>3009</v>
      </c>
      <c r="E37" s="8" t="s">
        <v>1886</v>
      </c>
    </row>
    <row r="38" spans="1:5" ht="45.75" customHeight="1" x14ac:dyDescent="0.2">
      <c r="A38" s="6" t="s">
        <v>3010</v>
      </c>
      <c r="B38" s="8" t="s">
        <v>3011</v>
      </c>
      <c r="C38" s="6"/>
      <c r="D38" s="8" t="s">
        <v>3012</v>
      </c>
      <c r="E38" s="8" t="s">
        <v>3013</v>
      </c>
    </row>
    <row r="39" spans="1:5" ht="23.25" customHeight="1" x14ac:dyDescent="0.2">
      <c r="A39" s="6" t="s">
        <v>3014</v>
      </c>
      <c r="B39" s="8" t="s">
        <v>3015</v>
      </c>
      <c r="C39" s="6"/>
      <c r="D39" s="8" t="s">
        <v>3016</v>
      </c>
      <c r="E39" s="8" t="s">
        <v>1620</v>
      </c>
    </row>
  </sheetData>
  <mergeCells count="3">
    <mergeCell ref="A2:E2"/>
    <mergeCell ref="A22:E22"/>
    <mergeCell ref="D15:D19"/>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E6470"/>
  </sheetPr>
  <dimension ref="A1:I38"/>
  <sheetViews>
    <sheetView showGridLines="0" workbookViewId="0">
      <pane ySplit="3" topLeftCell="A4" activePane="bottomLeft" state="frozen"/>
      <selection pane="bottomLeft"/>
    </sheetView>
  </sheetViews>
  <sheetFormatPr baseColWidth="10" defaultColWidth="8.83203125" defaultRowHeight="15" x14ac:dyDescent="0.2"/>
  <cols>
    <col min="1" max="1" width="22" customWidth="1"/>
    <col min="2" max="2" width="24" customWidth="1"/>
    <col min="3" max="3" width="14" customWidth="1"/>
    <col min="4" max="4" width="26" customWidth="1"/>
    <col min="5" max="5" width="16" customWidth="1"/>
    <col min="6" max="6" width="18" customWidth="1"/>
    <col min="7" max="7" width="30" customWidth="1"/>
    <col min="8" max="8" width="16" customWidth="1"/>
    <col min="9" max="9" width="34" customWidth="1"/>
  </cols>
  <sheetData>
    <row r="1" spans="1:9" ht="24" customHeight="1" x14ac:dyDescent="0.2">
      <c r="A1" s="1" t="s">
        <v>3017</v>
      </c>
      <c r="B1" s="2"/>
      <c r="C1" s="2"/>
      <c r="D1" s="2"/>
      <c r="E1" s="2"/>
      <c r="F1" s="2"/>
      <c r="G1" s="2"/>
      <c r="H1" s="2"/>
      <c r="I1" s="2"/>
    </row>
    <row r="2" spans="1:9" ht="27.75" customHeight="1" x14ac:dyDescent="0.2">
      <c r="A2" s="191" t="s">
        <v>3018</v>
      </c>
      <c r="B2" s="186"/>
      <c r="C2" s="186"/>
      <c r="D2" s="186"/>
      <c r="E2" s="186"/>
      <c r="F2" s="186"/>
      <c r="G2" s="186"/>
      <c r="H2" s="186"/>
      <c r="I2" s="186"/>
    </row>
    <row r="4" spans="1:9" ht="30" customHeight="1" x14ac:dyDescent="0.2">
      <c r="A4" s="5" t="s">
        <v>3019</v>
      </c>
      <c r="B4" s="5" t="s">
        <v>409</v>
      </c>
      <c r="C4" s="5" t="s">
        <v>3020</v>
      </c>
      <c r="D4" s="5" t="s">
        <v>3021</v>
      </c>
      <c r="E4" s="5" t="s">
        <v>3022</v>
      </c>
      <c r="F4" s="5" t="s">
        <v>3023</v>
      </c>
      <c r="G4" s="5" t="s">
        <v>3024</v>
      </c>
      <c r="H4" s="5" t="s">
        <v>3025</v>
      </c>
      <c r="I4" s="5" t="s">
        <v>3026</v>
      </c>
    </row>
    <row r="5" spans="1:9" ht="45.75" customHeight="1" x14ac:dyDescent="0.2">
      <c r="A5" s="6" t="s">
        <v>278</v>
      </c>
      <c r="B5" s="6" t="s">
        <v>3027</v>
      </c>
      <c r="C5" s="6" t="s">
        <v>3028</v>
      </c>
      <c r="D5" s="8" t="s">
        <v>3029</v>
      </c>
      <c r="E5" s="11">
        <v>250</v>
      </c>
      <c r="F5" s="11">
        <v>250</v>
      </c>
      <c r="G5" s="8" t="s">
        <v>3030</v>
      </c>
      <c r="H5" s="6" t="s">
        <v>2631</v>
      </c>
      <c r="I5" s="8" t="s">
        <v>3031</v>
      </c>
    </row>
    <row r="6" spans="1:9" ht="23.25" customHeight="1" x14ac:dyDescent="0.2">
      <c r="A6" s="6" t="s">
        <v>259</v>
      </c>
      <c r="B6" s="6" t="s">
        <v>3032</v>
      </c>
      <c r="C6" s="6" t="s">
        <v>3033</v>
      </c>
      <c r="D6" s="8" t="s">
        <v>3034</v>
      </c>
      <c r="E6" s="11">
        <v>4100</v>
      </c>
      <c r="F6" s="11">
        <v>4100</v>
      </c>
      <c r="G6" s="8" t="s">
        <v>3035</v>
      </c>
      <c r="H6" s="6" t="s">
        <v>3036</v>
      </c>
      <c r="I6" s="8" t="s">
        <v>3037</v>
      </c>
    </row>
    <row r="7" spans="1:9" ht="23.25" customHeight="1" x14ac:dyDescent="0.2">
      <c r="A7" s="6" t="s">
        <v>263</v>
      </c>
      <c r="B7" s="6" t="s">
        <v>3038</v>
      </c>
      <c r="C7" s="6" t="s">
        <v>3039</v>
      </c>
      <c r="D7" s="8" t="s">
        <v>3040</v>
      </c>
      <c r="E7" s="11">
        <v>100</v>
      </c>
      <c r="F7" s="11">
        <v>1265</v>
      </c>
      <c r="G7" s="8" t="s">
        <v>3041</v>
      </c>
      <c r="H7" s="6" t="s">
        <v>1150</v>
      </c>
      <c r="I7" s="8" t="s">
        <v>3042</v>
      </c>
    </row>
    <row r="8" spans="1:9" ht="15" customHeight="1" x14ac:dyDescent="0.2">
      <c r="A8" s="6" t="s">
        <v>255</v>
      </c>
      <c r="B8" s="6" t="s">
        <v>3043</v>
      </c>
      <c r="C8" s="6" t="s">
        <v>3044</v>
      </c>
      <c r="D8" s="8" t="s">
        <v>3045</v>
      </c>
      <c r="E8" s="11">
        <v>1350</v>
      </c>
      <c r="F8" s="11">
        <v>1350</v>
      </c>
      <c r="G8" s="8" t="s">
        <v>3046</v>
      </c>
      <c r="H8" s="6" t="s">
        <v>363</v>
      </c>
      <c r="I8" s="8" t="s">
        <v>3047</v>
      </c>
    </row>
    <row r="9" spans="1:9" ht="15" customHeight="1" x14ac:dyDescent="0.2">
      <c r="A9" s="6" t="s">
        <v>271</v>
      </c>
      <c r="B9" s="6" t="s">
        <v>3048</v>
      </c>
      <c r="C9" s="6" t="s">
        <v>3049</v>
      </c>
      <c r="D9" s="8" t="s">
        <v>3050</v>
      </c>
      <c r="E9" s="11">
        <v>43000</v>
      </c>
      <c r="F9" s="11">
        <v>43000</v>
      </c>
      <c r="G9" s="8" t="s">
        <v>3051</v>
      </c>
      <c r="H9" s="6" t="s">
        <v>3052</v>
      </c>
      <c r="I9" s="8" t="s">
        <v>3053</v>
      </c>
    </row>
    <row r="10" spans="1:9" ht="15" customHeight="1" x14ac:dyDescent="0.2">
      <c r="A10" s="6" t="s">
        <v>267</v>
      </c>
      <c r="B10" s="6" t="s">
        <v>3054</v>
      </c>
      <c r="C10" s="6" t="s">
        <v>3055</v>
      </c>
      <c r="D10" s="8" t="s">
        <v>3056</v>
      </c>
      <c r="E10" s="11">
        <v>2000</v>
      </c>
      <c r="F10" s="11">
        <v>2000</v>
      </c>
      <c r="G10" s="8" t="s">
        <v>3057</v>
      </c>
      <c r="H10" s="6" t="s">
        <v>3058</v>
      </c>
      <c r="I10" s="8" t="s">
        <v>3059</v>
      </c>
    </row>
    <row r="11" spans="1:9" ht="15" customHeight="1" x14ac:dyDescent="0.2">
      <c r="A11" s="6" t="s">
        <v>3060</v>
      </c>
      <c r="B11" s="6" t="s">
        <v>3061</v>
      </c>
      <c r="C11" s="6" t="s">
        <v>3062</v>
      </c>
      <c r="D11" s="8" t="s">
        <v>3063</v>
      </c>
      <c r="E11" s="11">
        <v>1800</v>
      </c>
      <c r="F11" s="11">
        <v>1800</v>
      </c>
      <c r="G11" s="8" t="s">
        <v>3064</v>
      </c>
      <c r="H11" s="6" t="s">
        <v>3058</v>
      </c>
      <c r="I11" s="8" t="s">
        <v>3065</v>
      </c>
    </row>
    <row r="12" spans="1:9" ht="15" customHeight="1" x14ac:dyDescent="0.2">
      <c r="A12" s="6" t="s">
        <v>3066</v>
      </c>
      <c r="B12" s="6" t="s">
        <v>3067</v>
      </c>
      <c r="C12" s="6" t="s">
        <v>3068</v>
      </c>
      <c r="D12" s="8" t="s">
        <v>3069</v>
      </c>
      <c r="E12" s="11">
        <v>2400</v>
      </c>
      <c r="F12" s="11">
        <v>2400</v>
      </c>
      <c r="G12" s="8" t="s">
        <v>3070</v>
      </c>
      <c r="H12" s="6" t="s">
        <v>3052</v>
      </c>
      <c r="I12" s="8" t="s">
        <v>3071</v>
      </c>
    </row>
    <row r="13" spans="1:9" ht="23.25" customHeight="1" x14ac:dyDescent="0.2">
      <c r="A13" s="6" t="s">
        <v>3072</v>
      </c>
      <c r="B13" s="6" t="s">
        <v>3073</v>
      </c>
      <c r="C13" s="6" t="s">
        <v>3074</v>
      </c>
      <c r="D13" s="8" t="s">
        <v>3075</v>
      </c>
      <c r="E13" s="11">
        <v>880</v>
      </c>
      <c r="F13" s="11">
        <v>1270</v>
      </c>
      <c r="G13" s="8" t="s">
        <v>3076</v>
      </c>
      <c r="H13" s="6" t="s">
        <v>2631</v>
      </c>
      <c r="I13" s="8" t="s">
        <v>3077</v>
      </c>
    </row>
    <row r="14" spans="1:9" ht="15" customHeight="1" x14ac:dyDescent="0.2">
      <c r="A14" s="6" t="s">
        <v>3078</v>
      </c>
      <c r="B14" s="6" t="s">
        <v>3079</v>
      </c>
      <c r="C14" s="6" t="s">
        <v>3080</v>
      </c>
      <c r="D14" s="8" t="s">
        <v>3081</v>
      </c>
      <c r="E14" s="11">
        <v>2190</v>
      </c>
      <c r="F14" s="11">
        <v>2190</v>
      </c>
      <c r="G14" s="8" t="s">
        <v>3082</v>
      </c>
      <c r="H14" s="6" t="s">
        <v>3052</v>
      </c>
      <c r="I14" s="8" t="s">
        <v>3071</v>
      </c>
    </row>
    <row r="15" spans="1:9" ht="23.25" customHeight="1" x14ac:dyDescent="0.2">
      <c r="A15" s="6" t="s">
        <v>3060</v>
      </c>
      <c r="B15" s="6" t="s">
        <v>3083</v>
      </c>
      <c r="C15" s="6" t="s">
        <v>3084</v>
      </c>
      <c r="D15" s="8" t="s">
        <v>3085</v>
      </c>
      <c r="E15" s="11">
        <v>8000</v>
      </c>
      <c r="F15" s="11">
        <v>8000</v>
      </c>
      <c r="G15" s="8" t="s">
        <v>3086</v>
      </c>
      <c r="H15" s="6" t="s">
        <v>3087</v>
      </c>
      <c r="I15" s="8" t="s">
        <v>3088</v>
      </c>
    </row>
    <row r="16" spans="1:9" ht="15" customHeight="1" x14ac:dyDescent="0.2">
      <c r="A16" s="31" t="s">
        <v>3089</v>
      </c>
      <c r="B16" s="34"/>
      <c r="C16" s="34"/>
      <c r="D16" s="34"/>
      <c r="E16" s="78">
        <f>SUM(E5:E15)</f>
        <v>66070</v>
      </c>
      <c r="F16" s="78">
        <f>SUM(F5:F15)</f>
        <v>67625</v>
      </c>
      <c r="G16" s="31" t="s">
        <v>3090</v>
      </c>
      <c r="H16" s="78">
        <f>MEDIAN(E5:E15)</f>
        <v>2000</v>
      </c>
      <c r="I16" s="34"/>
    </row>
    <row r="18" spans="1:9" ht="18" customHeight="1" x14ac:dyDescent="0.2">
      <c r="A18" s="9" t="s">
        <v>3091</v>
      </c>
      <c r="B18" s="10"/>
      <c r="C18" s="10"/>
      <c r="D18" s="10"/>
      <c r="E18" s="10"/>
      <c r="F18" s="10"/>
      <c r="G18" s="10"/>
      <c r="H18" s="10"/>
      <c r="I18" s="10"/>
    </row>
    <row r="19" spans="1:9" ht="30" customHeight="1" x14ac:dyDescent="0.2">
      <c r="A19" s="5" t="s">
        <v>3092</v>
      </c>
      <c r="B19" s="5" t="s">
        <v>3093</v>
      </c>
      <c r="C19" s="5" t="s">
        <v>974</v>
      </c>
      <c r="D19" s="5"/>
      <c r="E19" s="5"/>
      <c r="F19" s="5"/>
      <c r="G19" s="5" t="s">
        <v>3094</v>
      </c>
      <c r="H19" s="5"/>
      <c r="I19" s="5"/>
    </row>
    <row r="20" spans="1:9" ht="15" customHeight="1" x14ac:dyDescent="0.2">
      <c r="A20" s="27" t="s">
        <v>406</v>
      </c>
      <c r="B20" s="28">
        <v>0</v>
      </c>
      <c r="C20" s="29">
        <f t="shared" ref="C20:C25" si="0">IF($B$26=0,0,B20/$B$26)</f>
        <v>0</v>
      </c>
      <c r="D20" s="30"/>
      <c r="E20" s="30"/>
      <c r="F20" s="30"/>
      <c r="G20" s="8" t="s">
        <v>3095</v>
      </c>
      <c r="H20" s="30"/>
      <c r="I20" s="30"/>
    </row>
    <row r="21" spans="1:9" ht="15" customHeight="1" x14ac:dyDescent="0.2">
      <c r="A21" s="27" t="s">
        <v>3096</v>
      </c>
      <c r="B21" s="28">
        <v>3</v>
      </c>
      <c r="C21" s="29">
        <f t="shared" si="0"/>
        <v>0.27272727272727271</v>
      </c>
      <c r="D21" s="30"/>
      <c r="E21" s="30"/>
      <c r="F21" s="30"/>
      <c r="G21" s="8" t="s">
        <v>3097</v>
      </c>
      <c r="H21" s="30"/>
      <c r="I21" s="30"/>
    </row>
    <row r="22" spans="1:9" ht="15" customHeight="1" x14ac:dyDescent="0.2">
      <c r="A22" s="27" t="s">
        <v>3058</v>
      </c>
      <c r="B22" s="28">
        <v>2</v>
      </c>
      <c r="C22" s="29">
        <f t="shared" si="0"/>
        <v>0.18181818181818182</v>
      </c>
      <c r="D22" s="30"/>
      <c r="E22" s="30"/>
      <c r="F22" s="30"/>
      <c r="G22" s="8" t="s">
        <v>3098</v>
      </c>
      <c r="H22" s="30"/>
      <c r="I22" s="30"/>
    </row>
    <row r="23" spans="1:9" ht="15" customHeight="1" x14ac:dyDescent="0.2">
      <c r="A23" s="27" t="s">
        <v>363</v>
      </c>
      <c r="B23" s="28">
        <v>2</v>
      </c>
      <c r="C23" s="29">
        <f t="shared" si="0"/>
        <v>0.18181818181818182</v>
      </c>
      <c r="D23" s="30"/>
      <c r="E23" s="30"/>
      <c r="F23" s="30"/>
      <c r="G23" s="8" t="s">
        <v>3099</v>
      </c>
      <c r="H23" s="30"/>
      <c r="I23" s="30"/>
    </row>
    <row r="24" spans="1:9" ht="15" customHeight="1" x14ac:dyDescent="0.2">
      <c r="A24" s="27" t="s">
        <v>3087</v>
      </c>
      <c r="B24" s="28">
        <v>1</v>
      </c>
      <c r="C24" s="29">
        <f t="shared" si="0"/>
        <v>9.0909090909090912E-2</v>
      </c>
      <c r="D24" s="30"/>
      <c r="E24" s="30"/>
      <c r="F24" s="30"/>
      <c r="G24" s="8" t="s">
        <v>3083</v>
      </c>
      <c r="H24" s="30"/>
      <c r="I24" s="30"/>
    </row>
    <row r="25" spans="1:9" ht="15" customHeight="1" x14ac:dyDescent="0.2">
      <c r="A25" s="27" t="s">
        <v>3052</v>
      </c>
      <c r="B25" s="28">
        <v>3</v>
      </c>
      <c r="C25" s="29">
        <f t="shared" si="0"/>
        <v>0.27272727272727271</v>
      </c>
      <c r="D25" s="30"/>
      <c r="E25" s="30"/>
      <c r="F25" s="30"/>
      <c r="G25" s="8" t="s">
        <v>3100</v>
      </c>
      <c r="H25" s="30"/>
      <c r="I25" s="30"/>
    </row>
    <row r="26" spans="1:9" ht="15" customHeight="1" x14ac:dyDescent="0.2">
      <c r="A26" s="31" t="s">
        <v>3101</v>
      </c>
      <c r="B26" s="32">
        <f>SUM(B20:B25)</f>
        <v>11</v>
      </c>
      <c r="C26" s="33">
        <f>SUM(C20:C25)</f>
        <v>1</v>
      </c>
      <c r="D26" s="34"/>
      <c r="E26" s="34"/>
      <c r="F26" s="34"/>
      <c r="G26" s="31" t="s">
        <v>3102</v>
      </c>
      <c r="H26" s="33">
        <f>SUM(B21:B24)/B26</f>
        <v>0.72727272727272729</v>
      </c>
      <c r="I26" s="34"/>
    </row>
    <row r="28" spans="1:9" ht="18" customHeight="1" x14ac:dyDescent="0.2">
      <c r="A28" s="3" t="s">
        <v>3103</v>
      </c>
      <c r="B28" s="4"/>
      <c r="C28" s="4"/>
      <c r="D28" s="4"/>
      <c r="E28" s="4"/>
      <c r="F28" s="4"/>
      <c r="G28" s="4"/>
      <c r="H28" s="4"/>
      <c r="I28" s="4"/>
    </row>
    <row r="29" spans="1:9" ht="30" customHeight="1" x14ac:dyDescent="0.2">
      <c r="A29" s="5" t="s">
        <v>172</v>
      </c>
      <c r="B29" s="5" t="s">
        <v>3093</v>
      </c>
      <c r="C29" s="5" t="s">
        <v>3022</v>
      </c>
      <c r="D29" s="5"/>
      <c r="E29" s="5"/>
      <c r="F29" s="5"/>
      <c r="G29" s="5" t="s">
        <v>3104</v>
      </c>
      <c r="H29" s="5"/>
      <c r="I29" s="5"/>
    </row>
    <row r="30" spans="1:9" ht="21.75" customHeight="1" x14ac:dyDescent="0.2">
      <c r="A30" s="27" t="s">
        <v>189</v>
      </c>
      <c r="B30" s="28">
        <v>4</v>
      </c>
      <c r="C30" s="76">
        <v>5800</v>
      </c>
      <c r="D30" s="30"/>
      <c r="E30" s="30"/>
      <c r="F30" s="30"/>
      <c r="G30" s="77" t="s">
        <v>3105</v>
      </c>
      <c r="H30" s="30"/>
      <c r="I30" s="30"/>
    </row>
    <row r="31" spans="1:9" ht="15" customHeight="1" x14ac:dyDescent="0.2">
      <c r="A31" s="27" t="s">
        <v>193</v>
      </c>
      <c r="B31" s="28">
        <v>1</v>
      </c>
      <c r="C31" s="76">
        <v>43000</v>
      </c>
      <c r="D31" s="30"/>
      <c r="E31" s="30"/>
      <c r="F31" s="30"/>
      <c r="G31" s="77" t="s">
        <v>3048</v>
      </c>
      <c r="H31" s="30"/>
      <c r="I31" s="30"/>
    </row>
    <row r="32" spans="1:9" ht="21.75" customHeight="1" x14ac:dyDescent="0.2">
      <c r="A32" s="27" t="s">
        <v>196</v>
      </c>
      <c r="B32" s="28">
        <v>4</v>
      </c>
      <c r="C32" s="76">
        <v>7080</v>
      </c>
      <c r="D32" s="30"/>
      <c r="E32" s="30"/>
      <c r="F32" s="30"/>
      <c r="G32" s="77" t="s">
        <v>3106</v>
      </c>
      <c r="H32" s="30"/>
      <c r="I32" s="30"/>
    </row>
    <row r="33" spans="1:9" ht="21.75" customHeight="1" x14ac:dyDescent="0.2">
      <c r="A33" s="27" t="s">
        <v>199</v>
      </c>
      <c r="B33" s="28">
        <v>2</v>
      </c>
      <c r="C33" s="76">
        <v>10190</v>
      </c>
      <c r="D33" s="30"/>
      <c r="E33" s="30"/>
      <c r="F33" s="30"/>
      <c r="G33" s="77" t="s">
        <v>3107</v>
      </c>
      <c r="H33" s="30"/>
      <c r="I33" s="30"/>
    </row>
    <row r="34" spans="1:9" ht="32.25" customHeight="1" x14ac:dyDescent="0.2">
      <c r="A34" s="27" t="s">
        <v>3108</v>
      </c>
      <c r="B34" s="28">
        <v>0</v>
      </c>
      <c r="C34" s="76">
        <v>0</v>
      </c>
      <c r="D34" s="30"/>
      <c r="E34" s="30"/>
      <c r="F34" s="30"/>
      <c r="G34" s="77" t="s">
        <v>3109</v>
      </c>
      <c r="H34" s="30"/>
      <c r="I34" s="30"/>
    </row>
    <row r="35" spans="1:9" ht="15" customHeight="1" x14ac:dyDescent="0.2">
      <c r="A35" s="31" t="s">
        <v>3101</v>
      </c>
      <c r="B35" s="32">
        <f>SUM(B30:B34)</f>
        <v>11</v>
      </c>
      <c r="C35" s="78">
        <f>SUM(C30:C34)</f>
        <v>66070</v>
      </c>
      <c r="D35" s="34"/>
      <c r="E35" s="34"/>
      <c r="F35" s="34"/>
      <c r="G35" s="34"/>
      <c r="H35" s="34"/>
      <c r="I35" s="34"/>
    </row>
    <row r="37" spans="1:9" ht="34.5" customHeight="1" x14ac:dyDescent="0.2">
      <c r="A37" s="6" t="s">
        <v>273</v>
      </c>
      <c r="B37" s="6" t="s">
        <v>3110</v>
      </c>
      <c r="C37" s="6" t="s">
        <v>3111</v>
      </c>
      <c r="D37" s="8" t="s">
        <v>3112</v>
      </c>
      <c r="E37" s="11">
        <v>425</v>
      </c>
      <c r="F37" s="11">
        <v>1000</v>
      </c>
      <c r="G37" s="8" t="s">
        <v>3113</v>
      </c>
      <c r="H37" s="6" t="s">
        <v>3087</v>
      </c>
      <c r="I37" s="8" t="s">
        <v>3114</v>
      </c>
    </row>
    <row r="38" spans="1:9" ht="48" customHeight="1" x14ac:dyDescent="0.2">
      <c r="A38" s="196" t="s">
        <v>3115</v>
      </c>
      <c r="B38" s="186"/>
      <c r="C38" s="186"/>
      <c r="D38" s="186"/>
      <c r="E38" s="186"/>
      <c r="F38" s="186"/>
      <c r="G38" s="186"/>
      <c r="H38" s="186"/>
      <c r="I38" s="186"/>
    </row>
  </sheetData>
  <mergeCells count="2">
    <mergeCell ref="A38:I38"/>
    <mergeCell ref="A2:I2"/>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E6470"/>
  </sheetPr>
  <dimension ref="A1:F39"/>
  <sheetViews>
    <sheetView showGridLines="0" workbookViewId="0">
      <pane xSplit="1" ySplit="5" topLeftCell="B6" activePane="bottomRight" state="frozen"/>
      <selection pane="topRight"/>
      <selection pane="bottomLeft"/>
      <selection pane="bottomRight"/>
    </sheetView>
  </sheetViews>
  <sheetFormatPr baseColWidth="10" defaultColWidth="8.83203125" defaultRowHeight="15" x14ac:dyDescent="0.2"/>
  <cols>
    <col min="1" max="1" width="36" customWidth="1"/>
    <col min="2" max="3" width="16" customWidth="1"/>
    <col min="4" max="4" width="72" customWidth="1"/>
    <col min="5" max="5" width="16" customWidth="1"/>
    <col min="6" max="6" width="60" customWidth="1"/>
  </cols>
  <sheetData>
    <row r="1" spans="1:6" ht="18" x14ac:dyDescent="0.2">
      <c r="A1" s="14" t="s">
        <v>3116</v>
      </c>
    </row>
    <row r="2" spans="1:6" x14ac:dyDescent="0.2">
      <c r="A2" s="15" t="s">
        <v>3117</v>
      </c>
    </row>
    <row r="3" spans="1:6" x14ac:dyDescent="0.2">
      <c r="A3" s="16" t="s">
        <v>3118</v>
      </c>
    </row>
    <row r="5" spans="1:6" ht="32" customHeight="1" x14ac:dyDescent="0.2">
      <c r="A5" s="17" t="s">
        <v>3119</v>
      </c>
      <c r="B5" s="17" t="s">
        <v>2837</v>
      </c>
      <c r="C5" s="17" t="s">
        <v>2838</v>
      </c>
      <c r="D5" s="17" t="s">
        <v>1991</v>
      </c>
      <c r="E5" s="17" t="s">
        <v>2973</v>
      </c>
      <c r="F5" s="17" t="s">
        <v>177</v>
      </c>
    </row>
    <row r="6" spans="1:6" x14ac:dyDescent="0.2">
      <c r="A6" s="36" t="s">
        <v>3120</v>
      </c>
    </row>
    <row r="7" spans="1:6" x14ac:dyDescent="0.2">
      <c r="A7" s="39" t="s">
        <v>3121</v>
      </c>
      <c r="B7" s="79">
        <v>1189000</v>
      </c>
      <c r="C7" s="79">
        <v>164070000</v>
      </c>
      <c r="D7" s="79">
        <v>263502000</v>
      </c>
      <c r="E7" s="79">
        <v>170743000</v>
      </c>
      <c r="F7" s="43" t="s">
        <v>3122</v>
      </c>
    </row>
    <row r="8" spans="1:6" x14ac:dyDescent="0.2">
      <c r="A8" s="46" t="s">
        <v>3123</v>
      </c>
      <c r="B8" s="74">
        <v>1033000</v>
      </c>
      <c r="C8" s="74">
        <v>93248000</v>
      </c>
      <c r="D8" s="74">
        <v>173184000</v>
      </c>
      <c r="E8" s="74"/>
      <c r="F8" s="38" t="s">
        <v>3124</v>
      </c>
    </row>
    <row r="9" spans="1:6" x14ac:dyDescent="0.2">
      <c r="A9" s="46" t="s">
        <v>3125</v>
      </c>
      <c r="B9" s="74">
        <v>333194000</v>
      </c>
      <c r="C9" s="74">
        <v>276228000</v>
      </c>
      <c r="D9" s="74">
        <v>300270000</v>
      </c>
      <c r="E9" s="74"/>
      <c r="F9" s="38"/>
    </row>
    <row r="10" spans="1:6" x14ac:dyDescent="0.2">
      <c r="A10" s="46" t="s">
        <v>3126</v>
      </c>
      <c r="B10" s="74">
        <v>106098000</v>
      </c>
      <c r="C10" s="74">
        <v>152269000</v>
      </c>
      <c r="D10" s="74">
        <v>152322000</v>
      </c>
      <c r="E10" s="74"/>
      <c r="F10" s="38"/>
    </row>
    <row r="11" spans="1:6" x14ac:dyDescent="0.2">
      <c r="A11" s="46" t="s">
        <v>3127</v>
      </c>
      <c r="B11" s="74">
        <v>-460559000</v>
      </c>
      <c r="C11" s="74">
        <v>-395278000</v>
      </c>
      <c r="D11" s="74">
        <v>-403356000</v>
      </c>
      <c r="E11" s="74"/>
      <c r="F11" s="38" t="s">
        <v>3128</v>
      </c>
    </row>
    <row r="12" spans="1:6" x14ac:dyDescent="0.2">
      <c r="A12" s="18" t="s">
        <v>3129</v>
      </c>
      <c r="B12" s="80">
        <f>B7-B8</f>
        <v>156000</v>
      </c>
      <c r="C12" s="80">
        <f>C7-C8</f>
        <v>70822000</v>
      </c>
      <c r="D12" s="80">
        <f>D7-D8</f>
        <v>90318000</v>
      </c>
      <c r="E12" s="81" t="s">
        <v>1390</v>
      </c>
      <c r="F12" s="37" t="s">
        <v>3130</v>
      </c>
    </row>
    <row r="13" spans="1:6" ht="26" x14ac:dyDescent="0.2">
      <c r="A13" s="82" t="s">
        <v>3131</v>
      </c>
      <c r="B13" s="83">
        <f>IFERROR((B7-B8)/B7,"")</f>
        <v>0.1312026913372582</v>
      </c>
      <c r="C13" s="83">
        <f>IFERROR((C7-C8)/C7,"")</f>
        <v>0.43165721947949048</v>
      </c>
      <c r="D13" s="83">
        <f>IFERROR((D7-D8)/D7,"")</f>
        <v>0.34276020675364893</v>
      </c>
      <c r="E13" s="84" t="s">
        <v>1390</v>
      </c>
      <c r="F13" s="85" t="s">
        <v>3132</v>
      </c>
    </row>
    <row r="14" spans="1:6" x14ac:dyDescent="0.2">
      <c r="A14" s="18" t="s">
        <v>3133</v>
      </c>
      <c r="C14" s="86">
        <f>C7/B7-1</f>
        <v>136.98990748528175</v>
      </c>
      <c r="D14" s="86">
        <f>D7/C7-1</f>
        <v>0.60603400987383438</v>
      </c>
      <c r="F14" s="37" t="s">
        <v>3134</v>
      </c>
    </row>
    <row r="16" spans="1:6" x14ac:dyDescent="0.2">
      <c r="A16" s="26" t="s">
        <v>3135</v>
      </c>
    </row>
    <row r="17" spans="1:6" ht="32" customHeight="1" x14ac:dyDescent="0.2">
      <c r="A17" s="17" t="s">
        <v>3136</v>
      </c>
      <c r="B17" s="17" t="s">
        <v>3137</v>
      </c>
      <c r="C17" s="17" t="s">
        <v>3138</v>
      </c>
      <c r="D17" s="17"/>
      <c r="E17" s="17"/>
      <c r="F17" s="17"/>
    </row>
    <row r="18" spans="1:6" x14ac:dyDescent="0.2">
      <c r="A18" s="46" t="s">
        <v>3139</v>
      </c>
      <c r="B18" s="74">
        <v>49324000</v>
      </c>
      <c r="C18" s="75">
        <f t="shared" ref="C18:C23" si="0">B18*4</f>
        <v>197296000</v>
      </c>
    </row>
    <row r="19" spans="1:6" x14ac:dyDescent="0.2">
      <c r="A19" s="46" t="s">
        <v>3140</v>
      </c>
      <c r="B19" s="74">
        <v>59952000</v>
      </c>
      <c r="C19" s="75">
        <f t="shared" si="0"/>
        <v>239808000</v>
      </c>
    </row>
    <row r="20" spans="1:6" x14ac:dyDescent="0.2">
      <c r="A20" s="46" t="s">
        <v>3141</v>
      </c>
      <c r="B20" s="74">
        <v>67455000</v>
      </c>
      <c r="C20" s="75">
        <f t="shared" si="0"/>
        <v>269820000</v>
      </c>
    </row>
    <row r="21" spans="1:6" x14ac:dyDescent="0.2">
      <c r="A21" s="46" t="s">
        <v>3142</v>
      </c>
      <c r="B21" s="74">
        <v>86771000</v>
      </c>
      <c r="C21" s="75">
        <f t="shared" si="0"/>
        <v>347084000</v>
      </c>
    </row>
    <row r="22" spans="1:6" x14ac:dyDescent="0.2">
      <c r="A22" s="46" t="s">
        <v>3143</v>
      </c>
      <c r="B22" s="74">
        <v>71430000</v>
      </c>
      <c r="C22" s="75">
        <f t="shared" si="0"/>
        <v>285720000</v>
      </c>
    </row>
    <row r="23" spans="1:6" x14ac:dyDescent="0.2">
      <c r="A23" s="46" t="s">
        <v>3144</v>
      </c>
      <c r="B23" s="74">
        <v>99313000</v>
      </c>
      <c r="C23" s="75">
        <f t="shared" si="0"/>
        <v>397252000</v>
      </c>
    </row>
    <row r="24" spans="1:6" x14ac:dyDescent="0.2">
      <c r="A24" s="208" t="s">
        <v>3145</v>
      </c>
      <c r="B24" s="190"/>
      <c r="C24" s="190"/>
      <c r="D24" s="190"/>
      <c r="E24" s="190"/>
      <c r="F24" s="190"/>
    </row>
    <row r="26" spans="1:6" x14ac:dyDescent="0.2">
      <c r="A26" s="26" t="s">
        <v>3146</v>
      </c>
    </row>
    <row r="27" spans="1:6" ht="32" customHeight="1" x14ac:dyDescent="0.2">
      <c r="A27" s="17" t="s">
        <v>3147</v>
      </c>
      <c r="B27" s="17" t="s">
        <v>1507</v>
      </c>
      <c r="C27" s="17" t="s">
        <v>3148</v>
      </c>
      <c r="D27" s="17" t="s">
        <v>3149</v>
      </c>
      <c r="E27" s="17"/>
      <c r="F27" s="17"/>
    </row>
    <row r="28" spans="1:6" ht="28" x14ac:dyDescent="0.2">
      <c r="A28" s="64" t="s">
        <v>3150</v>
      </c>
      <c r="B28" s="87">
        <v>10400</v>
      </c>
      <c r="C28" s="46" t="s">
        <v>3151</v>
      </c>
      <c r="D28" s="38" t="s">
        <v>3152</v>
      </c>
    </row>
    <row r="29" spans="1:6" x14ac:dyDescent="0.2">
      <c r="A29" s="64" t="s">
        <v>3153</v>
      </c>
      <c r="B29" s="74">
        <v>263502000</v>
      </c>
      <c r="C29" s="46" t="s">
        <v>3154</v>
      </c>
      <c r="D29" s="38" t="s">
        <v>3155</v>
      </c>
    </row>
    <row r="30" spans="1:6" x14ac:dyDescent="0.2">
      <c r="A30" s="64" t="s">
        <v>3156</v>
      </c>
      <c r="B30" s="74">
        <v>397252000</v>
      </c>
      <c r="C30" s="46" t="s">
        <v>3154</v>
      </c>
      <c r="D30" s="38" t="s">
        <v>3157</v>
      </c>
    </row>
    <row r="31" spans="1:6" ht="28" x14ac:dyDescent="0.2">
      <c r="A31" s="67" t="s">
        <v>3158</v>
      </c>
      <c r="B31" s="88">
        <v>0.15</v>
      </c>
      <c r="C31" s="89" t="s">
        <v>3159</v>
      </c>
      <c r="D31" s="43" t="s">
        <v>3160</v>
      </c>
    </row>
    <row r="32" spans="1:6" ht="28" x14ac:dyDescent="0.2">
      <c r="A32" s="67" t="s">
        <v>3161</v>
      </c>
      <c r="B32" s="90">
        <v>450000</v>
      </c>
      <c r="C32" s="89" t="s">
        <v>3154</v>
      </c>
      <c r="D32" s="43" t="s">
        <v>3162</v>
      </c>
    </row>
    <row r="33" spans="1:6" ht="26" x14ac:dyDescent="0.2">
      <c r="A33" s="39" t="s">
        <v>3163</v>
      </c>
      <c r="B33" s="91">
        <f>B28*B31*B32</f>
        <v>702000000</v>
      </c>
      <c r="C33" s="39" t="s">
        <v>3164</v>
      </c>
      <c r="D33" s="44" t="s">
        <v>3165</v>
      </c>
    </row>
    <row r="35" spans="1:6" x14ac:dyDescent="0.2">
      <c r="A35" s="26" t="s">
        <v>3166</v>
      </c>
    </row>
    <row r="36" spans="1:6" ht="54" customHeight="1" x14ac:dyDescent="0.2">
      <c r="A36" s="193" t="s">
        <v>3167</v>
      </c>
      <c r="B36" s="190"/>
      <c r="C36" s="190"/>
      <c r="D36" s="190"/>
      <c r="E36" s="190"/>
      <c r="F36" s="190"/>
    </row>
    <row r="37" spans="1:6" ht="54" customHeight="1" x14ac:dyDescent="0.2">
      <c r="A37" s="193" t="s">
        <v>3168</v>
      </c>
      <c r="B37" s="190"/>
      <c r="C37" s="190"/>
      <c r="D37" s="190"/>
      <c r="E37" s="190"/>
      <c r="F37" s="190"/>
    </row>
    <row r="39" spans="1:6" ht="40" customHeight="1" x14ac:dyDescent="0.2">
      <c r="A39" s="203" t="s">
        <v>3169</v>
      </c>
      <c r="B39" s="190"/>
      <c r="C39" s="190"/>
      <c r="D39" s="190"/>
      <c r="E39" s="190"/>
      <c r="F39" s="190"/>
    </row>
  </sheetData>
  <mergeCells count="4">
    <mergeCell ref="A24:F24"/>
    <mergeCell ref="A39:F39"/>
    <mergeCell ref="A36:F36"/>
    <mergeCell ref="A37:F37"/>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E6470"/>
  </sheetPr>
  <dimension ref="A1:G31"/>
  <sheetViews>
    <sheetView showGridLines="0" workbookViewId="0">
      <pane ySplit="3" topLeftCell="A4" activePane="bottomLeft" state="frozen"/>
      <selection pane="bottomLeft"/>
    </sheetView>
  </sheetViews>
  <sheetFormatPr baseColWidth="10" defaultColWidth="8.83203125" defaultRowHeight="15" x14ac:dyDescent="0.2"/>
  <cols>
    <col min="1" max="1" width="34" customWidth="1"/>
    <col min="2" max="2" width="14" customWidth="1"/>
    <col min="5" max="5" width="20" customWidth="1"/>
    <col min="7" max="7" width="44" customWidth="1"/>
  </cols>
  <sheetData>
    <row r="1" spans="1:7" ht="24" customHeight="1" x14ac:dyDescent="0.2">
      <c r="A1" s="1" t="s">
        <v>3170</v>
      </c>
      <c r="B1" s="2"/>
      <c r="C1" s="2"/>
      <c r="D1" s="2"/>
      <c r="E1" s="2"/>
      <c r="F1" s="2"/>
      <c r="G1" s="2"/>
    </row>
    <row r="2" spans="1:7" ht="27.75" customHeight="1" x14ac:dyDescent="0.2">
      <c r="A2" s="191" t="s">
        <v>3171</v>
      </c>
      <c r="B2" s="186"/>
      <c r="C2" s="186"/>
      <c r="D2" s="186"/>
      <c r="E2" s="186"/>
      <c r="F2" s="186"/>
      <c r="G2" s="186"/>
    </row>
    <row r="4" spans="1:7" ht="18" customHeight="1" x14ac:dyDescent="0.2">
      <c r="A4" s="3" t="s">
        <v>3172</v>
      </c>
      <c r="B4" s="4"/>
      <c r="C4" s="4"/>
      <c r="D4" s="4"/>
      <c r="E4" s="4"/>
      <c r="F4" s="4"/>
      <c r="G4" s="4"/>
    </row>
    <row r="5" spans="1:7" ht="30" customHeight="1" x14ac:dyDescent="0.2">
      <c r="A5" s="5" t="s">
        <v>3173</v>
      </c>
      <c r="B5" s="5" t="s">
        <v>1177</v>
      </c>
      <c r="C5" s="5" t="s">
        <v>3174</v>
      </c>
      <c r="D5" s="5" t="s">
        <v>3175</v>
      </c>
      <c r="E5" s="5" t="s">
        <v>3176</v>
      </c>
      <c r="F5" s="5" t="s">
        <v>3177</v>
      </c>
      <c r="G5" s="5" t="s">
        <v>3178</v>
      </c>
    </row>
    <row r="6" spans="1:7" ht="23.25" customHeight="1" x14ac:dyDescent="0.2">
      <c r="A6" s="6" t="s">
        <v>3179</v>
      </c>
      <c r="B6" s="92">
        <v>1826667</v>
      </c>
      <c r="C6" s="6" t="s">
        <v>3180</v>
      </c>
      <c r="D6" s="6" t="s">
        <v>3181</v>
      </c>
      <c r="E6" s="53">
        <v>1</v>
      </c>
      <c r="F6" s="53">
        <v>1</v>
      </c>
      <c r="G6" s="8" t="s">
        <v>3182</v>
      </c>
    </row>
    <row r="7" spans="1:7" ht="15" customHeight="1" x14ac:dyDescent="0.2">
      <c r="A7" s="6" t="s">
        <v>3179</v>
      </c>
      <c r="B7" s="92">
        <v>1826667</v>
      </c>
      <c r="C7" s="6" t="s">
        <v>3183</v>
      </c>
      <c r="D7" s="6" t="s">
        <v>3181</v>
      </c>
      <c r="E7" s="53">
        <v>22</v>
      </c>
      <c r="F7" s="53">
        <v>22</v>
      </c>
      <c r="G7" s="8" t="s">
        <v>2898</v>
      </c>
    </row>
    <row r="8" spans="1:7" ht="23.25" customHeight="1" x14ac:dyDescent="0.2">
      <c r="A8" s="6" t="s">
        <v>3184</v>
      </c>
      <c r="B8" s="92">
        <v>749647</v>
      </c>
      <c r="C8" s="6" t="s">
        <v>3185</v>
      </c>
      <c r="D8" s="6" t="s">
        <v>3181</v>
      </c>
      <c r="E8" s="53">
        <v>3.3</v>
      </c>
      <c r="F8" s="53">
        <v>3.3</v>
      </c>
      <c r="G8" s="8" t="s">
        <v>3186</v>
      </c>
    </row>
    <row r="9" spans="1:7" ht="15" customHeight="1" x14ac:dyDescent="0.2">
      <c r="A9" s="31" t="s">
        <v>3187</v>
      </c>
      <c r="B9" s="34"/>
      <c r="C9" s="34"/>
      <c r="D9" s="34"/>
      <c r="E9" s="34"/>
      <c r="F9" s="54">
        <f>SUM(F6:F8)</f>
        <v>26.3</v>
      </c>
      <c r="G9" s="34"/>
    </row>
    <row r="11" spans="1:7" ht="18" customHeight="1" x14ac:dyDescent="0.2">
      <c r="A11" s="3" t="s">
        <v>3188</v>
      </c>
      <c r="B11" s="4"/>
      <c r="C11" s="4"/>
      <c r="D11" s="4"/>
      <c r="E11" s="4"/>
      <c r="F11" s="4"/>
      <c r="G11" s="4"/>
    </row>
    <row r="12" spans="1:7" ht="30" customHeight="1" x14ac:dyDescent="0.2">
      <c r="A12" s="5" t="s">
        <v>3173</v>
      </c>
      <c r="B12" s="5" t="s">
        <v>3189</v>
      </c>
      <c r="C12" s="5" t="s">
        <v>2778</v>
      </c>
      <c r="D12" s="5" t="s">
        <v>2779</v>
      </c>
      <c r="E12" s="5" t="s">
        <v>3190</v>
      </c>
      <c r="F12" s="5" t="s">
        <v>2783</v>
      </c>
      <c r="G12" s="5" t="s">
        <v>3191</v>
      </c>
    </row>
    <row r="13" spans="1:7" ht="34.5" customHeight="1" x14ac:dyDescent="0.2">
      <c r="A13" s="6" t="s">
        <v>3192</v>
      </c>
      <c r="B13" s="6" t="s">
        <v>3193</v>
      </c>
      <c r="C13" s="6" t="s">
        <v>3194</v>
      </c>
      <c r="D13" s="6" t="s">
        <v>3195</v>
      </c>
      <c r="E13" s="8" t="s">
        <v>3196</v>
      </c>
      <c r="F13" s="53">
        <v>350</v>
      </c>
      <c r="G13" s="8" t="s">
        <v>3197</v>
      </c>
    </row>
    <row r="14" spans="1:7" ht="23.25" customHeight="1" x14ac:dyDescent="0.2">
      <c r="A14" s="6" t="s">
        <v>3179</v>
      </c>
      <c r="B14" s="6" t="s">
        <v>3198</v>
      </c>
      <c r="C14" s="6" t="s">
        <v>3199</v>
      </c>
      <c r="D14" s="6" t="s">
        <v>3200</v>
      </c>
      <c r="E14" s="8" t="s">
        <v>3201</v>
      </c>
      <c r="F14" s="53">
        <v>40</v>
      </c>
      <c r="G14" s="8" t="s">
        <v>3202</v>
      </c>
    </row>
    <row r="15" spans="1:7" ht="23.25" customHeight="1" x14ac:dyDescent="0.2">
      <c r="A15" s="6" t="s">
        <v>800</v>
      </c>
      <c r="B15" s="6" t="s">
        <v>3203</v>
      </c>
      <c r="C15" s="6" t="s">
        <v>3204</v>
      </c>
      <c r="D15" s="6" t="s">
        <v>3200</v>
      </c>
      <c r="E15" s="8" t="s">
        <v>3205</v>
      </c>
      <c r="F15" s="53">
        <v>20</v>
      </c>
      <c r="G15" s="8" t="s">
        <v>3206</v>
      </c>
    </row>
    <row r="16" spans="1:7" ht="23.25" customHeight="1" x14ac:dyDescent="0.2">
      <c r="A16" s="6" t="s">
        <v>821</v>
      </c>
      <c r="B16" s="6" t="s">
        <v>3207</v>
      </c>
      <c r="C16" s="6" t="s">
        <v>3208</v>
      </c>
      <c r="D16" s="6" t="s">
        <v>3209</v>
      </c>
      <c r="E16" s="8" t="s">
        <v>3210</v>
      </c>
      <c r="F16" s="53">
        <v>4.3</v>
      </c>
      <c r="G16" s="8" t="s">
        <v>3211</v>
      </c>
    </row>
    <row r="17" spans="1:7" ht="23.25" customHeight="1" x14ac:dyDescent="0.2">
      <c r="A17" s="6" t="s">
        <v>905</v>
      </c>
      <c r="B17" s="6" t="s">
        <v>3212</v>
      </c>
      <c r="C17" s="6" t="s">
        <v>3213</v>
      </c>
      <c r="D17" s="6" t="s">
        <v>3214</v>
      </c>
      <c r="E17" s="8" t="s">
        <v>3215</v>
      </c>
      <c r="F17" s="53">
        <v>4</v>
      </c>
      <c r="G17" s="8" t="s">
        <v>3216</v>
      </c>
    </row>
    <row r="18" spans="1:7" ht="15" customHeight="1" x14ac:dyDescent="0.2">
      <c r="A18" s="31" t="s">
        <v>3217</v>
      </c>
      <c r="B18" s="34"/>
      <c r="C18" s="34"/>
      <c r="D18" s="34"/>
      <c r="E18" s="34"/>
      <c r="F18" s="54">
        <f>SUM(F13:F17)</f>
        <v>418.3</v>
      </c>
      <c r="G18" s="34"/>
    </row>
    <row r="20" spans="1:7" ht="18" customHeight="1" x14ac:dyDescent="0.2">
      <c r="A20" s="9" t="s">
        <v>3218</v>
      </c>
      <c r="B20" s="10"/>
      <c r="C20" s="10"/>
      <c r="D20" s="10"/>
      <c r="E20" s="10"/>
      <c r="F20" s="10"/>
      <c r="G20" s="10"/>
    </row>
    <row r="21" spans="1:7" ht="30" customHeight="1" x14ac:dyDescent="0.2">
      <c r="A21" s="5" t="s">
        <v>2968</v>
      </c>
      <c r="B21" s="5" t="s">
        <v>3219</v>
      </c>
      <c r="C21" s="5" t="s">
        <v>3220</v>
      </c>
      <c r="D21" s="5" t="s">
        <v>3221</v>
      </c>
      <c r="E21" s="5" t="s">
        <v>3222</v>
      </c>
      <c r="F21" s="5" t="s">
        <v>3223</v>
      </c>
      <c r="G21" s="5" t="s">
        <v>177</v>
      </c>
    </row>
    <row r="22" spans="1:7" ht="21.75" customHeight="1" x14ac:dyDescent="0.2">
      <c r="A22" s="27" t="s">
        <v>3224</v>
      </c>
      <c r="B22" s="28">
        <v>1</v>
      </c>
      <c r="C22" s="93">
        <v>1</v>
      </c>
      <c r="D22" s="28">
        <v>0</v>
      </c>
      <c r="E22" s="93">
        <v>0</v>
      </c>
      <c r="F22" s="94">
        <f>C22+E22</f>
        <v>1</v>
      </c>
      <c r="G22" s="77" t="s">
        <v>3225</v>
      </c>
    </row>
    <row r="23" spans="1:7" ht="15" customHeight="1" x14ac:dyDescent="0.2">
      <c r="A23" s="27" t="s">
        <v>3226</v>
      </c>
      <c r="B23" s="28">
        <v>2</v>
      </c>
      <c r="C23" s="93">
        <v>25.3</v>
      </c>
      <c r="D23" s="28">
        <v>1</v>
      </c>
      <c r="E23" s="93">
        <v>4.3</v>
      </c>
      <c r="F23" s="94">
        <f>C23+E23</f>
        <v>29.6</v>
      </c>
      <c r="G23" s="77"/>
    </row>
    <row r="24" spans="1:7" ht="15" customHeight="1" x14ac:dyDescent="0.2">
      <c r="A24" s="27" t="s">
        <v>3227</v>
      </c>
      <c r="B24" s="28">
        <v>0</v>
      </c>
      <c r="C24" s="93">
        <v>0</v>
      </c>
      <c r="D24" s="28">
        <v>1</v>
      </c>
      <c r="E24" s="93">
        <v>4</v>
      </c>
      <c r="F24" s="94">
        <f>C24+E24</f>
        <v>4</v>
      </c>
      <c r="G24" s="77"/>
    </row>
    <row r="25" spans="1:7" ht="21.75" customHeight="1" x14ac:dyDescent="0.2">
      <c r="A25" s="27" t="s">
        <v>2973</v>
      </c>
      <c r="B25" s="28">
        <v>0</v>
      </c>
      <c r="C25" s="93">
        <v>0</v>
      </c>
      <c r="D25" s="28">
        <v>2</v>
      </c>
      <c r="E25" s="93">
        <v>60</v>
      </c>
      <c r="F25" s="94">
        <f>C25+E25</f>
        <v>60</v>
      </c>
      <c r="G25" s="77" t="s">
        <v>3228</v>
      </c>
    </row>
    <row r="26" spans="1:7" ht="15" customHeight="1" x14ac:dyDescent="0.2">
      <c r="A26" s="27" t="s">
        <v>3229</v>
      </c>
      <c r="B26" s="28">
        <v>0</v>
      </c>
      <c r="C26" s="93">
        <v>0</v>
      </c>
      <c r="D26" s="28">
        <v>1</v>
      </c>
      <c r="E26" s="93">
        <v>350</v>
      </c>
      <c r="F26" s="94">
        <f>C26+E26</f>
        <v>350</v>
      </c>
      <c r="G26" s="77" t="s">
        <v>3230</v>
      </c>
    </row>
    <row r="27" spans="1:7" ht="15" customHeight="1" x14ac:dyDescent="0.2">
      <c r="A27" s="31" t="s">
        <v>3231</v>
      </c>
      <c r="B27" s="32">
        <f>SUM(B22:B26)</f>
        <v>3</v>
      </c>
      <c r="C27" s="54">
        <f>SUM(C22:C26)</f>
        <v>26.3</v>
      </c>
      <c r="D27" s="32">
        <f>SUM(D22:D26)</f>
        <v>5</v>
      </c>
      <c r="E27" s="54">
        <f>SUM(E22:E26)</f>
        <v>418.3</v>
      </c>
      <c r="F27" s="54">
        <f>SUM(F22:F26)</f>
        <v>444.6</v>
      </c>
      <c r="G27" s="34"/>
    </row>
    <row r="29" spans="1:7" ht="39.75" customHeight="1" x14ac:dyDescent="0.2">
      <c r="A29" s="196" t="s">
        <v>3232</v>
      </c>
      <c r="B29" s="186"/>
      <c r="C29" s="186"/>
      <c r="D29" s="186"/>
      <c r="E29" s="186"/>
      <c r="F29" s="186"/>
      <c r="G29" s="186"/>
    </row>
    <row r="31" spans="1:7" ht="43.5" customHeight="1" x14ac:dyDescent="0.2">
      <c r="A31" s="209" t="s">
        <v>3233</v>
      </c>
      <c r="B31" s="186"/>
      <c r="C31" s="186"/>
      <c r="D31" s="186"/>
      <c r="E31" s="186"/>
      <c r="F31" s="186"/>
      <c r="G31" s="186"/>
    </row>
  </sheetData>
  <mergeCells count="3">
    <mergeCell ref="A31:G31"/>
    <mergeCell ref="A2:G2"/>
    <mergeCell ref="A29:G29"/>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E6470"/>
  </sheetPr>
  <dimension ref="A1:I26"/>
  <sheetViews>
    <sheetView showGridLines="0" workbookViewId="0">
      <pane ySplit="5" topLeftCell="A6" activePane="bottomLeft" state="frozen"/>
      <selection pane="bottomLeft"/>
    </sheetView>
  </sheetViews>
  <sheetFormatPr baseColWidth="10" defaultColWidth="8.83203125" defaultRowHeight="15" x14ac:dyDescent="0.2"/>
  <cols>
    <col min="1" max="1" width="12" customWidth="1"/>
    <col min="2" max="2" width="11" customWidth="1"/>
    <col min="3" max="3" width="10" customWidth="1"/>
    <col min="4" max="4" width="19" customWidth="1"/>
    <col min="5" max="6" width="14" customWidth="1"/>
    <col min="7" max="8" width="20" customWidth="1"/>
    <col min="9" max="9" width="26" customWidth="1"/>
  </cols>
  <sheetData>
    <row r="1" spans="1:9" ht="18" x14ac:dyDescent="0.2">
      <c r="A1" s="14" t="s">
        <v>3234</v>
      </c>
    </row>
    <row r="2" spans="1:9" x14ac:dyDescent="0.2">
      <c r="A2" s="15" t="s">
        <v>3235</v>
      </c>
    </row>
    <row r="3" spans="1:9" x14ac:dyDescent="0.2">
      <c r="A3" s="16" t="s">
        <v>3236</v>
      </c>
    </row>
    <row r="5" spans="1:9" ht="30" customHeight="1" x14ac:dyDescent="0.2">
      <c r="A5" s="17" t="s">
        <v>3136</v>
      </c>
      <c r="B5" s="17" t="s">
        <v>3237</v>
      </c>
      <c r="C5" s="17" t="s">
        <v>3238</v>
      </c>
      <c r="D5" s="17" t="s">
        <v>3239</v>
      </c>
      <c r="E5" s="17" t="s">
        <v>3240</v>
      </c>
      <c r="F5" s="17" t="s">
        <v>3241</v>
      </c>
      <c r="G5" s="17" t="s">
        <v>3242</v>
      </c>
      <c r="H5" s="17" t="s">
        <v>3243</v>
      </c>
      <c r="I5" s="17" t="s">
        <v>3244</v>
      </c>
    </row>
    <row r="6" spans="1:9" x14ac:dyDescent="0.2">
      <c r="A6" s="95" t="s">
        <v>3245</v>
      </c>
      <c r="B6" s="96">
        <v>274</v>
      </c>
      <c r="C6" s="96">
        <v>262</v>
      </c>
      <c r="D6" s="97">
        <v>4107353107</v>
      </c>
      <c r="E6" s="97">
        <v>3000000</v>
      </c>
      <c r="F6" s="97">
        <v>14990339.80656934</v>
      </c>
      <c r="G6" s="98" t="s">
        <v>1390</v>
      </c>
      <c r="H6" s="99">
        <f t="shared" ref="H6:H23" si="0">D6/MAX($D$6:$D$23)</f>
        <v>0.74639924024928628</v>
      </c>
      <c r="I6" s="100" t="s">
        <v>3246</v>
      </c>
    </row>
    <row r="7" spans="1:9" x14ac:dyDescent="0.2">
      <c r="A7" s="95" t="s">
        <v>3247</v>
      </c>
      <c r="B7" s="96">
        <v>236</v>
      </c>
      <c r="C7" s="96">
        <v>219</v>
      </c>
      <c r="D7" s="97">
        <v>4078783546</v>
      </c>
      <c r="E7" s="97">
        <v>4343026</v>
      </c>
      <c r="F7" s="97">
        <v>17282981.12711864</v>
      </c>
      <c r="G7" s="98" t="s">
        <v>1390</v>
      </c>
      <c r="H7" s="99">
        <f t="shared" si="0"/>
        <v>0.74120750287751924</v>
      </c>
      <c r="I7" s="100" t="s">
        <v>3246</v>
      </c>
    </row>
    <row r="8" spans="1:9" x14ac:dyDescent="0.2">
      <c r="A8" s="95" t="s">
        <v>3248</v>
      </c>
      <c r="B8" s="96">
        <v>249</v>
      </c>
      <c r="C8" s="96">
        <v>235</v>
      </c>
      <c r="D8" s="97">
        <v>4524926185</v>
      </c>
      <c r="E8" s="97">
        <v>4230000</v>
      </c>
      <c r="F8" s="97">
        <v>18172394.317269079</v>
      </c>
      <c r="G8" s="98" t="s">
        <v>1390</v>
      </c>
      <c r="H8" s="99">
        <f t="shared" si="0"/>
        <v>0.82228174171636947</v>
      </c>
      <c r="I8" s="100" t="s">
        <v>3246</v>
      </c>
    </row>
    <row r="9" spans="1:9" x14ac:dyDescent="0.2">
      <c r="A9" s="95" t="s">
        <v>3249</v>
      </c>
      <c r="B9" s="96">
        <v>267</v>
      </c>
      <c r="C9" s="96">
        <v>243</v>
      </c>
      <c r="D9" s="97">
        <v>4731742755</v>
      </c>
      <c r="E9" s="97">
        <v>4334867</v>
      </c>
      <c r="F9" s="97">
        <v>17721882.977528092</v>
      </c>
      <c r="G9" s="101">
        <f t="shared" ref="G9:G23" si="1">SUM(D6:D9)</f>
        <v>17442805593</v>
      </c>
      <c r="H9" s="99">
        <f t="shared" si="0"/>
        <v>0.85986500439127334</v>
      </c>
      <c r="I9" s="100" t="s">
        <v>3246</v>
      </c>
    </row>
    <row r="10" spans="1:9" x14ac:dyDescent="0.2">
      <c r="A10" s="95" t="s">
        <v>3250</v>
      </c>
      <c r="B10" s="96">
        <v>210</v>
      </c>
      <c r="C10" s="96">
        <v>199</v>
      </c>
      <c r="D10" s="97">
        <v>2947838456</v>
      </c>
      <c r="E10" s="97">
        <v>2901775.5</v>
      </c>
      <c r="F10" s="97">
        <v>14037325.98095238</v>
      </c>
      <c r="G10" s="101">
        <f t="shared" si="1"/>
        <v>16283290942</v>
      </c>
      <c r="H10" s="99">
        <f t="shared" si="0"/>
        <v>0.53568912304768868</v>
      </c>
      <c r="I10" s="100" t="s">
        <v>3246</v>
      </c>
    </row>
    <row r="11" spans="1:9" x14ac:dyDescent="0.2">
      <c r="A11" s="95" t="s">
        <v>3251</v>
      </c>
      <c r="B11" s="96">
        <v>244</v>
      </c>
      <c r="C11" s="96">
        <v>235</v>
      </c>
      <c r="D11" s="97">
        <v>2887595443</v>
      </c>
      <c r="E11" s="97">
        <v>2682854.5</v>
      </c>
      <c r="F11" s="97">
        <v>11834407.55327869</v>
      </c>
      <c r="G11" s="101">
        <f t="shared" si="1"/>
        <v>15092102839</v>
      </c>
      <c r="H11" s="99">
        <f t="shared" si="0"/>
        <v>0.52474160089360478</v>
      </c>
      <c r="I11" s="100" t="s">
        <v>3246</v>
      </c>
    </row>
    <row r="12" spans="1:9" x14ac:dyDescent="0.2">
      <c r="A12" s="95" t="s">
        <v>3252</v>
      </c>
      <c r="B12" s="96">
        <v>241</v>
      </c>
      <c r="C12" s="96">
        <v>219</v>
      </c>
      <c r="D12" s="97">
        <v>4989551190</v>
      </c>
      <c r="E12" s="97">
        <v>1763884</v>
      </c>
      <c r="F12" s="97">
        <v>20703531.908713691</v>
      </c>
      <c r="G12" s="101">
        <f t="shared" si="1"/>
        <v>15556727844</v>
      </c>
      <c r="H12" s="99">
        <f t="shared" si="0"/>
        <v>0.90671464575420113</v>
      </c>
      <c r="I12" s="100" t="s">
        <v>3246</v>
      </c>
    </row>
    <row r="13" spans="1:9" x14ac:dyDescent="0.2">
      <c r="A13" s="95" t="s">
        <v>3253</v>
      </c>
      <c r="B13" s="96">
        <v>236</v>
      </c>
      <c r="C13" s="96">
        <v>217</v>
      </c>
      <c r="D13" s="97">
        <v>3667370103</v>
      </c>
      <c r="E13" s="97">
        <v>3000000</v>
      </c>
      <c r="F13" s="97">
        <v>15539703.826271189</v>
      </c>
      <c r="G13" s="101">
        <f t="shared" si="1"/>
        <v>14492355192</v>
      </c>
      <c r="H13" s="99">
        <f t="shared" si="0"/>
        <v>0.66644434682935749</v>
      </c>
      <c r="I13" s="100" t="s">
        <v>3246</v>
      </c>
    </row>
    <row r="14" spans="1:9" x14ac:dyDescent="0.2">
      <c r="A14" s="95" t="s">
        <v>3254</v>
      </c>
      <c r="B14" s="96">
        <v>230</v>
      </c>
      <c r="C14" s="96">
        <v>207</v>
      </c>
      <c r="D14" s="97">
        <v>5502890257</v>
      </c>
      <c r="E14" s="97">
        <v>3600001.5</v>
      </c>
      <c r="F14" s="97">
        <v>23925609.813043479</v>
      </c>
      <c r="G14" s="101">
        <f t="shared" si="1"/>
        <v>17047406993</v>
      </c>
      <c r="H14" s="99">
        <f t="shared" si="0"/>
        <v>1</v>
      </c>
      <c r="I14" s="100" t="s">
        <v>3246</v>
      </c>
    </row>
    <row r="15" spans="1:9" x14ac:dyDescent="0.2">
      <c r="A15" s="95" t="s">
        <v>3255</v>
      </c>
      <c r="B15" s="96">
        <v>196</v>
      </c>
      <c r="C15" s="96">
        <v>182</v>
      </c>
      <c r="D15" s="97">
        <v>4266718322</v>
      </c>
      <c r="E15" s="97">
        <v>2175820.5</v>
      </c>
      <c r="F15" s="97">
        <v>21768971.030612249</v>
      </c>
      <c r="G15" s="101">
        <f t="shared" si="1"/>
        <v>18426529872</v>
      </c>
      <c r="H15" s="99">
        <f t="shared" si="0"/>
        <v>0.77535951522429203</v>
      </c>
      <c r="I15" s="100" t="s">
        <v>3246</v>
      </c>
    </row>
    <row r="16" spans="1:9" x14ac:dyDescent="0.2">
      <c r="A16" s="95" t="s">
        <v>3256</v>
      </c>
      <c r="B16" s="96">
        <v>196</v>
      </c>
      <c r="C16" s="96">
        <v>188</v>
      </c>
      <c r="D16" s="97">
        <v>3634731414</v>
      </c>
      <c r="E16" s="97">
        <v>2815386.5</v>
      </c>
      <c r="F16" s="97">
        <v>18544548.030612249</v>
      </c>
      <c r="G16" s="101">
        <f t="shared" si="1"/>
        <v>17071710096</v>
      </c>
      <c r="H16" s="99">
        <f t="shared" si="0"/>
        <v>0.66051315658646981</v>
      </c>
      <c r="I16" s="100" t="s">
        <v>3246</v>
      </c>
    </row>
    <row r="17" spans="1:9" x14ac:dyDescent="0.2">
      <c r="A17" s="95" t="s">
        <v>3257</v>
      </c>
      <c r="B17" s="96">
        <v>211</v>
      </c>
      <c r="C17" s="96">
        <v>201</v>
      </c>
      <c r="D17" s="97">
        <v>3598125352</v>
      </c>
      <c r="E17" s="97">
        <v>4025000</v>
      </c>
      <c r="F17" s="97">
        <v>17052726.786729861</v>
      </c>
      <c r="G17" s="101">
        <f t="shared" si="1"/>
        <v>17002465345</v>
      </c>
      <c r="H17" s="99">
        <f t="shared" si="0"/>
        <v>0.65386100466440755</v>
      </c>
      <c r="I17" s="100" t="s">
        <v>3246</v>
      </c>
    </row>
    <row r="18" spans="1:9" x14ac:dyDescent="0.2">
      <c r="A18" s="95" t="s">
        <v>3258</v>
      </c>
      <c r="B18" s="96">
        <v>202</v>
      </c>
      <c r="C18" s="96">
        <v>184</v>
      </c>
      <c r="D18" s="97">
        <v>3462914649</v>
      </c>
      <c r="E18" s="97">
        <v>3323166.5</v>
      </c>
      <c r="F18" s="97">
        <v>17143141.826732669</v>
      </c>
      <c r="G18" s="101">
        <f t="shared" si="1"/>
        <v>14962489737</v>
      </c>
      <c r="H18" s="99">
        <f t="shared" si="0"/>
        <v>0.62929015249667553</v>
      </c>
      <c r="I18" s="100" t="s">
        <v>3246</v>
      </c>
    </row>
    <row r="19" spans="1:9" x14ac:dyDescent="0.2">
      <c r="A19" s="95" t="s">
        <v>3259</v>
      </c>
      <c r="B19" s="96">
        <v>189</v>
      </c>
      <c r="C19" s="96">
        <v>178</v>
      </c>
      <c r="D19" s="97">
        <v>3251290517</v>
      </c>
      <c r="E19" s="97">
        <v>2370000</v>
      </c>
      <c r="F19" s="97">
        <v>17202595.328042328</v>
      </c>
      <c r="G19" s="101">
        <f t="shared" si="1"/>
        <v>13947061932</v>
      </c>
      <c r="H19" s="99">
        <f t="shared" si="0"/>
        <v>0.59083324674050464</v>
      </c>
      <c r="I19" s="100" t="s">
        <v>3246</v>
      </c>
    </row>
    <row r="20" spans="1:9" x14ac:dyDescent="0.2">
      <c r="A20" s="95" t="s">
        <v>3260</v>
      </c>
      <c r="B20" s="96">
        <v>178</v>
      </c>
      <c r="C20" s="96">
        <v>172</v>
      </c>
      <c r="D20" s="97">
        <v>2596017622</v>
      </c>
      <c r="E20" s="97">
        <v>2996570.5</v>
      </c>
      <c r="F20" s="97">
        <v>14584368.66292135</v>
      </c>
      <c r="G20" s="101">
        <f t="shared" si="1"/>
        <v>12908348140</v>
      </c>
      <c r="H20" s="99">
        <f t="shared" si="0"/>
        <v>0.47175529599154059</v>
      </c>
      <c r="I20" s="100" t="s">
        <v>3246</v>
      </c>
    </row>
    <row r="21" spans="1:9" x14ac:dyDescent="0.2">
      <c r="A21" s="95" t="s">
        <v>3261</v>
      </c>
      <c r="B21" s="96">
        <v>201</v>
      </c>
      <c r="C21" s="96">
        <v>187</v>
      </c>
      <c r="D21" s="97">
        <v>3972637737</v>
      </c>
      <c r="E21" s="97">
        <v>3055822</v>
      </c>
      <c r="F21" s="97">
        <v>19764366.85074627</v>
      </c>
      <c r="G21" s="101">
        <f t="shared" si="1"/>
        <v>13282860525</v>
      </c>
      <c r="H21" s="99">
        <f t="shared" si="0"/>
        <v>0.7219184013249349</v>
      </c>
      <c r="I21" s="100" t="s">
        <v>3246</v>
      </c>
    </row>
    <row r="22" spans="1:9" x14ac:dyDescent="0.2">
      <c r="A22" s="95" t="s">
        <v>3262</v>
      </c>
      <c r="B22" s="96">
        <v>172</v>
      </c>
      <c r="C22" s="96">
        <v>155</v>
      </c>
      <c r="D22" s="97">
        <v>2464170508</v>
      </c>
      <c r="E22" s="97">
        <v>2050000</v>
      </c>
      <c r="F22" s="97">
        <v>14326572.72093023</v>
      </c>
      <c r="G22" s="101">
        <f t="shared" si="1"/>
        <v>12284116384</v>
      </c>
      <c r="H22" s="99">
        <f t="shared" si="0"/>
        <v>0.44779568425254895</v>
      </c>
      <c r="I22" s="102" t="s">
        <v>3263</v>
      </c>
    </row>
    <row r="23" spans="1:9" x14ac:dyDescent="0.2">
      <c r="A23" s="95" t="s">
        <v>3264</v>
      </c>
      <c r="B23" s="96">
        <v>216</v>
      </c>
      <c r="C23" s="96">
        <v>196</v>
      </c>
      <c r="D23" s="97">
        <v>1919009938</v>
      </c>
      <c r="E23" s="97">
        <v>1992080</v>
      </c>
      <c r="F23" s="97">
        <v>8884305.2685185187</v>
      </c>
      <c r="G23" s="101">
        <f t="shared" si="1"/>
        <v>10951835805</v>
      </c>
      <c r="H23" s="99">
        <f t="shared" si="0"/>
        <v>0.34872764099900166</v>
      </c>
      <c r="I23" s="102" t="s">
        <v>3263</v>
      </c>
    </row>
    <row r="24" spans="1:9" x14ac:dyDescent="0.2">
      <c r="A24" s="103" t="s">
        <v>3265</v>
      </c>
      <c r="B24" s="104">
        <f>SUM(B6:B23)</f>
        <v>3948</v>
      </c>
      <c r="C24" s="105" t="s">
        <v>2188</v>
      </c>
      <c r="D24" s="106">
        <f>SUM(D6:D23)</f>
        <v>66603667101</v>
      </c>
      <c r="E24" s="60"/>
      <c r="F24" s="60"/>
      <c r="G24" s="60"/>
      <c r="H24" s="60"/>
      <c r="I24" s="60"/>
    </row>
    <row r="26" spans="1:9" x14ac:dyDescent="0.2">
      <c r="A26" s="16" t="s">
        <v>3266</v>
      </c>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E6470"/>
  </sheetPr>
  <dimension ref="A1:I13"/>
  <sheetViews>
    <sheetView showGridLines="0" workbookViewId="0">
      <pane ySplit="5" topLeftCell="A6" activePane="bottomLeft" state="frozen"/>
      <selection pane="bottomLeft"/>
    </sheetView>
  </sheetViews>
  <sheetFormatPr baseColWidth="10" defaultColWidth="8.83203125" defaultRowHeight="15" x14ac:dyDescent="0.2"/>
  <cols>
    <col min="1" max="1" width="22" customWidth="1"/>
    <col min="2" max="2" width="11" customWidth="1"/>
    <col min="3" max="3" width="10" customWidth="1"/>
    <col min="4" max="4" width="19" customWidth="1"/>
    <col min="5" max="6" width="14" customWidth="1"/>
    <col min="7" max="7" width="15" customWidth="1"/>
    <col min="8" max="8" width="20" customWidth="1"/>
    <col min="9" max="9" width="22" customWidth="1"/>
  </cols>
  <sheetData>
    <row r="1" spans="1:9" ht="18" x14ac:dyDescent="0.2">
      <c r="A1" s="14" t="s">
        <v>3267</v>
      </c>
    </row>
    <row r="2" spans="1:9" x14ac:dyDescent="0.2">
      <c r="A2" s="15" t="s">
        <v>3268</v>
      </c>
    </row>
    <row r="3" spans="1:9" x14ac:dyDescent="0.2">
      <c r="A3" s="16" t="s">
        <v>3269</v>
      </c>
    </row>
    <row r="5" spans="1:9" ht="30" customHeight="1" x14ac:dyDescent="0.2">
      <c r="A5" s="17" t="s">
        <v>3270</v>
      </c>
      <c r="B5" s="17" t="s">
        <v>3237</v>
      </c>
      <c r="C5" s="17" t="s">
        <v>3238</v>
      </c>
      <c r="D5" s="17" t="s">
        <v>3239</v>
      </c>
      <c r="E5" s="17" t="s">
        <v>3240</v>
      </c>
      <c r="F5" s="17" t="s">
        <v>3241</v>
      </c>
      <c r="G5" s="17" t="s">
        <v>3271</v>
      </c>
      <c r="H5" s="17" t="s">
        <v>3272</v>
      </c>
      <c r="I5" s="17" t="s">
        <v>3273</v>
      </c>
    </row>
    <row r="6" spans="1:9" x14ac:dyDescent="0.2">
      <c r="A6" s="107" t="s">
        <v>3274</v>
      </c>
      <c r="B6" s="108">
        <f>'26 FormD Quarterly'!B8+'26 FormD Quarterly'!B9+'26 FormD Quarterly'!B10+'26 FormD Quarterly'!B11</f>
        <v>970</v>
      </c>
      <c r="C6" s="96">
        <v>832</v>
      </c>
      <c r="D6" s="109">
        <f>'26 FormD Quarterly'!D8+'26 FormD Quarterly'!D9+'26 FormD Quarterly'!D10+'26 FormD Quarterly'!D11</f>
        <v>15092102839</v>
      </c>
      <c r="E6" s="97">
        <v>3400000</v>
      </c>
      <c r="F6" s="97">
        <v>15560000</v>
      </c>
      <c r="G6" s="96">
        <v>32</v>
      </c>
      <c r="H6" s="110">
        <v>0.64</v>
      </c>
      <c r="I6" s="111" t="s">
        <v>2188</v>
      </c>
    </row>
    <row r="7" spans="1:9" x14ac:dyDescent="0.2">
      <c r="A7" s="107" t="s">
        <v>3275</v>
      </c>
      <c r="B7" s="108">
        <f>'26 FormD Quarterly'!B12+'26 FormD Quarterly'!B13+'26 FormD Quarterly'!B14+'26 FormD Quarterly'!B15</f>
        <v>903</v>
      </c>
      <c r="C7" s="96">
        <v>752</v>
      </c>
      <c r="D7" s="109">
        <f>'26 FormD Quarterly'!D12+'26 FormD Quarterly'!D13+'26 FormD Quarterly'!D14+'26 FormD Quarterly'!D15</f>
        <v>18426529872</v>
      </c>
      <c r="E7" s="97">
        <v>2680000</v>
      </c>
      <c r="F7" s="97">
        <v>20410000</v>
      </c>
      <c r="G7" s="96">
        <v>53</v>
      </c>
      <c r="H7" s="110">
        <v>0.68</v>
      </c>
      <c r="I7" s="99">
        <f>IF(ROW()=6,"—",D7/D6-1)</f>
        <v>0.22093853113585982</v>
      </c>
    </row>
    <row r="8" spans="1:9" x14ac:dyDescent="0.2">
      <c r="A8" s="107" t="s">
        <v>3276</v>
      </c>
      <c r="B8" s="108">
        <f>'26 FormD Quarterly'!B16+'26 FormD Quarterly'!B17+'26 FormD Quarterly'!B18+'26 FormD Quarterly'!B19</f>
        <v>798</v>
      </c>
      <c r="C8" s="96">
        <v>682</v>
      </c>
      <c r="D8" s="109">
        <f>'26 FormD Quarterly'!D16+'26 FormD Quarterly'!D17+'26 FormD Quarterly'!D18+'26 FormD Quarterly'!D19</f>
        <v>13947061932</v>
      </c>
      <c r="E8" s="97">
        <v>3280000</v>
      </c>
      <c r="F8" s="97">
        <v>17480000</v>
      </c>
      <c r="G8" s="96">
        <v>34</v>
      </c>
      <c r="H8" s="110">
        <v>0.71</v>
      </c>
      <c r="I8" s="99">
        <f>IF(ROW()=6,"—",D8/D7-1)</f>
        <v>-0.24309883472996008</v>
      </c>
    </row>
    <row r="9" spans="1:9" x14ac:dyDescent="0.2">
      <c r="A9" s="107" t="s">
        <v>3277</v>
      </c>
      <c r="B9" s="108">
        <f>'26 FormD Quarterly'!B20+'26 FormD Quarterly'!B21+'26 FormD Quarterly'!B22+'26 FormD Quarterly'!B23</f>
        <v>767</v>
      </c>
      <c r="C9" s="96">
        <v>646</v>
      </c>
      <c r="D9" s="109">
        <f>'26 FormD Quarterly'!D20+'26 FormD Quarterly'!D21+'26 FormD Quarterly'!D22+'26 FormD Quarterly'!D23</f>
        <v>10951835805</v>
      </c>
      <c r="E9" s="97">
        <v>2530000</v>
      </c>
      <c r="F9" s="97">
        <v>14280000</v>
      </c>
      <c r="G9" s="96">
        <v>23</v>
      </c>
      <c r="H9" s="110">
        <v>0.69</v>
      </c>
      <c r="I9" s="99">
        <f>IF(ROW()=6,"—",D9/D8-1)</f>
        <v>-0.21475678114885133</v>
      </c>
    </row>
    <row r="11" spans="1:9" x14ac:dyDescent="0.2">
      <c r="A11" s="112" t="s">
        <v>3278</v>
      </c>
      <c r="D11" s="113">
        <f>D9/D7-1</f>
        <v>-0.40564849263116864</v>
      </c>
      <c r="E11" s="16" t="s">
        <v>3279</v>
      </c>
    </row>
    <row r="13" spans="1:9" x14ac:dyDescent="0.2">
      <c r="A13" s="114" t="s">
        <v>3280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E6470"/>
  </sheetPr>
  <dimension ref="A1:F48"/>
  <sheetViews>
    <sheetView showGridLines="0" workbookViewId="0">
      <pane ySplit="3" topLeftCell="A4" activePane="bottomLeft" state="frozen"/>
      <selection pane="bottomLeft"/>
    </sheetView>
  </sheetViews>
  <sheetFormatPr baseColWidth="10" defaultColWidth="8.83203125" defaultRowHeight="15" x14ac:dyDescent="0.2"/>
  <cols>
    <col min="1" max="1" width="16" customWidth="1"/>
    <col min="2" max="2" width="20" customWidth="1"/>
    <col min="3" max="3" width="22" customWidth="1"/>
    <col min="4" max="4" width="20" customWidth="1"/>
    <col min="5" max="5" width="30" customWidth="1"/>
    <col min="6" max="6" width="40" customWidth="1"/>
  </cols>
  <sheetData>
    <row r="1" spans="1:6" ht="24" customHeight="1" x14ac:dyDescent="0.2">
      <c r="A1" s="1" t="s">
        <v>169</v>
      </c>
      <c r="B1" s="2"/>
      <c r="C1" s="2"/>
      <c r="D1" s="2"/>
      <c r="E1" s="2"/>
      <c r="F1" s="2"/>
    </row>
    <row r="2" spans="1:6" ht="27.75" customHeight="1" x14ac:dyDescent="0.2">
      <c r="A2" s="191" t="s">
        <v>170</v>
      </c>
      <c r="B2" s="186"/>
      <c r="C2" s="186"/>
      <c r="D2" s="186"/>
      <c r="E2" s="186"/>
      <c r="F2" s="186"/>
    </row>
    <row r="4" spans="1:6" ht="18" customHeight="1" x14ac:dyDescent="0.2">
      <c r="A4" s="3" t="s">
        <v>171</v>
      </c>
      <c r="B4" s="4"/>
      <c r="C4" s="4"/>
      <c r="D4" s="4"/>
      <c r="E4" s="4"/>
      <c r="F4" s="4"/>
    </row>
    <row r="5" spans="1:6" ht="30" customHeight="1" x14ac:dyDescent="0.2">
      <c r="A5" s="5" t="s">
        <v>172</v>
      </c>
      <c r="B5" s="5" t="s">
        <v>173</v>
      </c>
      <c r="C5" s="5" t="s">
        <v>174</v>
      </c>
      <c r="D5" s="5" t="s">
        <v>175</v>
      </c>
      <c r="E5" s="5" t="s">
        <v>176</v>
      </c>
      <c r="F5" s="5" t="s">
        <v>177</v>
      </c>
    </row>
    <row r="6" spans="1:6" ht="15" customHeight="1" x14ac:dyDescent="0.2">
      <c r="A6" s="6" t="s">
        <v>178</v>
      </c>
      <c r="B6" s="7">
        <v>11</v>
      </c>
      <c r="C6" s="7">
        <v>27</v>
      </c>
      <c r="D6" s="6" t="s">
        <v>179</v>
      </c>
      <c r="E6" s="8" t="s">
        <v>180</v>
      </c>
      <c r="F6" s="8" t="s">
        <v>181</v>
      </c>
    </row>
    <row r="7" spans="1:6" ht="23.25" customHeight="1" x14ac:dyDescent="0.2">
      <c r="A7" s="6" t="s">
        <v>182</v>
      </c>
      <c r="B7" s="7">
        <v>19</v>
      </c>
      <c r="C7" s="7">
        <v>40</v>
      </c>
      <c r="D7" s="6">
        <v>59</v>
      </c>
      <c r="E7" s="8" t="s">
        <v>183</v>
      </c>
      <c r="F7" s="8" t="s">
        <v>184</v>
      </c>
    </row>
    <row r="8" spans="1:6" ht="23.25" customHeight="1" x14ac:dyDescent="0.2">
      <c r="A8" s="6" t="s">
        <v>185</v>
      </c>
      <c r="B8" s="7">
        <v>16</v>
      </c>
      <c r="C8" s="7">
        <v>50</v>
      </c>
      <c r="D8" s="6" t="s">
        <v>186</v>
      </c>
      <c r="E8" s="8" t="s">
        <v>187</v>
      </c>
      <c r="F8" s="8" t="s">
        <v>188</v>
      </c>
    </row>
    <row r="9" spans="1:6" ht="15" customHeight="1" x14ac:dyDescent="0.2">
      <c r="A9" s="6" t="s">
        <v>189</v>
      </c>
      <c r="B9" s="7">
        <v>12</v>
      </c>
      <c r="C9" s="7">
        <v>44</v>
      </c>
      <c r="D9" s="6" t="s">
        <v>190</v>
      </c>
      <c r="E9" s="8" t="s">
        <v>191</v>
      </c>
      <c r="F9" s="8" t="s">
        <v>192</v>
      </c>
    </row>
    <row r="10" spans="1:6" ht="23.25" customHeight="1" x14ac:dyDescent="0.2">
      <c r="A10" s="6" t="s">
        <v>193</v>
      </c>
      <c r="B10" s="7">
        <v>14</v>
      </c>
      <c r="C10" s="7">
        <v>51</v>
      </c>
      <c r="D10" s="6">
        <v>83</v>
      </c>
      <c r="E10" s="8" t="s">
        <v>194</v>
      </c>
      <c r="F10" s="8" t="s">
        <v>195</v>
      </c>
    </row>
    <row r="11" spans="1:6" ht="15" customHeight="1" x14ac:dyDescent="0.2">
      <c r="A11" s="6" t="s">
        <v>196</v>
      </c>
      <c r="B11" s="7">
        <v>19</v>
      </c>
      <c r="C11" s="7">
        <v>34</v>
      </c>
      <c r="D11" s="6">
        <v>53</v>
      </c>
      <c r="E11" s="8" t="s">
        <v>197</v>
      </c>
      <c r="F11" s="8" t="s">
        <v>198</v>
      </c>
    </row>
    <row r="12" spans="1:6" ht="23.25" customHeight="1" x14ac:dyDescent="0.2">
      <c r="A12" s="6" t="s">
        <v>199</v>
      </c>
      <c r="B12" s="7">
        <v>17</v>
      </c>
      <c r="C12" s="7">
        <v>38</v>
      </c>
      <c r="D12" s="6">
        <v>70</v>
      </c>
      <c r="E12" s="8" t="s">
        <v>200</v>
      </c>
      <c r="F12" s="8" t="s">
        <v>201</v>
      </c>
    </row>
    <row r="13" spans="1:6" ht="34.5" customHeight="1" x14ac:dyDescent="0.2">
      <c r="A13" s="6" t="s">
        <v>202</v>
      </c>
      <c r="B13" s="7"/>
      <c r="C13" s="7"/>
      <c r="D13" s="6" t="s">
        <v>203</v>
      </c>
      <c r="E13" s="8" t="s">
        <v>204</v>
      </c>
      <c r="F13" s="8" t="s">
        <v>205</v>
      </c>
    </row>
    <row r="15" spans="1:6" ht="18" customHeight="1" x14ac:dyDescent="0.2">
      <c r="A15" s="9" t="s">
        <v>206</v>
      </c>
      <c r="B15" s="10"/>
      <c r="C15" s="10"/>
      <c r="D15" s="10"/>
      <c r="E15" s="10"/>
      <c r="F15" s="10"/>
    </row>
    <row r="16" spans="1:6" ht="30" customHeight="1" x14ac:dyDescent="0.2">
      <c r="A16" s="5" t="s">
        <v>207</v>
      </c>
      <c r="B16" s="5" t="s">
        <v>208</v>
      </c>
      <c r="C16" s="5"/>
      <c r="D16" s="5"/>
      <c r="E16" s="5" t="s">
        <v>209</v>
      </c>
      <c r="F16" s="5" t="s">
        <v>210</v>
      </c>
    </row>
    <row r="17" spans="1:6" ht="79.5" customHeight="1" x14ac:dyDescent="0.2">
      <c r="A17" s="6" t="s">
        <v>211</v>
      </c>
      <c r="B17" s="6" t="s">
        <v>212</v>
      </c>
      <c r="C17" s="6"/>
      <c r="D17" s="6"/>
      <c r="E17" s="8" t="s">
        <v>213</v>
      </c>
      <c r="F17" s="8" t="s">
        <v>214</v>
      </c>
    </row>
    <row r="18" spans="1:6" ht="57" customHeight="1" x14ac:dyDescent="0.2">
      <c r="A18" s="6" t="s">
        <v>215</v>
      </c>
      <c r="B18" s="6" t="s">
        <v>216</v>
      </c>
      <c r="C18" s="6"/>
      <c r="D18" s="6"/>
      <c r="E18" s="8" t="s">
        <v>217</v>
      </c>
      <c r="F18" s="8" t="s">
        <v>218</v>
      </c>
    </row>
    <row r="19" spans="1:6" ht="34.5" customHeight="1" x14ac:dyDescent="0.2">
      <c r="A19" s="6" t="s">
        <v>219</v>
      </c>
      <c r="B19" s="6" t="s">
        <v>220</v>
      </c>
      <c r="C19" s="6"/>
      <c r="D19" s="6"/>
      <c r="E19" s="8" t="s">
        <v>221</v>
      </c>
      <c r="F19" s="8" t="s">
        <v>222</v>
      </c>
    </row>
    <row r="20" spans="1:6" ht="34.5" customHeight="1" x14ac:dyDescent="0.2">
      <c r="A20" s="6" t="s">
        <v>223</v>
      </c>
      <c r="B20" s="6" t="s">
        <v>224</v>
      </c>
      <c r="C20" s="6"/>
      <c r="D20" s="6"/>
      <c r="E20" s="8" t="s">
        <v>225</v>
      </c>
      <c r="F20" s="8" t="s">
        <v>226</v>
      </c>
    </row>
    <row r="21" spans="1:6" ht="23.25" customHeight="1" x14ac:dyDescent="0.2">
      <c r="A21" s="6" t="s">
        <v>227</v>
      </c>
      <c r="B21" s="6" t="s">
        <v>224</v>
      </c>
      <c r="C21" s="6"/>
      <c r="D21" s="6"/>
      <c r="E21" s="8" t="s">
        <v>228</v>
      </c>
      <c r="F21" s="8" t="s">
        <v>229</v>
      </c>
    </row>
    <row r="22" spans="1:6" ht="23.25" customHeight="1" x14ac:dyDescent="0.2">
      <c r="A22" s="6" t="s">
        <v>230</v>
      </c>
      <c r="B22" s="6" t="s">
        <v>231</v>
      </c>
      <c r="C22" s="6"/>
      <c r="D22" s="6"/>
      <c r="E22" s="8" t="s">
        <v>232</v>
      </c>
      <c r="F22" s="8" t="s">
        <v>233</v>
      </c>
    </row>
    <row r="23" spans="1:6" ht="45.75" customHeight="1" x14ac:dyDescent="0.2">
      <c r="A23" s="6" t="s">
        <v>234</v>
      </c>
      <c r="B23" s="6" t="s">
        <v>235</v>
      </c>
      <c r="C23" s="6"/>
      <c r="D23" s="6"/>
      <c r="E23" s="8" t="s">
        <v>236</v>
      </c>
      <c r="F23" s="8" t="s">
        <v>237</v>
      </c>
    </row>
    <row r="24" spans="1:6" ht="68.25" customHeight="1" x14ac:dyDescent="0.2">
      <c r="A24" s="6" t="s">
        <v>238</v>
      </c>
      <c r="B24" s="6" t="s">
        <v>239</v>
      </c>
      <c r="C24" s="6"/>
      <c r="D24" s="6"/>
      <c r="E24" s="8" t="s">
        <v>240</v>
      </c>
      <c r="F24" s="8" t="s">
        <v>241</v>
      </c>
    </row>
    <row r="25" spans="1:6" ht="23.25" customHeight="1" x14ac:dyDescent="0.2">
      <c r="A25" s="6" t="s">
        <v>242</v>
      </c>
      <c r="B25" s="6" t="s">
        <v>243</v>
      </c>
      <c r="C25" s="6"/>
      <c r="D25" s="6"/>
      <c r="E25" s="8" t="s">
        <v>244</v>
      </c>
      <c r="F25" s="8" t="s">
        <v>245</v>
      </c>
    </row>
    <row r="26" spans="1:6" ht="34.5" customHeight="1" x14ac:dyDescent="0.2">
      <c r="A26" s="6" t="s">
        <v>246</v>
      </c>
      <c r="B26" s="6" t="s">
        <v>247</v>
      </c>
      <c r="C26" s="6"/>
      <c r="D26" s="6"/>
      <c r="E26" s="8" t="s">
        <v>248</v>
      </c>
      <c r="F26" s="8" t="s">
        <v>249</v>
      </c>
    </row>
    <row r="28" spans="1:6" ht="18" customHeight="1" x14ac:dyDescent="0.2">
      <c r="A28" s="3" t="s">
        <v>250</v>
      </c>
      <c r="B28" s="4"/>
      <c r="C28" s="4"/>
      <c r="D28" s="4"/>
      <c r="E28" s="4"/>
      <c r="F28" s="4"/>
    </row>
    <row r="29" spans="1:6" ht="30" customHeight="1" x14ac:dyDescent="0.2">
      <c r="A29" s="5" t="s">
        <v>251</v>
      </c>
      <c r="B29" s="5" t="s">
        <v>252</v>
      </c>
      <c r="C29" s="5" t="s">
        <v>253</v>
      </c>
      <c r="D29" s="5" t="s">
        <v>254</v>
      </c>
      <c r="E29" s="5" t="s">
        <v>176</v>
      </c>
      <c r="F29" s="5" t="s">
        <v>177</v>
      </c>
    </row>
    <row r="30" spans="1:6" ht="15" customHeight="1" x14ac:dyDescent="0.2">
      <c r="A30" s="6" t="s">
        <v>255</v>
      </c>
      <c r="B30" s="11">
        <v>65000</v>
      </c>
      <c r="C30" s="11">
        <v>15789</v>
      </c>
      <c r="D30" s="8" t="s">
        <v>256</v>
      </c>
      <c r="E30" s="8" t="s">
        <v>257</v>
      </c>
      <c r="F30" s="8" t="s">
        <v>258</v>
      </c>
    </row>
    <row r="31" spans="1:6" ht="15" customHeight="1" x14ac:dyDescent="0.2">
      <c r="A31" s="6" t="s">
        <v>259</v>
      </c>
      <c r="B31" s="11">
        <v>48200</v>
      </c>
      <c r="C31" s="11">
        <v>9951</v>
      </c>
      <c r="D31" s="8" t="s">
        <v>260</v>
      </c>
      <c r="E31" s="8" t="s">
        <v>261</v>
      </c>
      <c r="F31" s="8" t="s">
        <v>262</v>
      </c>
    </row>
    <row r="32" spans="1:6" ht="23.25" customHeight="1" x14ac:dyDescent="0.2">
      <c r="A32" s="6" t="s">
        <v>263</v>
      </c>
      <c r="B32" s="11">
        <v>58739</v>
      </c>
      <c r="C32" s="11">
        <v>14232</v>
      </c>
      <c r="D32" s="8" t="s">
        <v>264</v>
      </c>
      <c r="E32" s="8" t="s">
        <v>265</v>
      </c>
      <c r="F32" s="8" t="s">
        <v>266</v>
      </c>
    </row>
    <row r="33" spans="1:6" ht="23.25" customHeight="1" x14ac:dyDescent="0.2">
      <c r="A33" s="6" t="s">
        <v>267</v>
      </c>
      <c r="B33" s="11">
        <v>94200</v>
      </c>
      <c r="C33" s="11">
        <v>14665</v>
      </c>
      <c r="D33" s="8" t="s">
        <v>268</v>
      </c>
      <c r="E33" s="8" t="s">
        <v>269</v>
      </c>
      <c r="F33" s="8" t="s">
        <v>270</v>
      </c>
    </row>
    <row r="34" spans="1:6" ht="23.25" customHeight="1" x14ac:dyDescent="0.2">
      <c r="A34" s="6" t="s">
        <v>271</v>
      </c>
      <c r="B34" s="11">
        <v>62600</v>
      </c>
      <c r="C34" s="11">
        <v>10437</v>
      </c>
      <c r="D34" s="8" t="s">
        <v>272</v>
      </c>
      <c r="E34" s="8" t="s">
        <v>261</v>
      </c>
      <c r="F34" s="8"/>
    </row>
    <row r="35" spans="1:6" ht="34.5" customHeight="1" x14ac:dyDescent="0.2">
      <c r="A35" s="6" t="s">
        <v>273</v>
      </c>
      <c r="B35" s="11">
        <v>36751</v>
      </c>
      <c r="C35" s="11">
        <v>7272</v>
      </c>
      <c r="D35" s="8" t="s">
        <v>274</v>
      </c>
      <c r="E35" s="8" t="s">
        <v>261</v>
      </c>
      <c r="F35" s="8" t="s">
        <v>275</v>
      </c>
    </row>
    <row r="36" spans="1:6" ht="23.25" customHeight="1" x14ac:dyDescent="0.2">
      <c r="A36" s="6" t="s">
        <v>276</v>
      </c>
      <c r="B36" s="11">
        <v>29443</v>
      </c>
      <c r="C36" s="11">
        <v>5799</v>
      </c>
      <c r="D36" s="8" t="s">
        <v>277</v>
      </c>
      <c r="E36" s="8" t="s">
        <v>261</v>
      </c>
      <c r="F36" s="8"/>
    </row>
    <row r="37" spans="1:6" ht="15" customHeight="1" x14ac:dyDescent="0.2">
      <c r="A37" s="6" t="s">
        <v>278</v>
      </c>
      <c r="B37" s="11"/>
      <c r="C37" s="11">
        <v>5850</v>
      </c>
      <c r="D37" s="8" t="s">
        <v>279</v>
      </c>
      <c r="E37" s="8" t="s">
        <v>261</v>
      </c>
      <c r="F37" s="8" t="s">
        <v>280</v>
      </c>
    </row>
    <row r="38" spans="1:6" ht="34.5" customHeight="1" x14ac:dyDescent="0.2">
      <c r="A38" s="6" t="s">
        <v>281</v>
      </c>
      <c r="B38" s="11" t="s">
        <v>282</v>
      </c>
      <c r="C38" s="11"/>
      <c r="D38" s="8"/>
      <c r="E38" s="8"/>
      <c r="F38" s="8" t="s">
        <v>283</v>
      </c>
    </row>
    <row r="40" spans="1:6" ht="60" customHeight="1" x14ac:dyDescent="0.2">
      <c r="A40" s="192" t="s">
        <v>284</v>
      </c>
      <c r="B40" s="186"/>
      <c r="C40" s="186"/>
      <c r="D40" s="186"/>
      <c r="E40" s="186"/>
      <c r="F40" s="186"/>
    </row>
    <row r="42" spans="1:6" ht="18" customHeight="1" x14ac:dyDescent="0.2">
      <c r="A42" s="12" t="s">
        <v>285</v>
      </c>
      <c r="B42" s="13"/>
      <c r="C42" s="13"/>
      <c r="D42" s="13"/>
      <c r="E42" s="13"/>
      <c r="F42" s="13"/>
    </row>
    <row r="43" spans="1:6" ht="30" customHeight="1" x14ac:dyDescent="0.2">
      <c r="A43" s="5" t="s">
        <v>286</v>
      </c>
      <c r="B43" s="5" t="s">
        <v>287</v>
      </c>
      <c r="C43" s="5"/>
      <c r="D43" s="5"/>
      <c r="E43" s="5" t="s">
        <v>288</v>
      </c>
      <c r="F43" s="5" t="s">
        <v>177</v>
      </c>
    </row>
    <row r="44" spans="1:6" ht="180" customHeight="1" x14ac:dyDescent="0.2">
      <c r="A44" s="6" t="s">
        <v>289</v>
      </c>
      <c r="B44" s="8" t="s">
        <v>290</v>
      </c>
      <c r="C44" s="6"/>
      <c r="D44" s="6"/>
      <c r="E44" s="8" t="s">
        <v>291</v>
      </c>
      <c r="F44" s="8" t="s">
        <v>292</v>
      </c>
    </row>
    <row r="45" spans="1:6" ht="147" customHeight="1" x14ac:dyDescent="0.2">
      <c r="A45" s="6" t="s">
        <v>293</v>
      </c>
      <c r="B45" s="8" t="s">
        <v>294</v>
      </c>
      <c r="C45" s="6"/>
      <c r="D45" s="6"/>
      <c r="E45" s="8" t="s">
        <v>295</v>
      </c>
      <c r="F45" s="8" t="s">
        <v>296</v>
      </c>
    </row>
    <row r="46" spans="1:6" ht="147" customHeight="1" x14ac:dyDescent="0.2">
      <c r="A46" s="6" t="s">
        <v>297</v>
      </c>
      <c r="B46" s="8" t="s">
        <v>298</v>
      </c>
      <c r="C46" s="6"/>
      <c r="D46" s="6"/>
      <c r="E46" s="8" t="s">
        <v>299</v>
      </c>
      <c r="F46" s="8" t="s">
        <v>300</v>
      </c>
    </row>
    <row r="47" spans="1:6" ht="135.75" customHeight="1" x14ac:dyDescent="0.2">
      <c r="A47" s="6" t="s">
        <v>301</v>
      </c>
      <c r="B47" s="8" t="s">
        <v>302</v>
      </c>
      <c r="C47" s="6"/>
      <c r="D47" s="6"/>
      <c r="E47" s="8" t="s">
        <v>303</v>
      </c>
      <c r="F47" s="8" t="s">
        <v>304</v>
      </c>
    </row>
    <row r="48" spans="1:6" ht="68.25" customHeight="1" x14ac:dyDescent="0.2">
      <c r="A48" s="6" t="s">
        <v>305</v>
      </c>
      <c r="B48" s="8" t="s">
        <v>306</v>
      </c>
      <c r="C48" s="6"/>
      <c r="D48" s="6"/>
      <c r="E48" s="8" t="s">
        <v>307</v>
      </c>
      <c r="F48" s="8" t="s">
        <v>308</v>
      </c>
    </row>
  </sheetData>
  <mergeCells count="2">
    <mergeCell ref="A2:F2"/>
    <mergeCell ref="A40:F40"/>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E6470"/>
  </sheetPr>
  <dimension ref="A1:H21"/>
  <sheetViews>
    <sheetView showGridLines="0" workbookViewId="0"/>
  </sheetViews>
  <sheetFormatPr baseColWidth="10" defaultColWidth="8.83203125" defaultRowHeight="15" x14ac:dyDescent="0.2"/>
  <cols>
    <col min="1" max="1" width="22" customWidth="1"/>
    <col min="2" max="6" width="14" customWidth="1"/>
    <col min="7" max="8" width="16" customWidth="1"/>
  </cols>
  <sheetData>
    <row r="1" spans="1:8" ht="18" x14ac:dyDescent="0.2">
      <c r="A1" s="14" t="s">
        <v>3281</v>
      </c>
    </row>
    <row r="2" spans="1:8" x14ac:dyDescent="0.2">
      <c r="A2" s="15" t="s">
        <v>3282</v>
      </c>
    </row>
    <row r="3" spans="1:8" x14ac:dyDescent="0.2">
      <c r="A3" s="16" t="s">
        <v>3283</v>
      </c>
    </row>
    <row r="5" spans="1:8" x14ac:dyDescent="0.2">
      <c r="A5" s="115" t="s">
        <v>3284</v>
      </c>
    </row>
    <row r="6" spans="1:8" ht="30" customHeight="1" x14ac:dyDescent="0.2">
      <c r="A6" s="17" t="s">
        <v>3270</v>
      </c>
      <c r="B6" s="17" t="s">
        <v>3285</v>
      </c>
      <c r="C6" s="17" t="s">
        <v>3286</v>
      </c>
      <c r="D6" s="17" t="s">
        <v>3287</v>
      </c>
      <c r="E6" s="17" t="s">
        <v>3288</v>
      </c>
      <c r="F6" s="17" t="s">
        <v>3289</v>
      </c>
      <c r="G6" s="17" t="s">
        <v>3231</v>
      </c>
      <c r="H6" s="17" t="s">
        <v>3290</v>
      </c>
    </row>
    <row r="7" spans="1:8" x14ac:dyDescent="0.2">
      <c r="A7" s="107" t="s">
        <v>3274</v>
      </c>
      <c r="B7" s="116">
        <v>770000000</v>
      </c>
      <c r="C7" s="116">
        <v>2490000000</v>
      </c>
      <c r="D7" s="116">
        <v>3050000000</v>
      </c>
      <c r="E7" s="116">
        <v>3020000000</v>
      </c>
      <c r="F7" s="116">
        <v>5760000000</v>
      </c>
      <c r="G7" s="117">
        <f>SUM(B7:F7)</f>
        <v>15090000000</v>
      </c>
      <c r="H7" s="110">
        <v>0.64</v>
      </c>
    </row>
    <row r="8" spans="1:8" x14ac:dyDescent="0.2">
      <c r="A8" s="107" t="s">
        <v>3275</v>
      </c>
      <c r="B8" s="116">
        <v>660000000</v>
      </c>
      <c r="C8" s="116">
        <v>1650000000</v>
      </c>
      <c r="D8" s="116">
        <v>2860000000</v>
      </c>
      <c r="E8" s="116">
        <v>3600000000</v>
      </c>
      <c r="F8" s="116">
        <v>9660000000</v>
      </c>
      <c r="G8" s="117">
        <f>SUM(B8:F8)</f>
        <v>18430000000</v>
      </c>
      <c r="H8" s="110">
        <v>0.68</v>
      </c>
    </row>
    <row r="9" spans="1:8" x14ac:dyDescent="0.2">
      <c r="A9" s="107" t="s">
        <v>3276</v>
      </c>
      <c r="B9" s="116">
        <v>630000000</v>
      </c>
      <c r="C9" s="116">
        <v>2020000000</v>
      </c>
      <c r="D9" s="116">
        <v>2320000000</v>
      </c>
      <c r="E9" s="116">
        <v>1780000000</v>
      </c>
      <c r="F9" s="116">
        <v>7200000000</v>
      </c>
      <c r="G9" s="117">
        <f>SUM(B9:F9)</f>
        <v>13950000000</v>
      </c>
      <c r="H9" s="110">
        <v>0.71</v>
      </c>
    </row>
    <row r="10" spans="1:8" x14ac:dyDescent="0.2">
      <c r="A10" s="107" t="s">
        <v>3277</v>
      </c>
      <c r="B10" s="116">
        <v>640000000</v>
      </c>
      <c r="C10" s="116">
        <v>1650000000</v>
      </c>
      <c r="D10" s="116">
        <v>2240000000</v>
      </c>
      <c r="E10" s="116">
        <v>1710000000</v>
      </c>
      <c r="F10" s="116">
        <v>4710000000</v>
      </c>
      <c r="G10" s="117">
        <f>SUM(B10:F10)</f>
        <v>10950000000</v>
      </c>
      <c r="H10" s="110">
        <v>0.69</v>
      </c>
    </row>
    <row r="11" spans="1:8" x14ac:dyDescent="0.2">
      <c r="A11" s="103" t="s">
        <v>3291</v>
      </c>
      <c r="B11" s="106">
        <f t="shared" ref="B11:G11" si="0">B10-B7</f>
        <v>-130000000</v>
      </c>
      <c r="C11" s="106">
        <f t="shared" si="0"/>
        <v>-840000000</v>
      </c>
      <c r="D11" s="106">
        <f t="shared" si="0"/>
        <v>-810000000</v>
      </c>
      <c r="E11" s="106">
        <f t="shared" si="0"/>
        <v>-1310000000</v>
      </c>
      <c r="F11" s="106">
        <f t="shared" si="0"/>
        <v>-1050000000</v>
      </c>
      <c r="G11" s="106">
        <f t="shared" si="0"/>
        <v>-4140000000</v>
      </c>
      <c r="H11" s="60"/>
    </row>
    <row r="13" spans="1:8" x14ac:dyDescent="0.2">
      <c r="A13" s="115" t="s">
        <v>3292</v>
      </c>
    </row>
    <row r="14" spans="1:8" ht="30" customHeight="1" x14ac:dyDescent="0.2">
      <c r="A14" s="17" t="s">
        <v>3270</v>
      </c>
      <c r="B14" s="17" t="s">
        <v>3285</v>
      </c>
      <c r="C14" s="17" t="s">
        <v>3286</v>
      </c>
      <c r="D14" s="17" t="s">
        <v>3287</v>
      </c>
      <c r="E14" s="17" t="s">
        <v>3288</v>
      </c>
      <c r="F14" s="17" t="s">
        <v>3289</v>
      </c>
      <c r="G14" s="17" t="s">
        <v>3231</v>
      </c>
      <c r="H14" s="17"/>
    </row>
    <row r="15" spans="1:8" x14ac:dyDescent="0.2">
      <c r="A15" s="107" t="s">
        <v>3274</v>
      </c>
      <c r="B15" s="96">
        <v>551</v>
      </c>
      <c r="C15" s="96">
        <v>244</v>
      </c>
      <c r="D15" s="96">
        <v>99</v>
      </c>
      <c r="E15" s="96">
        <v>44</v>
      </c>
      <c r="F15" s="96">
        <v>32</v>
      </c>
      <c r="G15" s="118">
        <f>SUM(B15:F15)</f>
        <v>970</v>
      </c>
    </row>
    <row r="16" spans="1:8" x14ac:dyDescent="0.2">
      <c r="A16" s="107" t="s">
        <v>3275</v>
      </c>
      <c r="B16" s="96">
        <v>537</v>
      </c>
      <c r="C16" s="96">
        <v>175</v>
      </c>
      <c r="D16" s="96">
        <v>87</v>
      </c>
      <c r="E16" s="96">
        <v>51</v>
      </c>
      <c r="F16" s="96">
        <v>53</v>
      </c>
      <c r="G16" s="118">
        <f>SUM(B16:F16)</f>
        <v>903</v>
      </c>
    </row>
    <row r="17" spans="1:8" x14ac:dyDescent="0.2">
      <c r="A17" s="107" t="s">
        <v>3276</v>
      </c>
      <c r="B17" s="96">
        <v>463</v>
      </c>
      <c r="C17" s="96">
        <v>203</v>
      </c>
      <c r="D17" s="96">
        <v>73</v>
      </c>
      <c r="E17" s="96">
        <v>25</v>
      </c>
      <c r="F17" s="96">
        <v>34</v>
      </c>
      <c r="G17" s="118">
        <f>SUM(B17:F17)</f>
        <v>798</v>
      </c>
    </row>
    <row r="18" spans="1:8" x14ac:dyDescent="0.2">
      <c r="A18" s="107" t="s">
        <v>3277</v>
      </c>
      <c r="B18" s="96">
        <v>483</v>
      </c>
      <c r="C18" s="96">
        <v>165</v>
      </c>
      <c r="D18" s="96">
        <v>70</v>
      </c>
      <c r="E18" s="96">
        <v>26</v>
      </c>
      <c r="F18" s="96">
        <v>23</v>
      </c>
      <c r="G18" s="118">
        <f>SUM(B18:F18)</f>
        <v>767</v>
      </c>
    </row>
    <row r="19" spans="1:8" x14ac:dyDescent="0.2">
      <c r="A19" s="103" t="s">
        <v>3291</v>
      </c>
      <c r="B19" s="104">
        <f t="shared" ref="B19:G19" si="1">B18-B15</f>
        <v>-68</v>
      </c>
      <c r="C19" s="104">
        <f t="shared" si="1"/>
        <v>-79</v>
      </c>
      <c r="D19" s="104">
        <f t="shared" si="1"/>
        <v>-29</v>
      </c>
      <c r="E19" s="104">
        <f t="shared" si="1"/>
        <v>-18</v>
      </c>
      <c r="F19" s="104">
        <f t="shared" si="1"/>
        <v>-9</v>
      </c>
      <c r="G19" s="104">
        <f t="shared" si="1"/>
        <v>-203</v>
      </c>
    </row>
    <row r="21" spans="1:8" ht="26" customHeight="1" x14ac:dyDescent="0.2">
      <c r="A21" s="210" t="s">
        <v>3293</v>
      </c>
      <c r="B21" s="186"/>
      <c r="C21" s="186"/>
      <c r="D21" s="186"/>
      <c r="E21" s="186"/>
      <c r="F21" s="186"/>
      <c r="G21" s="186"/>
      <c r="H21" s="186"/>
    </row>
  </sheetData>
  <mergeCells count="1">
    <mergeCell ref="A21:H2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E6470"/>
  </sheetPr>
  <dimension ref="A1:E24"/>
  <sheetViews>
    <sheetView showGridLines="0" workbookViewId="0">
      <pane ySplit="5" topLeftCell="A6" activePane="bottomLeft" state="frozen"/>
      <selection pane="bottomLeft"/>
    </sheetView>
  </sheetViews>
  <sheetFormatPr baseColWidth="10" defaultColWidth="8.83203125" defaultRowHeight="15" x14ac:dyDescent="0.2"/>
  <cols>
    <col min="1" max="1" width="12" customWidth="1"/>
    <col min="2" max="2" width="15" customWidth="1"/>
    <col min="3" max="3" width="20" customWidth="1"/>
    <col min="4" max="4" width="16" customWidth="1"/>
    <col min="5" max="5" width="26" customWidth="1"/>
  </cols>
  <sheetData>
    <row r="1" spans="1:5" ht="18" x14ac:dyDescent="0.2">
      <c r="A1" s="14" t="s">
        <v>3294</v>
      </c>
    </row>
    <row r="2" spans="1:5" x14ac:dyDescent="0.2">
      <c r="A2" s="15" t="s">
        <v>3295</v>
      </c>
    </row>
    <row r="3" spans="1:5" x14ac:dyDescent="0.2">
      <c r="A3" s="16" t="s">
        <v>3296</v>
      </c>
    </row>
    <row r="5" spans="1:5" ht="30" customHeight="1" x14ac:dyDescent="0.2">
      <c r="A5" s="17" t="s">
        <v>3136</v>
      </c>
      <c r="B5" s="17" t="s">
        <v>3271</v>
      </c>
      <c r="C5" s="17" t="s">
        <v>3297</v>
      </c>
      <c r="D5" s="17" t="s">
        <v>3298</v>
      </c>
      <c r="E5" s="17" t="s">
        <v>3299</v>
      </c>
    </row>
    <row r="6" spans="1:5" x14ac:dyDescent="0.2">
      <c r="A6" s="95" t="s">
        <v>3245</v>
      </c>
      <c r="B6" s="96">
        <v>6</v>
      </c>
      <c r="C6" s="116">
        <v>1302995500</v>
      </c>
      <c r="D6" s="119">
        <f t="shared" ref="D6:D24" si="0">C6/B6</f>
        <v>217165916.66666666</v>
      </c>
      <c r="E6" s="120">
        <f>C6/'26 FormD Quarterly'!D6</f>
        <v>0.31723483860673096</v>
      </c>
    </row>
    <row r="7" spans="1:5" x14ac:dyDescent="0.2">
      <c r="A7" s="95" t="s">
        <v>3247</v>
      </c>
      <c r="B7" s="96">
        <v>11</v>
      </c>
      <c r="C7" s="116">
        <v>1525815746</v>
      </c>
      <c r="D7" s="119">
        <f t="shared" si="0"/>
        <v>138710522.36363637</v>
      </c>
      <c r="E7" s="120">
        <f>C7/'26 FormD Quarterly'!D7</f>
        <v>0.37408598146776972</v>
      </c>
    </row>
    <row r="8" spans="1:5" x14ac:dyDescent="0.2">
      <c r="A8" s="95" t="s">
        <v>3248</v>
      </c>
      <c r="B8" s="96">
        <v>13</v>
      </c>
      <c r="C8" s="116">
        <v>2520989813</v>
      </c>
      <c r="D8" s="119">
        <f t="shared" si="0"/>
        <v>193922293.30769232</v>
      </c>
      <c r="E8" s="120">
        <f>C8/'26 FormD Quarterly'!D8</f>
        <v>0.55713390891480363</v>
      </c>
    </row>
    <row r="9" spans="1:5" x14ac:dyDescent="0.2">
      <c r="A9" s="95" t="s">
        <v>3249</v>
      </c>
      <c r="B9" s="96">
        <v>9</v>
      </c>
      <c r="C9" s="116">
        <v>1567280783</v>
      </c>
      <c r="D9" s="119">
        <f t="shared" si="0"/>
        <v>174142309.22222221</v>
      </c>
      <c r="E9" s="120">
        <f>C9/'26 FormD Quarterly'!D9</f>
        <v>0.33122696311921546</v>
      </c>
    </row>
    <row r="10" spans="1:5" x14ac:dyDescent="0.2">
      <c r="A10" s="95" t="s">
        <v>3250</v>
      </c>
      <c r="B10" s="96">
        <v>4</v>
      </c>
      <c r="C10" s="116">
        <v>838357458</v>
      </c>
      <c r="D10" s="119">
        <f t="shared" si="0"/>
        <v>209589364.5</v>
      </c>
      <c r="E10" s="120">
        <f>C10/'26 FormD Quarterly'!D10</f>
        <v>0.28439735437117181</v>
      </c>
    </row>
    <row r="11" spans="1:5" x14ac:dyDescent="0.2">
      <c r="A11" s="95" t="s">
        <v>3251</v>
      </c>
      <c r="B11" s="96">
        <v>6</v>
      </c>
      <c r="C11" s="116">
        <v>828816787</v>
      </c>
      <c r="D11" s="119">
        <f t="shared" si="0"/>
        <v>138136131.16666666</v>
      </c>
      <c r="E11" s="120">
        <f>C11/'26 FormD Quarterly'!D11</f>
        <v>0.2870266293739957</v>
      </c>
    </row>
    <row r="12" spans="1:5" x14ac:dyDescent="0.2">
      <c r="A12" s="95" t="s">
        <v>3252</v>
      </c>
      <c r="B12" s="96">
        <v>17</v>
      </c>
      <c r="C12" s="116">
        <v>3123222927</v>
      </c>
      <c r="D12" s="119">
        <f t="shared" si="0"/>
        <v>183718995.70588234</v>
      </c>
      <c r="E12" s="120">
        <f>C12/'26 FormD Quarterly'!D12</f>
        <v>0.62595267751927808</v>
      </c>
    </row>
    <row r="13" spans="1:5" x14ac:dyDescent="0.2">
      <c r="A13" s="95" t="s">
        <v>3253</v>
      </c>
      <c r="B13" s="96">
        <v>8</v>
      </c>
      <c r="C13" s="116">
        <v>1066410500</v>
      </c>
      <c r="D13" s="119">
        <f t="shared" si="0"/>
        <v>133301312.5</v>
      </c>
      <c r="E13" s="120">
        <f>C13/'26 FormD Quarterly'!D13</f>
        <v>0.29078344155329444</v>
      </c>
    </row>
    <row r="14" spans="1:5" x14ac:dyDescent="0.2">
      <c r="A14" s="95" t="s">
        <v>3254</v>
      </c>
      <c r="B14" s="96">
        <v>15</v>
      </c>
      <c r="C14" s="116">
        <v>2974671622</v>
      </c>
      <c r="D14" s="119">
        <f t="shared" si="0"/>
        <v>198311441.46666667</v>
      </c>
      <c r="E14" s="120">
        <f>C14/'26 FormD Quarterly'!D14</f>
        <v>0.54056531805555141</v>
      </c>
    </row>
    <row r="15" spans="1:5" x14ac:dyDescent="0.2">
      <c r="A15" s="95" t="s">
        <v>3255</v>
      </c>
      <c r="B15" s="96">
        <v>13</v>
      </c>
      <c r="C15" s="116">
        <v>2495747551</v>
      </c>
      <c r="D15" s="119">
        <f t="shared" si="0"/>
        <v>191980580.84615386</v>
      </c>
      <c r="E15" s="120">
        <f>C15/'26 FormD Quarterly'!D15</f>
        <v>0.58493375063721864</v>
      </c>
    </row>
    <row r="16" spans="1:5" x14ac:dyDescent="0.2">
      <c r="A16" s="95" t="s">
        <v>3256</v>
      </c>
      <c r="B16" s="96">
        <v>10</v>
      </c>
      <c r="C16" s="116">
        <v>1923845566</v>
      </c>
      <c r="D16" s="119">
        <f t="shared" si="0"/>
        <v>192384556.59999999</v>
      </c>
      <c r="E16" s="120">
        <f>C16/'26 FormD Quarterly'!D16</f>
        <v>0.52929511066206114</v>
      </c>
    </row>
    <row r="17" spans="1:5" x14ac:dyDescent="0.2">
      <c r="A17" s="95" t="s">
        <v>3257</v>
      </c>
      <c r="B17" s="96">
        <v>8</v>
      </c>
      <c r="C17" s="116">
        <v>1670083331</v>
      </c>
      <c r="D17" s="119">
        <f t="shared" si="0"/>
        <v>208760416.375</v>
      </c>
      <c r="E17" s="120">
        <f>C17/'26 FormD Quarterly'!D17</f>
        <v>0.46415373774337587</v>
      </c>
    </row>
    <row r="18" spans="1:5" x14ac:dyDescent="0.2">
      <c r="A18" s="95" t="s">
        <v>3258</v>
      </c>
      <c r="B18" s="96">
        <v>8</v>
      </c>
      <c r="C18" s="116">
        <v>1665443441</v>
      </c>
      <c r="D18" s="119">
        <f t="shared" si="0"/>
        <v>208180430.125</v>
      </c>
      <c r="E18" s="120">
        <f>C18/'26 FormD Quarterly'!D18</f>
        <v>0.48093690137033462</v>
      </c>
    </row>
    <row r="19" spans="1:5" x14ac:dyDescent="0.2">
      <c r="A19" s="95" t="s">
        <v>3259</v>
      </c>
      <c r="B19" s="96">
        <v>8</v>
      </c>
      <c r="C19" s="116">
        <v>1940557439</v>
      </c>
      <c r="D19" s="119">
        <f t="shared" si="0"/>
        <v>242569679.875</v>
      </c>
      <c r="E19" s="120">
        <f>C19/'26 FormD Quarterly'!D19</f>
        <v>0.59685759511597658</v>
      </c>
    </row>
    <row r="20" spans="1:5" x14ac:dyDescent="0.2">
      <c r="A20" s="95" t="s">
        <v>3260</v>
      </c>
      <c r="B20" s="96">
        <v>4</v>
      </c>
      <c r="C20" s="116">
        <v>884110291</v>
      </c>
      <c r="D20" s="119">
        <f t="shared" si="0"/>
        <v>221027572.75</v>
      </c>
      <c r="E20" s="120">
        <f>C20/'26 FormD Quarterly'!D20</f>
        <v>0.34056405607866092</v>
      </c>
    </row>
    <row r="21" spans="1:5" x14ac:dyDescent="0.2">
      <c r="A21" s="95" t="s">
        <v>3261</v>
      </c>
      <c r="B21" s="96">
        <v>8</v>
      </c>
      <c r="C21" s="116">
        <v>2066528416</v>
      </c>
      <c r="D21" s="119">
        <f t="shared" si="0"/>
        <v>258316052</v>
      </c>
      <c r="E21" s="120">
        <f>C21/'26 FormD Quarterly'!D21</f>
        <v>0.52019050132685174</v>
      </c>
    </row>
    <row r="22" spans="1:5" x14ac:dyDescent="0.2">
      <c r="A22" s="95" t="s">
        <v>3262</v>
      </c>
      <c r="B22" s="96">
        <v>6</v>
      </c>
      <c r="C22" s="116">
        <v>1143806790</v>
      </c>
      <c r="D22" s="119">
        <f t="shared" si="0"/>
        <v>190634465</v>
      </c>
      <c r="E22" s="120">
        <f>C22/'26 FormD Quarterly'!D22</f>
        <v>0.46417518036458866</v>
      </c>
    </row>
    <row r="23" spans="1:5" x14ac:dyDescent="0.2">
      <c r="A23" s="95" t="s">
        <v>3264</v>
      </c>
      <c r="B23" s="96">
        <v>5</v>
      </c>
      <c r="C23" s="116">
        <v>618019328</v>
      </c>
      <c r="D23" s="119">
        <f t="shared" si="0"/>
        <v>123603865.59999999</v>
      </c>
      <c r="E23" s="120">
        <f>C23/'26 FormD Quarterly'!D23</f>
        <v>0.32205113468255525</v>
      </c>
    </row>
    <row r="24" spans="1:5" x14ac:dyDescent="0.2">
      <c r="A24" s="103" t="s">
        <v>3300</v>
      </c>
      <c r="B24" s="104">
        <f>SUM(B6:B23)</f>
        <v>159</v>
      </c>
      <c r="C24" s="106">
        <f>SUM(C6:C23)</f>
        <v>30156703289</v>
      </c>
      <c r="D24" s="121">
        <f t="shared" si="0"/>
        <v>189664800.55974844</v>
      </c>
      <c r="E24" s="60"/>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E6470"/>
  </sheetPr>
  <dimension ref="A1:I18"/>
  <sheetViews>
    <sheetView showGridLines="0" workbookViewId="0"/>
  </sheetViews>
  <sheetFormatPr baseColWidth="10" defaultColWidth="8.83203125" defaultRowHeight="15" x14ac:dyDescent="0.2"/>
  <cols>
    <col min="1" max="1" width="20" customWidth="1"/>
    <col min="2" max="2" width="8" customWidth="1"/>
    <col min="3" max="9" width="13" customWidth="1"/>
  </cols>
  <sheetData>
    <row r="1" spans="1:9" ht="18" x14ac:dyDescent="0.2">
      <c r="A1" s="14" t="s">
        <v>3301</v>
      </c>
    </row>
    <row r="2" spans="1:9" x14ac:dyDescent="0.2">
      <c r="A2" s="15" t="s">
        <v>3302</v>
      </c>
    </row>
    <row r="3" spans="1:9" x14ac:dyDescent="0.2">
      <c r="A3" s="16" t="s">
        <v>3303</v>
      </c>
    </row>
    <row r="5" spans="1:9" ht="30" customHeight="1" x14ac:dyDescent="0.2">
      <c r="A5" s="17" t="s">
        <v>3304</v>
      </c>
      <c r="B5" s="17" t="s">
        <v>3305</v>
      </c>
      <c r="C5" s="17" t="s">
        <v>2624</v>
      </c>
      <c r="D5" s="17" t="s">
        <v>3306</v>
      </c>
      <c r="E5" s="17" t="s">
        <v>3307</v>
      </c>
      <c r="F5" s="17" t="s">
        <v>3308</v>
      </c>
      <c r="G5" s="17" t="s">
        <v>3309</v>
      </c>
      <c r="H5" s="17" t="s">
        <v>3310</v>
      </c>
      <c r="I5" s="17" t="s">
        <v>3311</v>
      </c>
    </row>
    <row r="6" spans="1:9" x14ac:dyDescent="0.2">
      <c r="A6" s="122" t="s">
        <v>3312</v>
      </c>
      <c r="B6" s="122" t="s">
        <v>3313</v>
      </c>
      <c r="C6" s="96">
        <v>122</v>
      </c>
      <c r="D6" s="97">
        <v>4006250</v>
      </c>
      <c r="E6" s="97">
        <v>6000000</v>
      </c>
      <c r="F6" s="97">
        <v>14749999.25</v>
      </c>
      <c r="G6" s="97">
        <v>39800015.900000013</v>
      </c>
      <c r="H6" s="97">
        <v>23172591.336065579</v>
      </c>
      <c r="I6" s="123">
        <f>F6/E6</f>
        <v>2.4583332083333334</v>
      </c>
    </row>
    <row r="7" spans="1:9" x14ac:dyDescent="0.2">
      <c r="A7" s="122" t="s">
        <v>3314</v>
      </c>
      <c r="B7" s="122" t="s">
        <v>3315</v>
      </c>
      <c r="C7" s="96">
        <v>113</v>
      </c>
      <c r="D7" s="97">
        <v>5000000</v>
      </c>
      <c r="E7" s="97">
        <v>10000002</v>
      </c>
      <c r="F7" s="97">
        <v>25000000</v>
      </c>
      <c r="G7" s="97">
        <v>46784628.999999993</v>
      </c>
      <c r="H7" s="97">
        <v>23855511.663716819</v>
      </c>
      <c r="I7" s="123">
        <f>F7/E7</f>
        <v>2.4999995000000999</v>
      </c>
    </row>
    <row r="8" spans="1:9" x14ac:dyDescent="0.2">
      <c r="A8" s="122" t="s">
        <v>3316</v>
      </c>
      <c r="B8" s="122" t="s">
        <v>3317</v>
      </c>
      <c r="C8" s="96">
        <v>131</v>
      </c>
      <c r="D8" s="97">
        <v>4587374.5</v>
      </c>
      <c r="E8" s="97">
        <v>9999997</v>
      </c>
      <c r="F8" s="97">
        <v>30390874.5</v>
      </c>
      <c r="G8" s="97">
        <v>76958457</v>
      </c>
      <c r="H8" s="97">
        <v>31066098.885496181</v>
      </c>
      <c r="I8" s="123">
        <f>F8/E8</f>
        <v>3.0390883617265083</v>
      </c>
    </row>
    <row r="9" spans="1:9" x14ac:dyDescent="0.2">
      <c r="A9" s="103" t="s">
        <v>3318</v>
      </c>
      <c r="B9" s="124" t="s">
        <v>3319</v>
      </c>
      <c r="C9" s="125">
        <v>235</v>
      </c>
      <c r="D9" s="126">
        <v>4398164.5</v>
      </c>
      <c r="E9" s="126">
        <v>7440682</v>
      </c>
      <c r="F9" s="126">
        <v>18814393</v>
      </c>
      <c r="G9" s="126">
        <v>44321344.599999987</v>
      </c>
      <c r="H9" s="126">
        <v>23500974.302127659</v>
      </c>
      <c r="I9" s="127">
        <f>F9/E9</f>
        <v>2.5285844765305114</v>
      </c>
    </row>
    <row r="12" spans="1:9" x14ac:dyDescent="0.2">
      <c r="A12" s="115" t="s">
        <v>3320</v>
      </c>
    </row>
    <row r="13" spans="1:9" ht="30" customHeight="1" x14ac:dyDescent="0.2">
      <c r="A13" s="17" t="s">
        <v>1582</v>
      </c>
      <c r="B13" s="17" t="s">
        <v>2624</v>
      </c>
      <c r="C13" s="17" t="s">
        <v>3321</v>
      </c>
      <c r="D13" s="17" t="s">
        <v>3322</v>
      </c>
      <c r="E13" s="17" t="s">
        <v>3323</v>
      </c>
      <c r="F13" s="17" t="s">
        <v>3324</v>
      </c>
      <c r="G13" s="17" t="s">
        <v>3325</v>
      </c>
      <c r="H13" s="17" t="s">
        <v>3326</v>
      </c>
      <c r="I13" s="17" t="s">
        <v>3327</v>
      </c>
    </row>
    <row r="14" spans="1:9" x14ac:dyDescent="0.2">
      <c r="A14" s="122" t="s">
        <v>3328</v>
      </c>
      <c r="B14" s="96">
        <v>459</v>
      </c>
      <c r="C14" s="97">
        <v>84000.000000000015</v>
      </c>
      <c r="D14" s="97">
        <v>300000</v>
      </c>
      <c r="E14" s="97">
        <v>2000000</v>
      </c>
      <c r="F14" s="97">
        <v>7999998.5</v>
      </c>
      <c r="G14" s="97">
        <v>25092236.79999999</v>
      </c>
      <c r="H14" s="97">
        <v>45223075.999999933</v>
      </c>
      <c r="I14" s="97">
        <v>172840678.60000119</v>
      </c>
    </row>
    <row r="16" spans="1:9" ht="40" customHeight="1" x14ac:dyDescent="0.2">
      <c r="A16" s="210" t="s">
        <v>3329</v>
      </c>
      <c r="B16" s="186"/>
      <c r="C16" s="186"/>
      <c r="D16" s="186"/>
      <c r="E16" s="186"/>
      <c r="F16" s="186"/>
      <c r="G16" s="186"/>
      <c r="H16" s="186"/>
      <c r="I16" s="186"/>
    </row>
    <row r="18" spans="1:9" x14ac:dyDescent="0.2">
      <c r="A18" s="211" t="s">
        <v>3330</v>
      </c>
      <c r="B18" s="186"/>
      <c r="C18" s="186"/>
      <c r="D18" s="186"/>
      <c r="E18" s="186"/>
      <c r="F18" s="186"/>
      <c r="G18" s="186"/>
      <c r="H18" s="186"/>
      <c r="I18" s="186"/>
    </row>
  </sheetData>
  <mergeCells count="2">
    <mergeCell ref="A18:I18"/>
    <mergeCell ref="A16:I16"/>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E6470"/>
  </sheetPr>
  <dimension ref="A1:H45"/>
  <sheetViews>
    <sheetView showGridLines="0" workbookViewId="0">
      <pane ySplit="3" topLeftCell="A4" activePane="bottomLeft" state="frozen"/>
      <selection pane="bottomLeft"/>
    </sheetView>
  </sheetViews>
  <sheetFormatPr baseColWidth="10" defaultColWidth="8.83203125" defaultRowHeight="15" x14ac:dyDescent="0.2"/>
  <cols>
    <col min="1" max="1" width="30" customWidth="1"/>
    <col min="2" max="2" width="12" customWidth="1"/>
    <col min="3" max="3" width="14" customWidth="1"/>
    <col min="4" max="4" width="12" customWidth="1"/>
    <col min="5" max="5" width="20" customWidth="1"/>
    <col min="7" max="7" width="18" customWidth="1"/>
    <col min="8" max="8" width="40" customWidth="1"/>
  </cols>
  <sheetData>
    <row r="1" spans="1:8" ht="24" customHeight="1" x14ac:dyDescent="0.2">
      <c r="A1" s="1" t="s">
        <v>3331</v>
      </c>
      <c r="B1" s="2"/>
      <c r="C1" s="2"/>
      <c r="D1" s="2"/>
      <c r="E1" s="2"/>
      <c r="F1" s="2"/>
      <c r="G1" s="2"/>
      <c r="H1" s="2"/>
    </row>
    <row r="2" spans="1:8" ht="27.75" customHeight="1" x14ac:dyDescent="0.2">
      <c r="A2" s="191" t="s">
        <v>3332</v>
      </c>
      <c r="B2" s="186"/>
      <c r="C2" s="186"/>
      <c r="D2" s="186"/>
      <c r="E2" s="186"/>
      <c r="F2" s="186"/>
      <c r="G2" s="186"/>
      <c r="H2" s="186"/>
    </row>
    <row r="4" spans="1:8" ht="30" customHeight="1" x14ac:dyDescent="0.2">
      <c r="A4" s="5" t="s">
        <v>3173</v>
      </c>
      <c r="B4" s="5" t="s">
        <v>1177</v>
      </c>
      <c r="C4" s="5" t="s">
        <v>3174</v>
      </c>
      <c r="D4" s="5" t="s">
        <v>3333</v>
      </c>
      <c r="E4" s="5" t="s">
        <v>3176</v>
      </c>
      <c r="F4" s="5" t="s">
        <v>3177</v>
      </c>
      <c r="G4" s="5" t="s">
        <v>3334</v>
      </c>
      <c r="H4" s="5" t="s">
        <v>3335</v>
      </c>
    </row>
    <row r="5" spans="1:8" ht="15" customHeight="1" x14ac:dyDescent="0.2">
      <c r="A5" s="6" t="s">
        <v>3336</v>
      </c>
      <c r="B5" s="92">
        <v>1882782</v>
      </c>
      <c r="C5" s="6" t="s">
        <v>3337</v>
      </c>
      <c r="D5" s="6" t="s">
        <v>185</v>
      </c>
      <c r="E5" s="53">
        <v>214</v>
      </c>
      <c r="F5" s="53">
        <v>214</v>
      </c>
      <c r="G5" s="6" t="s">
        <v>3338</v>
      </c>
      <c r="H5" s="8" t="s">
        <v>3339</v>
      </c>
    </row>
    <row r="6" spans="1:8" ht="23.25" customHeight="1" x14ac:dyDescent="0.2">
      <c r="A6" s="6" t="s">
        <v>3340</v>
      </c>
      <c r="B6" s="92">
        <v>2035832</v>
      </c>
      <c r="C6" s="6" t="s">
        <v>3341</v>
      </c>
      <c r="D6" s="6" t="s">
        <v>182</v>
      </c>
      <c r="E6" s="53">
        <v>175</v>
      </c>
      <c r="F6" s="53">
        <v>175</v>
      </c>
      <c r="G6" s="6" t="s">
        <v>3338</v>
      </c>
      <c r="H6" s="8" t="s">
        <v>3342</v>
      </c>
    </row>
    <row r="7" spans="1:8" ht="23.25" customHeight="1" x14ac:dyDescent="0.2">
      <c r="A7" s="6" t="s">
        <v>3343</v>
      </c>
      <c r="B7" s="92">
        <v>1820064</v>
      </c>
      <c r="C7" s="6" t="s">
        <v>3344</v>
      </c>
      <c r="D7" s="6" t="s">
        <v>178</v>
      </c>
      <c r="E7" s="53">
        <v>141.80000000000001</v>
      </c>
      <c r="F7" s="53">
        <v>139.9</v>
      </c>
      <c r="G7" s="6" t="s">
        <v>3338</v>
      </c>
      <c r="H7" s="8" t="s">
        <v>3345</v>
      </c>
    </row>
    <row r="8" spans="1:8" ht="15" customHeight="1" x14ac:dyDescent="0.2">
      <c r="A8" s="6" t="s">
        <v>3346</v>
      </c>
      <c r="B8" s="92">
        <v>2116600</v>
      </c>
      <c r="C8" s="6" t="s">
        <v>3347</v>
      </c>
      <c r="D8" s="6" t="s">
        <v>314</v>
      </c>
      <c r="E8" s="53">
        <v>298.39999999999998</v>
      </c>
      <c r="F8" s="53">
        <v>121.3</v>
      </c>
      <c r="G8" s="6" t="s">
        <v>3338</v>
      </c>
      <c r="H8" s="8" t="s">
        <v>3348</v>
      </c>
    </row>
    <row r="9" spans="1:8" ht="15" customHeight="1" x14ac:dyDescent="0.2">
      <c r="A9" s="6" t="s">
        <v>3349</v>
      </c>
      <c r="B9" s="92">
        <v>2148230</v>
      </c>
      <c r="C9" s="6" t="s">
        <v>3350</v>
      </c>
      <c r="D9" s="6" t="s">
        <v>3351</v>
      </c>
      <c r="E9" s="53">
        <v>131.9</v>
      </c>
      <c r="F9" s="53">
        <v>92.7</v>
      </c>
      <c r="G9" s="6" t="s">
        <v>3352</v>
      </c>
      <c r="H9" s="8" t="s">
        <v>3353</v>
      </c>
    </row>
    <row r="10" spans="1:8" ht="15" customHeight="1" x14ac:dyDescent="0.2">
      <c r="A10" s="6" t="s">
        <v>3354</v>
      </c>
      <c r="B10" s="92">
        <v>1813343</v>
      </c>
      <c r="C10" s="6" t="s">
        <v>3355</v>
      </c>
      <c r="D10" s="6" t="s">
        <v>178</v>
      </c>
      <c r="E10" s="53">
        <v>90</v>
      </c>
      <c r="F10" s="53">
        <v>90</v>
      </c>
      <c r="G10" s="6" t="s">
        <v>3352</v>
      </c>
      <c r="H10" s="8" t="s">
        <v>3356</v>
      </c>
    </row>
    <row r="11" spans="1:8" ht="23.25" customHeight="1" x14ac:dyDescent="0.2">
      <c r="A11" s="6" t="s">
        <v>3357</v>
      </c>
      <c r="B11" s="92">
        <v>2015437</v>
      </c>
      <c r="C11" s="6" t="s">
        <v>3358</v>
      </c>
      <c r="D11" s="6" t="s">
        <v>182</v>
      </c>
      <c r="E11" s="53">
        <v>175</v>
      </c>
      <c r="F11" s="53">
        <v>87.5</v>
      </c>
      <c r="G11" s="6" t="s">
        <v>3352</v>
      </c>
      <c r="H11" s="8" t="s">
        <v>3359</v>
      </c>
    </row>
    <row r="12" spans="1:8" ht="23.25" customHeight="1" x14ac:dyDescent="0.2">
      <c r="A12" s="6" t="s">
        <v>3360</v>
      </c>
      <c r="B12" s="92">
        <v>2032467</v>
      </c>
      <c r="C12" s="6" t="s">
        <v>3361</v>
      </c>
      <c r="D12" s="6" t="s">
        <v>185</v>
      </c>
      <c r="E12" s="53">
        <v>165</v>
      </c>
      <c r="F12" s="53">
        <v>72.5</v>
      </c>
      <c r="G12" s="6" t="s">
        <v>3352</v>
      </c>
      <c r="H12" s="8" t="s">
        <v>3362</v>
      </c>
    </row>
    <row r="13" spans="1:8" ht="15" customHeight="1" x14ac:dyDescent="0.2">
      <c r="A13" s="6" t="s">
        <v>3363</v>
      </c>
      <c r="B13" s="92">
        <v>1968822</v>
      </c>
      <c r="C13" s="6" t="s">
        <v>3364</v>
      </c>
      <c r="D13" s="6" t="s">
        <v>3365</v>
      </c>
      <c r="E13" s="53"/>
      <c r="F13" s="53">
        <v>30.1</v>
      </c>
      <c r="G13" s="6" t="s">
        <v>3366</v>
      </c>
      <c r="H13" s="8" t="s">
        <v>3367</v>
      </c>
    </row>
    <row r="14" spans="1:8" ht="15" customHeight="1" x14ac:dyDescent="0.2">
      <c r="A14" s="6" t="s">
        <v>3368</v>
      </c>
      <c r="B14" s="92">
        <v>1855431</v>
      </c>
      <c r="C14" s="6" t="s">
        <v>3369</v>
      </c>
      <c r="D14" s="6" t="s">
        <v>3351</v>
      </c>
      <c r="E14" s="53">
        <v>28</v>
      </c>
      <c r="F14" s="53">
        <v>28</v>
      </c>
      <c r="G14" s="6" t="s">
        <v>3366</v>
      </c>
      <c r="H14" s="8" t="s">
        <v>3370</v>
      </c>
    </row>
    <row r="15" spans="1:8" ht="15" customHeight="1" x14ac:dyDescent="0.2">
      <c r="A15" s="6" t="s">
        <v>3371</v>
      </c>
      <c r="B15" s="92">
        <v>2100543</v>
      </c>
      <c r="C15" s="6" t="s">
        <v>3372</v>
      </c>
      <c r="D15" s="6" t="s">
        <v>3351</v>
      </c>
      <c r="E15" s="53">
        <v>25</v>
      </c>
      <c r="F15" s="53">
        <v>24.4</v>
      </c>
      <c r="G15" s="6" t="s">
        <v>3366</v>
      </c>
      <c r="H15" s="8" t="s">
        <v>3373</v>
      </c>
    </row>
    <row r="16" spans="1:8" ht="23.25" customHeight="1" x14ac:dyDescent="0.2">
      <c r="A16" s="6" t="s">
        <v>3374</v>
      </c>
      <c r="B16" s="92">
        <v>1834886</v>
      </c>
      <c r="C16" s="6" t="s">
        <v>3375</v>
      </c>
      <c r="D16" s="6" t="s">
        <v>3376</v>
      </c>
      <c r="E16" s="53">
        <v>20.2</v>
      </c>
      <c r="F16" s="53">
        <v>20.2</v>
      </c>
      <c r="G16" s="6" t="s">
        <v>3366</v>
      </c>
      <c r="H16" s="8" t="s">
        <v>3377</v>
      </c>
    </row>
    <row r="17" spans="1:8" ht="15" customHeight="1" x14ac:dyDescent="0.2">
      <c r="A17" s="6" t="s">
        <v>3378</v>
      </c>
      <c r="B17" s="92">
        <v>1799828</v>
      </c>
      <c r="C17" s="6" t="s">
        <v>3379</v>
      </c>
      <c r="D17" s="6" t="s">
        <v>178</v>
      </c>
      <c r="E17" s="53">
        <v>20</v>
      </c>
      <c r="F17" s="53">
        <v>20</v>
      </c>
      <c r="G17" s="6" t="s">
        <v>3366</v>
      </c>
      <c r="H17" s="8" t="s">
        <v>3380</v>
      </c>
    </row>
    <row r="18" spans="1:8" ht="15" customHeight="1" x14ac:dyDescent="0.2">
      <c r="A18" s="6" t="s">
        <v>3381</v>
      </c>
      <c r="B18" s="92">
        <v>1796056</v>
      </c>
      <c r="C18" s="6" t="s">
        <v>3382</v>
      </c>
      <c r="D18" s="6" t="s">
        <v>3365</v>
      </c>
      <c r="E18" s="53">
        <v>19.399999999999999</v>
      </c>
      <c r="F18" s="53">
        <v>19.399999999999999</v>
      </c>
      <c r="G18" s="6" t="s">
        <v>3366</v>
      </c>
      <c r="H18" s="8" t="s">
        <v>3383</v>
      </c>
    </row>
    <row r="19" spans="1:8" ht="23.25" customHeight="1" x14ac:dyDescent="0.2">
      <c r="A19" s="6" t="s">
        <v>3384</v>
      </c>
      <c r="B19" s="92">
        <v>2036455</v>
      </c>
      <c r="C19" s="6" t="s">
        <v>3385</v>
      </c>
      <c r="D19" s="6" t="s">
        <v>182</v>
      </c>
      <c r="E19" s="53">
        <v>17.600000000000001</v>
      </c>
      <c r="F19" s="53">
        <v>17.600000000000001</v>
      </c>
      <c r="G19" s="6" t="s">
        <v>3366</v>
      </c>
      <c r="H19" s="8" t="s">
        <v>3386</v>
      </c>
    </row>
    <row r="20" spans="1:8" ht="15" customHeight="1" x14ac:dyDescent="0.2">
      <c r="A20" s="6" t="s">
        <v>3387</v>
      </c>
      <c r="B20" s="92">
        <v>1668497</v>
      </c>
      <c r="C20" s="6" t="s">
        <v>3388</v>
      </c>
      <c r="D20" s="6" t="s">
        <v>3376</v>
      </c>
      <c r="E20" s="53">
        <v>10</v>
      </c>
      <c r="F20" s="53">
        <v>6.1</v>
      </c>
      <c r="G20" s="6" t="s">
        <v>3389</v>
      </c>
      <c r="H20" s="8" t="s">
        <v>3390</v>
      </c>
    </row>
    <row r="21" spans="1:8" ht="15" customHeight="1" x14ac:dyDescent="0.2">
      <c r="A21" s="6" t="s">
        <v>3391</v>
      </c>
      <c r="B21" s="92">
        <v>1655774</v>
      </c>
      <c r="C21" s="6" t="s">
        <v>3392</v>
      </c>
      <c r="D21" s="6" t="s">
        <v>3393</v>
      </c>
      <c r="E21" s="53"/>
      <c r="F21" s="53">
        <v>6</v>
      </c>
      <c r="G21" s="6" t="s">
        <v>3389</v>
      </c>
      <c r="H21" s="8" t="s">
        <v>3394</v>
      </c>
    </row>
    <row r="22" spans="1:8" ht="15" customHeight="1" x14ac:dyDescent="0.2">
      <c r="A22" s="6" t="s">
        <v>3395</v>
      </c>
      <c r="B22" s="92">
        <v>1853373</v>
      </c>
      <c r="C22" s="6" t="s">
        <v>3396</v>
      </c>
      <c r="D22" s="6" t="s">
        <v>182</v>
      </c>
      <c r="E22" s="53">
        <v>10</v>
      </c>
      <c r="F22" s="53">
        <v>5</v>
      </c>
      <c r="G22" s="6" t="s">
        <v>3397</v>
      </c>
      <c r="H22" s="8" t="s">
        <v>3398</v>
      </c>
    </row>
    <row r="23" spans="1:8" ht="15" customHeight="1" x14ac:dyDescent="0.2">
      <c r="A23" s="6" t="s">
        <v>3399</v>
      </c>
      <c r="B23" s="92">
        <v>1658021</v>
      </c>
      <c r="C23" s="6" t="s">
        <v>3400</v>
      </c>
      <c r="D23" s="6" t="s">
        <v>3376</v>
      </c>
      <c r="E23" s="53">
        <v>4.8</v>
      </c>
      <c r="F23" s="53">
        <v>4.8</v>
      </c>
      <c r="G23" s="6" t="s">
        <v>3389</v>
      </c>
      <c r="H23" s="8" t="s">
        <v>3401</v>
      </c>
    </row>
    <row r="24" spans="1:8" ht="15" customHeight="1" x14ac:dyDescent="0.2">
      <c r="A24" s="6" t="s">
        <v>3402</v>
      </c>
      <c r="B24" s="92">
        <v>2026800</v>
      </c>
      <c r="C24" s="6" t="s">
        <v>3403</v>
      </c>
      <c r="D24" s="6" t="s">
        <v>196</v>
      </c>
      <c r="E24" s="53">
        <v>6</v>
      </c>
      <c r="F24" s="53">
        <v>4</v>
      </c>
      <c r="G24" s="6" t="s">
        <v>3404</v>
      </c>
      <c r="H24" s="8" t="s">
        <v>3405</v>
      </c>
    </row>
    <row r="25" spans="1:8" ht="15" customHeight="1" x14ac:dyDescent="0.2">
      <c r="A25" s="6" t="s">
        <v>3406</v>
      </c>
      <c r="B25" s="92">
        <v>1843372</v>
      </c>
      <c r="C25" s="6" t="s">
        <v>3407</v>
      </c>
      <c r="D25" s="6" t="s">
        <v>3376</v>
      </c>
      <c r="E25" s="53">
        <v>3.5</v>
      </c>
      <c r="F25" s="53">
        <v>1.6</v>
      </c>
      <c r="G25" s="6" t="s">
        <v>3404</v>
      </c>
      <c r="H25" s="8" t="s">
        <v>3408</v>
      </c>
    </row>
    <row r="26" spans="1:8" ht="15" customHeight="1" x14ac:dyDescent="0.2">
      <c r="A26" s="6" t="s">
        <v>3409</v>
      </c>
      <c r="B26" s="92">
        <v>1996801</v>
      </c>
      <c r="C26" s="6" t="s">
        <v>2811</v>
      </c>
      <c r="D26" s="6" t="s">
        <v>193</v>
      </c>
      <c r="E26" s="53">
        <v>1</v>
      </c>
      <c r="F26" s="53">
        <v>1</v>
      </c>
      <c r="G26" s="6" t="s">
        <v>3404</v>
      </c>
      <c r="H26" s="8" t="s">
        <v>3410</v>
      </c>
    </row>
    <row r="27" spans="1:8" ht="15" customHeight="1" x14ac:dyDescent="0.2">
      <c r="A27" s="6" t="s">
        <v>3411</v>
      </c>
      <c r="B27" s="92">
        <v>2146896</v>
      </c>
      <c r="C27" s="6" t="s">
        <v>3412</v>
      </c>
      <c r="D27" s="6" t="s">
        <v>314</v>
      </c>
      <c r="E27" s="53"/>
      <c r="F27" s="53">
        <v>0.4</v>
      </c>
      <c r="G27" s="6" t="s">
        <v>3404</v>
      </c>
      <c r="H27" s="8" t="s">
        <v>3413</v>
      </c>
    </row>
    <row r="28" spans="1:8" ht="15" customHeight="1" x14ac:dyDescent="0.2">
      <c r="A28" s="6" t="s">
        <v>3414</v>
      </c>
      <c r="B28" s="92">
        <v>2042777</v>
      </c>
      <c r="C28" s="6" t="s">
        <v>3415</v>
      </c>
      <c r="D28" s="6" t="s">
        <v>3365</v>
      </c>
      <c r="E28" s="53">
        <v>1.5</v>
      </c>
      <c r="F28" s="53">
        <v>0.3</v>
      </c>
      <c r="G28" s="6" t="s">
        <v>3404</v>
      </c>
      <c r="H28" s="8" t="s">
        <v>3416</v>
      </c>
    </row>
    <row r="30" spans="1:8" ht="18" customHeight="1" x14ac:dyDescent="0.2">
      <c r="A30" s="9" t="s">
        <v>3417</v>
      </c>
      <c r="B30" s="10"/>
      <c r="C30" s="10"/>
      <c r="D30" s="10"/>
      <c r="E30" s="10"/>
      <c r="F30" s="10"/>
      <c r="G30" s="10"/>
      <c r="H30" s="10"/>
    </row>
    <row r="31" spans="1:8" ht="15" customHeight="1" x14ac:dyDescent="0.2">
      <c r="A31" s="128" t="s">
        <v>3418</v>
      </c>
      <c r="B31" s="129">
        <f>COUNT(F5:F28)</f>
        <v>24</v>
      </c>
      <c r="C31" s="30"/>
      <c r="D31" s="30"/>
      <c r="E31" s="30"/>
      <c r="F31" s="30"/>
      <c r="G31" s="30"/>
      <c r="H31" s="30"/>
    </row>
    <row r="32" spans="1:8" ht="15" customHeight="1" x14ac:dyDescent="0.2">
      <c r="A32" s="128" t="s">
        <v>3419</v>
      </c>
      <c r="B32" s="94">
        <f>MEDIAN(F5:F28)</f>
        <v>20.100000000000001</v>
      </c>
      <c r="C32" s="30"/>
      <c r="D32" s="30"/>
      <c r="E32" s="30"/>
      <c r="F32" s="30"/>
      <c r="G32" s="30"/>
      <c r="H32" s="30"/>
    </row>
    <row r="33" spans="1:8" ht="15" customHeight="1" x14ac:dyDescent="0.2">
      <c r="A33" s="128" t="s">
        <v>3420</v>
      </c>
      <c r="B33" s="94">
        <f>AVERAGE(F5:F28)</f>
        <v>49.241666666666667</v>
      </c>
      <c r="C33" s="30"/>
      <c r="D33" s="30"/>
      <c r="E33" s="30"/>
      <c r="F33" s="30"/>
      <c r="G33" s="30"/>
      <c r="H33" s="30"/>
    </row>
    <row r="34" spans="1:8" ht="15" customHeight="1" x14ac:dyDescent="0.2">
      <c r="A34" s="128" t="s">
        <v>3421</v>
      </c>
      <c r="B34" s="94">
        <f>QUARTILE(F5:F28,1)</f>
        <v>4.95</v>
      </c>
      <c r="C34" s="30"/>
      <c r="D34" s="30"/>
      <c r="E34" s="30"/>
      <c r="F34" s="30"/>
      <c r="G34" s="30"/>
      <c r="H34" s="30"/>
    </row>
    <row r="35" spans="1:8" ht="15" customHeight="1" x14ac:dyDescent="0.2">
      <c r="A35" s="128" t="s">
        <v>3422</v>
      </c>
      <c r="B35" s="94">
        <f>QUARTILE(F5:F28,3)</f>
        <v>88.125</v>
      </c>
      <c r="C35" s="30"/>
      <c r="D35" s="30"/>
      <c r="E35" s="30"/>
      <c r="F35" s="30"/>
      <c r="G35" s="30"/>
      <c r="H35" s="30"/>
    </row>
    <row r="36" spans="1:8" ht="15" customHeight="1" x14ac:dyDescent="0.2">
      <c r="A36" s="128" t="s">
        <v>3423</v>
      </c>
      <c r="B36" s="94">
        <f>SUM(F5:F28)</f>
        <v>1181.8</v>
      </c>
      <c r="C36" s="30"/>
      <c r="D36" s="30"/>
      <c r="E36" s="30"/>
      <c r="F36" s="30"/>
      <c r="G36" s="30"/>
      <c r="H36" s="30"/>
    </row>
    <row r="38" spans="1:8" ht="18" customHeight="1" x14ac:dyDescent="0.2">
      <c r="A38" s="31" t="s">
        <v>3424</v>
      </c>
      <c r="B38" s="34"/>
      <c r="C38" s="34"/>
      <c r="D38" s="34"/>
      <c r="E38" s="34"/>
      <c r="F38" s="34"/>
      <c r="G38" s="34"/>
      <c r="H38" s="34"/>
    </row>
    <row r="39" spans="1:8" ht="15" customHeight="1" x14ac:dyDescent="0.2">
      <c r="A39" s="130" t="s">
        <v>3425</v>
      </c>
      <c r="B39" s="130" t="str">
        <f>COUNT(F13:F19)&amp;" issuers"</f>
        <v>7 issuers</v>
      </c>
    </row>
    <row r="40" spans="1:8" ht="15" customHeight="1" x14ac:dyDescent="0.2">
      <c r="A40" s="130" t="s">
        <v>3426</v>
      </c>
      <c r="B40" s="131">
        <f>MEDIAN(F13:F19)</f>
        <v>20.2</v>
      </c>
    </row>
    <row r="41" spans="1:8" ht="15" customHeight="1" x14ac:dyDescent="0.2">
      <c r="A41" s="132" t="s">
        <v>3427</v>
      </c>
      <c r="B41" s="133">
        <f>MIN(F13:F19)</f>
        <v>17.600000000000001</v>
      </c>
      <c r="C41" s="133">
        <f>MAX(F13:F19)</f>
        <v>30.1</v>
      </c>
    </row>
    <row r="43" spans="1:8" ht="75.75" customHeight="1" x14ac:dyDescent="0.2">
      <c r="A43" s="192" t="s">
        <v>3428</v>
      </c>
      <c r="B43" s="186"/>
      <c r="C43" s="186"/>
      <c r="D43" s="186"/>
      <c r="E43" s="186"/>
      <c r="F43" s="186"/>
      <c r="G43" s="186"/>
      <c r="H43" s="186"/>
    </row>
    <row r="45" spans="1:8" ht="43.5" customHeight="1" x14ac:dyDescent="0.2">
      <c r="A45" s="209" t="s">
        <v>3429</v>
      </c>
      <c r="B45" s="186"/>
      <c r="C45" s="186"/>
      <c r="D45" s="186"/>
      <c r="E45" s="186"/>
      <c r="F45" s="186"/>
      <c r="G45" s="186"/>
      <c r="H45" s="186"/>
    </row>
  </sheetData>
  <mergeCells count="3">
    <mergeCell ref="A43:H43"/>
    <mergeCell ref="A2:H2"/>
    <mergeCell ref="A45:H45"/>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E6470"/>
  </sheetPr>
  <dimension ref="A1:H98"/>
  <sheetViews>
    <sheetView showGridLines="0" workbookViewId="0">
      <pane xSplit="2" ySplit="5" topLeftCell="C6" activePane="bottomRight" state="frozen"/>
      <selection pane="topRight"/>
      <selection pane="bottomLeft"/>
      <selection pane="bottomRight"/>
    </sheetView>
  </sheetViews>
  <sheetFormatPr baseColWidth="10" defaultColWidth="8.83203125" defaultRowHeight="15" x14ac:dyDescent="0.2"/>
  <cols>
    <col min="1" max="1" width="28" customWidth="1"/>
    <col min="2" max="2" width="46" customWidth="1"/>
    <col min="3" max="4" width="26" customWidth="1"/>
    <col min="5" max="5" width="18" customWidth="1"/>
    <col min="6" max="6" width="13" customWidth="1"/>
    <col min="7" max="7" width="18" customWidth="1"/>
    <col min="8" max="8" width="22" customWidth="1"/>
  </cols>
  <sheetData>
    <row r="1" spans="1:8" ht="18" x14ac:dyDescent="0.2">
      <c r="A1" s="14" t="s">
        <v>3430</v>
      </c>
    </row>
    <row r="2" spans="1:8" x14ac:dyDescent="0.2">
      <c r="A2" s="15" t="s">
        <v>3431</v>
      </c>
    </row>
    <row r="3" spans="1:8" x14ac:dyDescent="0.2">
      <c r="A3" s="16" t="s">
        <v>3432</v>
      </c>
    </row>
    <row r="5" spans="1:8" ht="32" customHeight="1" x14ac:dyDescent="0.2">
      <c r="A5" s="17" t="s">
        <v>251</v>
      </c>
      <c r="B5" s="17" t="s">
        <v>3433</v>
      </c>
      <c r="C5" s="17" t="s">
        <v>3434</v>
      </c>
      <c r="D5" s="17" t="s">
        <v>3435</v>
      </c>
      <c r="E5" s="17" t="s">
        <v>3436</v>
      </c>
      <c r="F5" s="17" t="s">
        <v>3437</v>
      </c>
      <c r="G5" s="17" t="s">
        <v>3438</v>
      </c>
      <c r="H5" s="17" t="s">
        <v>3439</v>
      </c>
    </row>
    <row r="6" spans="1:8" ht="26" customHeight="1" x14ac:dyDescent="0.2">
      <c r="A6" s="39" t="s">
        <v>3440</v>
      </c>
      <c r="B6" s="43" t="s">
        <v>3441</v>
      </c>
      <c r="C6" s="134" t="s">
        <v>3442</v>
      </c>
      <c r="D6" s="43" t="s">
        <v>405</v>
      </c>
      <c r="E6" s="89" t="s">
        <v>3443</v>
      </c>
      <c r="F6" s="89" t="s">
        <v>3444</v>
      </c>
      <c r="G6" s="135">
        <v>11238333</v>
      </c>
      <c r="H6" s="40" t="s">
        <v>3445</v>
      </c>
    </row>
    <row r="7" spans="1:8" ht="26" customHeight="1" x14ac:dyDescent="0.2">
      <c r="A7" s="39" t="s">
        <v>1303</v>
      </c>
      <c r="B7" s="43" t="s">
        <v>3446</v>
      </c>
      <c r="C7" s="134" t="s">
        <v>406</v>
      </c>
      <c r="D7" s="43" t="s">
        <v>405</v>
      </c>
      <c r="E7" s="89" t="s">
        <v>3443</v>
      </c>
      <c r="F7" s="89" t="s">
        <v>3447</v>
      </c>
      <c r="G7" s="135">
        <v>13077849</v>
      </c>
      <c r="H7" s="40" t="s">
        <v>3448</v>
      </c>
    </row>
    <row r="8" spans="1:8" ht="26" customHeight="1" x14ac:dyDescent="0.2">
      <c r="A8" s="39" t="s">
        <v>1303</v>
      </c>
      <c r="B8" s="43" t="s">
        <v>3446</v>
      </c>
      <c r="C8" s="134" t="s">
        <v>406</v>
      </c>
      <c r="D8" s="43" t="s">
        <v>405</v>
      </c>
      <c r="E8" s="89" t="s">
        <v>3443</v>
      </c>
      <c r="F8" s="89" t="s">
        <v>3449</v>
      </c>
      <c r="G8" s="135">
        <v>1912000</v>
      </c>
      <c r="H8" s="40" t="s">
        <v>3450</v>
      </c>
    </row>
    <row r="9" spans="1:8" ht="26" customHeight="1" x14ac:dyDescent="0.2">
      <c r="A9" s="39" t="s">
        <v>3451</v>
      </c>
      <c r="B9" s="43" t="s">
        <v>3452</v>
      </c>
      <c r="C9" s="134" t="s">
        <v>3058</v>
      </c>
      <c r="D9" s="43" t="s">
        <v>405</v>
      </c>
      <c r="E9" s="89" t="s">
        <v>3443</v>
      </c>
      <c r="F9" s="89" t="s">
        <v>3453</v>
      </c>
      <c r="G9" s="135">
        <v>5000000</v>
      </c>
      <c r="H9" s="40" t="s">
        <v>3454</v>
      </c>
    </row>
    <row r="10" spans="1:8" ht="26" customHeight="1" x14ac:dyDescent="0.2">
      <c r="A10" s="39" t="s">
        <v>3455</v>
      </c>
      <c r="B10" s="43" t="s">
        <v>3456</v>
      </c>
      <c r="C10" s="134" t="s">
        <v>3457</v>
      </c>
      <c r="D10" s="43" t="s">
        <v>405</v>
      </c>
      <c r="E10" s="89" t="s">
        <v>3458</v>
      </c>
      <c r="F10" s="89" t="s">
        <v>3459</v>
      </c>
      <c r="G10" s="135">
        <v>1375000</v>
      </c>
      <c r="H10" s="40" t="s">
        <v>3460</v>
      </c>
    </row>
    <row r="11" spans="1:8" ht="26" customHeight="1" x14ac:dyDescent="0.2">
      <c r="A11" s="39" t="s">
        <v>3455</v>
      </c>
      <c r="B11" s="43" t="s">
        <v>3456</v>
      </c>
      <c r="C11" s="134" t="s">
        <v>3457</v>
      </c>
      <c r="D11" s="43" t="s">
        <v>405</v>
      </c>
      <c r="E11" s="89" t="s">
        <v>3458</v>
      </c>
      <c r="F11" s="89" t="s">
        <v>3461</v>
      </c>
      <c r="G11" s="135">
        <v>128000</v>
      </c>
      <c r="H11" s="40" t="s">
        <v>3462</v>
      </c>
    </row>
    <row r="12" spans="1:8" ht="26" customHeight="1" x14ac:dyDescent="0.2">
      <c r="A12" s="39" t="s">
        <v>3455</v>
      </c>
      <c r="B12" s="43" t="s">
        <v>3456</v>
      </c>
      <c r="C12" s="134" t="s">
        <v>3457</v>
      </c>
      <c r="D12" s="43" t="s">
        <v>405</v>
      </c>
      <c r="E12" s="89" t="s">
        <v>3458</v>
      </c>
      <c r="F12" s="89" t="s">
        <v>3463</v>
      </c>
      <c r="G12" s="135">
        <v>20600000</v>
      </c>
      <c r="H12" s="40" t="s">
        <v>3464</v>
      </c>
    </row>
    <row r="13" spans="1:8" ht="26" customHeight="1" x14ac:dyDescent="0.2">
      <c r="A13" s="18" t="s">
        <v>821</v>
      </c>
      <c r="B13" s="38" t="s">
        <v>3465</v>
      </c>
      <c r="C13" s="23" t="s">
        <v>3466</v>
      </c>
      <c r="D13" s="38" t="s">
        <v>3467</v>
      </c>
      <c r="E13" s="46" t="s">
        <v>3458</v>
      </c>
      <c r="F13" s="46" t="s">
        <v>3468</v>
      </c>
      <c r="G13" s="75">
        <v>4999975</v>
      </c>
      <c r="H13" s="37" t="s">
        <v>3469</v>
      </c>
    </row>
    <row r="14" spans="1:8" ht="26" customHeight="1" x14ac:dyDescent="0.2">
      <c r="A14" s="18" t="s">
        <v>821</v>
      </c>
      <c r="B14" s="38" t="s">
        <v>3465</v>
      </c>
      <c r="C14" s="23" t="s">
        <v>3466</v>
      </c>
      <c r="D14" s="38" t="s">
        <v>3467</v>
      </c>
      <c r="E14" s="46" t="s">
        <v>3458</v>
      </c>
      <c r="F14" s="46" t="s">
        <v>3470</v>
      </c>
      <c r="G14" s="75">
        <v>10000</v>
      </c>
      <c r="H14" s="37" t="s">
        <v>3471</v>
      </c>
    </row>
    <row r="15" spans="1:8" ht="26" customHeight="1" x14ac:dyDescent="0.2">
      <c r="A15" s="18" t="s">
        <v>821</v>
      </c>
      <c r="B15" s="38" t="s">
        <v>3465</v>
      </c>
      <c r="C15" s="23" t="s">
        <v>3466</v>
      </c>
      <c r="D15" s="38" t="s">
        <v>3467</v>
      </c>
      <c r="E15" s="46" t="s">
        <v>3458</v>
      </c>
      <c r="F15" s="46" t="s">
        <v>3470</v>
      </c>
      <c r="G15" s="75">
        <v>32500</v>
      </c>
      <c r="H15" s="37" t="s">
        <v>3472</v>
      </c>
    </row>
    <row r="16" spans="1:8" ht="26" customHeight="1" x14ac:dyDescent="0.2">
      <c r="A16" s="18" t="s">
        <v>821</v>
      </c>
      <c r="B16" s="38" t="s">
        <v>3465</v>
      </c>
      <c r="C16" s="23" t="s">
        <v>3466</v>
      </c>
      <c r="D16" s="38" t="s">
        <v>3467</v>
      </c>
      <c r="E16" s="46" t="s">
        <v>3458</v>
      </c>
      <c r="F16" s="46" t="s">
        <v>3470</v>
      </c>
      <c r="G16" s="75">
        <v>3500000</v>
      </c>
      <c r="H16" s="37" t="s">
        <v>3473</v>
      </c>
    </row>
    <row r="17" spans="1:8" ht="26" customHeight="1" x14ac:dyDescent="0.2">
      <c r="A17" s="18" t="s">
        <v>821</v>
      </c>
      <c r="B17" s="38" t="s">
        <v>3465</v>
      </c>
      <c r="C17" s="23" t="s">
        <v>3466</v>
      </c>
      <c r="D17" s="38" t="s">
        <v>3467</v>
      </c>
      <c r="E17" s="46" t="s">
        <v>3458</v>
      </c>
      <c r="F17" s="46" t="s">
        <v>3470</v>
      </c>
      <c r="G17" s="75">
        <v>1000000</v>
      </c>
      <c r="H17" s="37" t="s">
        <v>3474</v>
      </c>
    </row>
    <row r="18" spans="1:8" ht="26" customHeight="1" x14ac:dyDescent="0.2">
      <c r="A18" s="18" t="s">
        <v>821</v>
      </c>
      <c r="B18" s="38" t="s">
        <v>3465</v>
      </c>
      <c r="C18" s="23" t="s">
        <v>3466</v>
      </c>
      <c r="D18" s="38" t="s">
        <v>3467</v>
      </c>
      <c r="E18" s="46" t="s">
        <v>3458</v>
      </c>
      <c r="F18" s="46" t="s">
        <v>3470</v>
      </c>
      <c r="G18" s="75">
        <v>195000</v>
      </c>
      <c r="H18" s="37" t="s">
        <v>3475</v>
      </c>
    </row>
    <row r="19" spans="1:8" ht="26" customHeight="1" x14ac:dyDescent="0.2">
      <c r="A19" s="18" t="s">
        <v>821</v>
      </c>
      <c r="B19" s="38" t="s">
        <v>3465</v>
      </c>
      <c r="C19" s="23" t="s">
        <v>3466</v>
      </c>
      <c r="D19" s="38" t="s">
        <v>3467</v>
      </c>
      <c r="E19" s="46" t="s">
        <v>3458</v>
      </c>
      <c r="F19" s="46" t="s">
        <v>3476</v>
      </c>
      <c r="G19" s="75">
        <v>5549588</v>
      </c>
      <c r="H19" s="37" t="s">
        <v>3477</v>
      </c>
    </row>
    <row r="20" spans="1:8" ht="26" customHeight="1" x14ac:dyDescent="0.2">
      <c r="A20" s="18" t="s">
        <v>936</v>
      </c>
      <c r="B20" s="38" t="s">
        <v>3478</v>
      </c>
      <c r="C20" s="19" t="s">
        <v>1089</v>
      </c>
      <c r="D20" s="38" t="s">
        <v>1044</v>
      </c>
      <c r="E20" s="46" t="s">
        <v>3479</v>
      </c>
      <c r="F20" s="46" t="s">
        <v>3480</v>
      </c>
      <c r="G20" s="75">
        <v>4999999</v>
      </c>
      <c r="H20" s="37" t="s">
        <v>3481</v>
      </c>
    </row>
    <row r="21" spans="1:8" ht="26" customHeight="1" x14ac:dyDescent="0.2">
      <c r="A21" s="18" t="s">
        <v>936</v>
      </c>
      <c r="B21" s="38" t="s">
        <v>3478</v>
      </c>
      <c r="C21" s="19" t="s">
        <v>1089</v>
      </c>
      <c r="D21" s="38" t="s">
        <v>1044</v>
      </c>
      <c r="E21" s="46" t="s">
        <v>3479</v>
      </c>
      <c r="F21" s="46" t="s">
        <v>3482</v>
      </c>
      <c r="G21" s="75">
        <v>3807499</v>
      </c>
      <c r="H21" s="37" t="s">
        <v>3483</v>
      </c>
    </row>
    <row r="22" spans="1:8" ht="26" customHeight="1" x14ac:dyDescent="0.2">
      <c r="A22" s="18" t="s">
        <v>936</v>
      </c>
      <c r="B22" s="38" t="s">
        <v>3478</v>
      </c>
      <c r="C22" s="19" t="s">
        <v>1089</v>
      </c>
      <c r="D22" s="38" t="s">
        <v>1044</v>
      </c>
      <c r="E22" s="46" t="s">
        <v>3479</v>
      </c>
      <c r="F22" s="46" t="s">
        <v>2304</v>
      </c>
      <c r="G22" s="75">
        <v>24999999</v>
      </c>
      <c r="H22" s="37" t="s">
        <v>3484</v>
      </c>
    </row>
    <row r="23" spans="1:8" ht="26" customHeight="1" x14ac:dyDescent="0.2">
      <c r="A23" s="18" t="s">
        <v>936</v>
      </c>
      <c r="B23" s="38" t="s">
        <v>3478</v>
      </c>
      <c r="C23" s="19" t="s">
        <v>1089</v>
      </c>
      <c r="D23" s="38" t="s">
        <v>1044</v>
      </c>
      <c r="E23" s="46" t="s">
        <v>3479</v>
      </c>
      <c r="F23" s="46" t="s">
        <v>2264</v>
      </c>
      <c r="G23" s="75">
        <v>7001113</v>
      </c>
      <c r="H23" s="37" t="s">
        <v>3485</v>
      </c>
    </row>
    <row r="24" spans="1:8" ht="26" customHeight="1" x14ac:dyDescent="0.2">
      <c r="A24" s="39" t="s">
        <v>1236</v>
      </c>
      <c r="B24" s="43" t="s">
        <v>3486</v>
      </c>
      <c r="C24" s="134" t="s">
        <v>363</v>
      </c>
      <c r="D24" s="43" t="s">
        <v>869</v>
      </c>
      <c r="E24" s="89" t="s">
        <v>3458</v>
      </c>
      <c r="F24" s="89" t="s">
        <v>3487</v>
      </c>
      <c r="G24" s="135">
        <v>21995420</v>
      </c>
      <c r="H24" s="40" t="s">
        <v>3488</v>
      </c>
    </row>
    <row r="25" spans="1:8" ht="26" customHeight="1" x14ac:dyDescent="0.2">
      <c r="A25" s="39" t="s">
        <v>1236</v>
      </c>
      <c r="B25" s="43" t="s">
        <v>3486</v>
      </c>
      <c r="C25" s="134" t="s">
        <v>363</v>
      </c>
      <c r="D25" s="43" t="s">
        <v>869</v>
      </c>
      <c r="E25" s="89" t="s">
        <v>3458</v>
      </c>
      <c r="F25" s="89" t="s">
        <v>3055</v>
      </c>
      <c r="G25" s="135">
        <v>7047530</v>
      </c>
      <c r="H25" s="40" t="s">
        <v>3489</v>
      </c>
    </row>
    <row r="26" spans="1:8" ht="26" customHeight="1" x14ac:dyDescent="0.2">
      <c r="A26" s="39" t="s">
        <v>1236</v>
      </c>
      <c r="B26" s="43" t="s">
        <v>3486</v>
      </c>
      <c r="C26" s="134" t="s">
        <v>363</v>
      </c>
      <c r="D26" s="43" t="s">
        <v>869</v>
      </c>
      <c r="E26" s="89" t="s">
        <v>3458</v>
      </c>
      <c r="F26" s="89" t="s">
        <v>3490</v>
      </c>
      <c r="G26" s="135">
        <v>6000000</v>
      </c>
      <c r="H26" s="40" t="s">
        <v>3491</v>
      </c>
    </row>
    <row r="27" spans="1:8" ht="26" customHeight="1" x14ac:dyDescent="0.2">
      <c r="A27" s="18" t="s">
        <v>800</v>
      </c>
      <c r="B27" s="38" t="s">
        <v>3492</v>
      </c>
      <c r="C27" s="23" t="s">
        <v>3058</v>
      </c>
      <c r="D27" s="38" t="s">
        <v>3493</v>
      </c>
      <c r="E27" s="46" t="s">
        <v>3458</v>
      </c>
      <c r="F27" s="46" t="s">
        <v>3494</v>
      </c>
      <c r="G27" s="75">
        <v>18304319</v>
      </c>
      <c r="H27" s="37" t="s">
        <v>3495</v>
      </c>
    </row>
    <row r="28" spans="1:8" ht="26" customHeight="1" x14ac:dyDescent="0.2">
      <c r="A28" s="18" t="s">
        <v>800</v>
      </c>
      <c r="B28" s="38" t="s">
        <v>3492</v>
      </c>
      <c r="C28" s="23" t="s">
        <v>3058</v>
      </c>
      <c r="D28" s="38" t="s">
        <v>3493</v>
      </c>
      <c r="E28" s="46" t="s">
        <v>3458</v>
      </c>
      <c r="F28" s="46" t="s">
        <v>3468</v>
      </c>
      <c r="G28" s="75">
        <v>5500000</v>
      </c>
      <c r="H28" s="37" t="s">
        <v>3496</v>
      </c>
    </row>
    <row r="29" spans="1:8" ht="26" customHeight="1" x14ac:dyDescent="0.2">
      <c r="A29" s="18" t="s">
        <v>3497</v>
      </c>
      <c r="B29" s="38" t="s">
        <v>3498</v>
      </c>
      <c r="C29" s="23" t="s">
        <v>3058</v>
      </c>
      <c r="D29" s="38" t="s">
        <v>3499</v>
      </c>
      <c r="E29" s="46" t="s">
        <v>3458</v>
      </c>
      <c r="F29" s="46" t="s">
        <v>3500</v>
      </c>
      <c r="G29" s="75">
        <v>10000000</v>
      </c>
      <c r="H29" s="37" t="s">
        <v>3501</v>
      </c>
    </row>
    <row r="30" spans="1:8" ht="26" customHeight="1" x14ac:dyDescent="0.2">
      <c r="A30" s="18" t="s">
        <v>3497</v>
      </c>
      <c r="B30" s="38" t="s">
        <v>3498</v>
      </c>
      <c r="C30" s="23" t="s">
        <v>3058</v>
      </c>
      <c r="D30" s="38" t="s">
        <v>3499</v>
      </c>
      <c r="E30" s="46" t="s">
        <v>3458</v>
      </c>
      <c r="F30" s="46" t="s">
        <v>3502</v>
      </c>
      <c r="G30" s="75">
        <v>15000000</v>
      </c>
      <c r="H30" s="37" t="s">
        <v>3503</v>
      </c>
    </row>
    <row r="31" spans="1:8" ht="26" customHeight="1" x14ac:dyDescent="0.2">
      <c r="A31" s="18" t="s">
        <v>3504</v>
      </c>
      <c r="B31" s="38" t="s">
        <v>3505</v>
      </c>
      <c r="C31" s="23" t="s">
        <v>3058</v>
      </c>
      <c r="D31" s="38" t="s">
        <v>3506</v>
      </c>
      <c r="E31" s="46" t="s">
        <v>3458</v>
      </c>
      <c r="F31" s="46" t="s">
        <v>3507</v>
      </c>
      <c r="G31" s="75">
        <v>14425013</v>
      </c>
      <c r="H31" s="37" t="s">
        <v>3508</v>
      </c>
    </row>
    <row r="32" spans="1:8" ht="26" customHeight="1" x14ac:dyDescent="0.2">
      <c r="A32" s="18" t="s">
        <v>3504</v>
      </c>
      <c r="B32" s="38" t="s">
        <v>3505</v>
      </c>
      <c r="C32" s="23" t="s">
        <v>3058</v>
      </c>
      <c r="D32" s="38" t="s">
        <v>3506</v>
      </c>
      <c r="E32" s="46" t="s">
        <v>3458</v>
      </c>
      <c r="F32" s="46" t="s">
        <v>3385</v>
      </c>
      <c r="G32" s="75">
        <v>12379983</v>
      </c>
      <c r="H32" s="37" t="s">
        <v>3509</v>
      </c>
    </row>
    <row r="33" spans="1:8" ht="26" customHeight="1" x14ac:dyDescent="0.2">
      <c r="A33" s="18" t="s">
        <v>3504</v>
      </c>
      <c r="B33" s="38" t="s">
        <v>3505</v>
      </c>
      <c r="C33" s="23" t="s">
        <v>3058</v>
      </c>
      <c r="D33" s="38" t="s">
        <v>3506</v>
      </c>
      <c r="E33" s="46" t="s">
        <v>3458</v>
      </c>
      <c r="F33" s="46" t="s">
        <v>3510</v>
      </c>
      <c r="G33" s="75">
        <v>20119049</v>
      </c>
      <c r="H33" s="37" t="s">
        <v>3511</v>
      </c>
    </row>
    <row r="34" spans="1:8" ht="26" customHeight="1" x14ac:dyDescent="0.2">
      <c r="A34" s="39" t="s">
        <v>3512</v>
      </c>
      <c r="B34" s="43" t="s">
        <v>3513</v>
      </c>
      <c r="C34" s="134" t="s">
        <v>363</v>
      </c>
      <c r="D34" s="43" t="s">
        <v>3514</v>
      </c>
      <c r="E34" s="89" t="s">
        <v>3458</v>
      </c>
      <c r="F34" s="89" t="s">
        <v>2234</v>
      </c>
      <c r="G34" s="135">
        <v>10000000</v>
      </c>
      <c r="H34" s="40" t="s">
        <v>3515</v>
      </c>
    </row>
    <row r="35" spans="1:8" ht="26" customHeight="1" x14ac:dyDescent="0.2">
      <c r="A35" s="39" t="s">
        <v>3512</v>
      </c>
      <c r="B35" s="43" t="s">
        <v>3513</v>
      </c>
      <c r="C35" s="134" t="s">
        <v>363</v>
      </c>
      <c r="D35" s="43" t="s">
        <v>3514</v>
      </c>
      <c r="E35" s="89" t="s">
        <v>3458</v>
      </c>
      <c r="F35" s="89" t="s">
        <v>3185</v>
      </c>
      <c r="G35" s="135">
        <v>3250001</v>
      </c>
      <c r="H35" s="40" t="s">
        <v>3516</v>
      </c>
    </row>
    <row r="36" spans="1:8" ht="26" customHeight="1" x14ac:dyDescent="0.2">
      <c r="A36" s="39" t="s">
        <v>686</v>
      </c>
      <c r="B36" s="43" t="s">
        <v>3517</v>
      </c>
      <c r="C36" s="134" t="s">
        <v>3058</v>
      </c>
      <c r="D36" s="43" t="s">
        <v>3518</v>
      </c>
      <c r="E36" s="89" t="s">
        <v>3458</v>
      </c>
      <c r="F36" s="89" t="s">
        <v>3519</v>
      </c>
      <c r="G36" s="135">
        <v>205480</v>
      </c>
      <c r="H36" s="40" t="s">
        <v>3520</v>
      </c>
    </row>
    <row r="37" spans="1:8" ht="26" customHeight="1" x14ac:dyDescent="0.2">
      <c r="A37" s="39" t="s">
        <v>686</v>
      </c>
      <c r="B37" s="43" t="s">
        <v>3517</v>
      </c>
      <c r="C37" s="134" t="s">
        <v>3058</v>
      </c>
      <c r="D37" s="43" t="s">
        <v>3518</v>
      </c>
      <c r="E37" s="89" t="s">
        <v>3458</v>
      </c>
      <c r="F37" s="89" t="s">
        <v>3521</v>
      </c>
      <c r="G37" s="135">
        <v>227127</v>
      </c>
      <c r="H37" s="40" t="s">
        <v>3522</v>
      </c>
    </row>
    <row r="38" spans="1:8" ht="26" customHeight="1" x14ac:dyDescent="0.2">
      <c r="A38" s="39" t="s">
        <v>686</v>
      </c>
      <c r="B38" s="43" t="s">
        <v>3517</v>
      </c>
      <c r="C38" s="134" t="s">
        <v>3058</v>
      </c>
      <c r="D38" s="43" t="s">
        <v>3518</v>
      </c>
      <c r="E38" s="89" t="s">
        <v>3458</v>
      </c>
      <c r="F38" s="89" t="s">
        <v>3523</v>
      </c>
      <c r="G38" s="135">
        <v>2246500</v>
      </c>
      <c r="H38" s="40" t="s">
        <v>3524</v>
      </c>
    </row>
    <row r="39" spans="1:8" ht="26" customHeight="1" x14ac:dyDescent="0.2">
      <c r="A39" s="39" t="s">
        <v>686</v>
      </c>
      <c r="B39" s="43" t="s">
        <v>3517</v>
      </c>
      <c r="C39" s="134" t="s">
        <v>3058</v>
      </c>
      <c r="D39" s="43" t="s">
        <v>3518</v>
      </c>
      <c r="E39" s="89" t="s">
        <v>3458</v>
      </c>
      <c r="F39" s="89" t="s">
        <v>3525</v>
      </c>
      <c r="G39" s="135">
        <v>2314800</v>
      </c>
      <c r="H39" s="40" t="s">
        <v>3526</v>
      </c>
    </row>
    <row r="40" spans="1:8" ht="26" customHeight="1" x14ac:dyDescent="0.2">
      <c r="A40" s="39" t="s">
        <v>905</v>
      </c>
      <c r="B40" s="43" t="s">
        <v>3527</v>
      </c>
      <c r="C40" s="136" t="s">
        <v>3528</v>
      </c>
      <c r="D40" s="43" t="s">
        <v>3529</v>
      </c>
      <c r="E40" s="89" t="s">
        <v>3458</v>
      </c>
      <c r="F40" s="89" t="s">
        <v>3530</v>
      </c>
      <c r="G40" s="135">
        <v>3649483</v>
      </c>
      <c r="H40" s="40" t="s">
        <v>3531</v>
      </c>
    </row>
    <row r="41" spans="1:8" ht="26" customHeight="1" x14ac:dyDescent="0.2">
      <c r="A41" s="39" t="s">
        <v>3532</v>
      </c>
      <c r="B41" s="43" t="s">
        <v>3533</v>
      </c>
      <c r="C41" s="134" t="s">
        <v>1150</v>
      </c>
      <c r="D41" s="43" t="s">
        <v>405</v>
      </c>
      <c r="E41" s="89" t="s">
        <v>3458</v>
      </c>
      <c r="F41" s="89" t="s">
        <v>3534</v>
      </c>
      <c r="G41" s="135">
        <v>2400000</v>
      </c>
      <c r="H41" s="40" t="s">
        <v>3535</v>
      </c>
    </row>
    <row r="42" spans="1:8" ht="26" customHeight="1" x14ac:dyDescent="0.2">
      <c r="A42" s="39" t="s">
        <v>3532</v>
      </c>
      <c r="B42" s="43" t="s">
        <v>3533</v>
      </c>
      <c r="C42" s="134" t="s">
        <v>1150</v>
      </c>
      <c r="D42" s="43" t="s">
        <v>405</v>
      </c>
      <c r="E42" s="89" t="s">
        <v>3458</v>
      </c>
      <c r="F42" s="89" t="s">
        <v>3536</v>
      </c>
      <c r="G42" s="135">
        <v>17397819</v>
      </c>
      <c r="H42" s="40" t="s">
        <v>3537</v>
      </c>
    </row>
    <row r="43" spans="1:8" ht="26" customHeight="1" x14ac:dyDescent="0.2">
      <c r="A43" s="39" t="s">
        <v>3532</v>
      </c>
      <c r="B43" s="43" t="s">
        <v>3533</v>
      </c>
      <c r="C43" s="134" t="s">
        <v>1150</v>
      </c>
      <c r="D43" s="43" t="s">
        <v>405</v>
      </c>
      <c r="E43" s="89" t="s">
        <v>3458</v>
      </c>
      <c r="F43" s="89" t="s">
        <v>3538</v>
      </c>
      <c r="G43" s="135">
        <v>7500000</v>
      </c>
      <c r="H43" s="40" t="s">
        <v>3539</v>
      </c>
    </row>
    <row r="44" spans="1:8" ht="26" customHeight="1" x14ac:dyDescent="0.2">
      <c r="A44" s="39" t="s">
        <v>3532</v>
      </c>
      <c r="B44" s="43" t="s">
        <v>3533</v>
      </c>
      <c r="C44" s="134" t="s">
        <v>1150</v>
      </c>
      <c r="D44" s="43" t="s">
        <v>405</v>
      </c>
      <c r="E44" s="89" t="s">
        <v>3458</v>
      </c>
      <c r="F44" s="89" t="s">
        <v>3540</v>
      </c>
      <c r="G44" s="135">
        <v>0</v>
      </c>
      <c r="H44" s="40" t="s">
        <v>3541</v>
      </c>
    </row>
    <row r="45" spans="1:8" ht="26" customHeight="1" x14ac:dyDescent="0.2">
      <c r="A45" s="18" t="s">
        <v>958</v>
      </c>
      <c r="B45" s="38" t="s">
        <v>3542</v>
      </c>
      <c r="C45" s="23" t="s">
        <v>1150</v>
      </c>
      <c r="D45" s="38" t="s">
        <v>3543</v>
      </c>
      <c r="E45" s="46" t="s">
        <v>3458</v>
      </c>
      <c r="F45" s="46" t="s">
        <v>3544</v>
      </c>
      <c r="G45" s="75">
        <v>4742942</v>
      </c>
      <c r="H45" s="37" t="s">
        <v>3545</v>
      </c>
    </row>
    <row r="46" spans="1:8" ht="26" customHeight="1" x14ac:dyDescent="0.2">
      <c r="A46" s="18" t="s">
        <v>958</v>
      </c>
      <c r="B46" s="38" t="s">
        <v>3542</v>
      </c>
      <c r="C46" s="23" t="s">
        <v>1150</v>
      </c>
      <c r="D46" s="38" t="s">
        <v>3543</v>
      </c>
      <c r="E46" s="46" t="s">
        <v>3458</v>
      </c>
      <c r="F46" s="46" t="s">
        <v>3546</v>
      </c>
      <c r="G46" s="75">
        <v>2513139</v>
      </c>
      <c r="H46" s="37" t="s">
        <v>3547</v>
      </c>
    </row>
    <row r="47" spans="1:8" ht="26" customHeight="1" x14ac:dyDescent="0.2">
      <c r="A47" s="39" t="s">
        <v>3548</v>
      </c>
      <c r="B47" s="43" t="s">
        <v>3549</v>
      </c>
      <c r="C47" s="134" t="s">
        <v>3058</v>
      </c>
      <c r="D47" s="43" t="s">
        <v>405</v>
      </c>
      <c r="E47" s="89" t="s">
        <v>3458</v>
      </c>
      <c r="F47" s="89" t="s">
        <v>3550</v>
      </c>
      <c r="G47" s="135">
        <v>21500000</v>
      </c>
      <c r="H47" s="40" t="s">
        <v>3551</v>
      </c>
    </row>
    <row r="48" spans="1:8" ht="26" customHeight="1" x14ac:dyDescent="0.2">
      <c r="A48" s="39" t="s">
        <v>3552</v>
      </c>
      <c r="B48" s="43" t="s">
        <v>3553</v>
      </c>
      <c r="C48" s="134" t="s">
        <v>363</v>
      </c>
      <c r="D48" s="43" t="s">
        <v>3543</v>
      </c>
      <c r="E48" s="89" t="s">
        <v>3458</v>
      </c>
      <c r="F48" s="89" t="s">
        <v>3554</v>
      </c>
      <c r="G48" s="135">
        <v>0</v>
      </c>
      <c r="H48" s="40" t="s">
        <v>3555</v>
      </c>
    </row>
    <row r="49" spans="1:8" ht="26" customHeight="1" x14ac:dyDescent="0.2">
      <c r="A49" s="39" t="s">
        <v>3552</v>
      </c>
      <c r="B49" s="43" t="s">
        <v>3553</v>
      </c>
      <c r="C49" s="134" t="s">
        <v>363</v>
      </c>
      <c r="D49" s="43" t="s">
        <v>3543</v>
      </c>
      <c r="E49" s="89" t="s">
        <v>3458</v>
      </c>
      <c r="F49" s="89" t="s">
        <v>3556</v>
      </c>
      <c r="G49" s="135">
        <v>275000</v>
      </c>
      <c r="H49" s="40" t="s">
        <v>3557</v>
      </c>
    </row>
    <row r="50" spans="1:8" ht="26" customHeight="1" x14ac:dyDescent="0.2">
      <c r="A50" s="39" t="s">
        <v>854</v>
      </c>
      <c r="B50" s="43" t="s">
        <v>3558</v>
      </c>
      <c r="C50" s="134" t="s">
        <v>1150</v>
      </c>
      <c r="D50" s="43" t="s">
        <v>3559</v>
      </c>
      <c r="E50" s="89" t="s">
        <v>3458</v>
      </c>
      <c r="F50" s="89" t="s">
        <v>3560</v>
      </c>
      <c r="G50" s="135">
        <v>1750</v>
      </c>
      <c r="H50" s="40" t="s">
        <v>3561</v>
      </c>
    </row>
    <row r="51" spans="1:8" ht="26" customHeight="1" x14ac:dyDescent="0.2">
      <c r="A51" s="39" t="s">
        <v>854</v>
      </c>
      <c r="B51" s="43" t="s">
        <v>3558</v>
      </c>
      <c r="C51" s="134" t="s">
        <v>1150</v>
      </c>
      <c r="D51" s="43" t="s">
        <v>3559</v>
      </c>
      <c r="E51" s="89" t="s">
        <v>3458</v>
      </c>
      <c r="F51" s="89" t="s">
        <v>3562</v>
      </c>
      <c r="G51" s="135">
        <v>4010519</v>
      </c>
      <c r="H51" s="40" t="s">
        <v>3563</v>
      </c>
    </row>
    <row r="52" spans="1:8" ht="26" customHeight="1" x14ac:dyDescent="0.2">
      <c r="A52" s="39" t="s">
        <v>854</v>
      </c>
      <c r="B52" s="43" t="s">
        <v>3558</v>
      </c>
      <c r="C52" s="134" t="s">
        <v>1150</v>
      </c>
      <c r="D52" s="43" t="s">
        <v>3559</v>
      </c>
      <c r="E52" s="89" t="s">
        <v>3458</v>
      </c>
      <c r="F52" s="89" t="s">
        <v>3564</v>
      </c>
      <c r="G52" s="135">
        <v>2999373</v>
      </c>
      <c r="H52" s="40" t="s">
        <v>3565</v>
      </c>
    </row>
    <row r="53" spans="1:8" ht="26" customHeight="1" x14ac:dyDescent="0.2">
      <c r="A53" s="39" t="s">
        <v>854</v>
      </c>
      <c r="B53" s="43" t="s">
        <v>3558</v>
      </c>
      <c r="C53" s="134" t="s">
        <v>1150</v>
      </c>
      <c r="D53" s="43" t="s">
        <v>3559</v>
      </c>
      <c r="E53" s="89" t="s">
        <v>3458</v>
      </c>
      <c r="F53" s="89" t="s">
        <v>3566</v>
      </c>
      <c r="G53" s="135">
        <v>532563</v>
      </c>
      <c r="H53" s="40" t="s">
        <v>3567</v>
      </c>
    </row>
    <row r="54" spans="1:8" ht="26" customHeight="1" x14ac:dyDescent="0.2">
      <c r="A54" s="39" t="s">
        <v>854</v>
      </c>
      <c r="B54" s="43" t="s">
        <v>3558</v>
      </c>
      <c r="C54" s="134" t="s">
        <v>1150</v>
      </c>
      <c r="D54" s="43" t="s">
        <v>3559</v>
      </c>
      <c r="E54" s="89" t="s">
        <v>3458</v>
      </c>
      <c r="F54" s="89" t="s">
        <v>3568</v>
      </c>
      <c r="G54" s="135">
        <v>136322</v>
      </c>
      <c r="H54" s="40" t="s">
        <v>3569</v>
      </c>
    </row>
    <row r="55" spans="1:8" ht="26" customHeight="1" x14ac:dyDescent="0.2">
      <c r="A55" s="39" t="s">
        <v>854</v>
      </c>
      <c r="B55" s="43" t="s">
        <v>3558</v>
      </c>
      <c r="C55" s="134" t="s">
        <v>1150</v>
      </c>
      <c r="D55" s="43" t="s">
        <v>3559</v>
      </c>
      <c r="E55" s="89" t="s">
        <v>3458</v>
      </c>
      <c r="F55" s="89" t="s">
        <v>3570</v>
      </c>
      <c r="G55" s="135">
        <v>54649</v>
      </c>
      <c r="H55" s="40" t="s">
        <v>3571</v>
      </c>
    </row>
    <row r="56" spans="1:8" ht="26" customHeight="1" x14ac:dyDescent="0.2">
      <c r="A56" s="39" t="s">
        <v>854</v>
      </c>
      <c r="B56" s="43" t="s">
        <v>3558</v>
      </c>
      <c r="C56" s="134" t="s">
        <v>1150</v>
      </c>
      <c r="D56" s="43" t="s">
        <v>3559</v>
      </c>
      <c r="E56" s="89" t="s">
        <v>3458</v>
      </c>
      <c r="F56" s="89" t="s">
        <v>3572</v>
      </c>
      <c r="G56" s="135">
        <v>30000</v>
      </c>
      <c r="H56" s="40" t="s">
        <v>3573</v>
      </c>
    </row>
    <row r="57" spans="1:8" ht="26" customHeight="1" x14ac:dyDescent="0.2">
      <c r="A57" s="39" t="s">
        <v>854</v>
      </c>
      <c r="B57" s="43" t="s">
        <v>3558</v>
      </c>
      <c r="C57" s="134" t="s">
        <v>1150</v>
      </c>
      <c r="D57" s="43" t="s">
        <v>3559</v>
      </c>
      <c r="E57" s="89" t="s">
        <v>3458</v>
      </c>
      <c r="F57" s="89" t="s">
        <v>3574</v>
      </c>
      <c r="G57" s="135">
        <v>265918</v>
      </c>
      <c r="H57" s="40" t="s">
        <v>3575</v>
      </c>
    </row>
    <row r="58" spans="1:8" ht="26" customHeight="1" x14ac:dyDescent="0.2">
      <c r="A58" s="39" t="s">
        <v>854</v>
      </c>
      <c r="B58" s="43" t="s">
        <v>3558</v>
      </c>
      <c r="C58" s="134" t="s">
        <v>1150</v>
      </c>
      <c r="D58" s="43" t="s">
        <v>3559</v>
      </c>
      <c r="E58" s="89" t="s">
        <v>3458</v>
      </c>
      <c r="F58" s="89" t="s">
        <v>3574</v>
      </c>
      <c r="G58" s="135">
        <v>208334</v>
      </c>
      <c r="H58" s="40" t="s">
        <v>3576</v>
      </c>
    </row>
    <row r="59" spans="1:8" ht="26" customHeight="1" x14ac:dyDescent="0.2">
      <c r="A59" s="39" t="s">
        <v>854</v>
      </c>
      <c r="B59" s="43" t="s">
        <v>3558</v>
      </c>
      <c r="C59" s="134" t="s">
        <v>1150</v>
      </c>
      <c r="D59" s="43" t="s">
        <v>3559</v>
      </c>
      <c r="E59" s="89" t="s">
        <v>3458</v>
      </c>
      <c r="F59" s="89" t="s">
        <v>3574</v>
      </c>
      <c r="G59" s="135">
        <v>152500</v>
      </c>
      <c r="H59" s="40" t="s">
        <v>3577</v>
      </c>
    </row>
    <row r="60" spans="1:8" ht="26" customHeight="1" x14ac:dyDescent="0.2">
      <c r="A60" s="39" t="s">
        <v>854</v>
      </c>
      <c r="B60" s="43" t="s">
        <v>3558</v>
      </c>
      <c r="C60" s="134" t="s">
        <v>1150</v>
      </c>
      <c r="D60" s="43" t="s">
        <v>3559</v>
      </c>
      <c r="E60" s="89" t="s">
        <v>3458</v>
      </c>
      <c r="F60" s="89" t="s">
        <v>3578</v>
      </c>
      <c r="G60" s="135">
        <v>232149</v>
      </c>
      <c r="H60" s="40" t="s">
        <v>3579</v>
      </c>
    </row>
    <row r="61" spans="1:8" ht="26" customHeight="1" x14ac:dyDescent="0.2">
      <c r="A61" s="39" t="s">
        <v>854</v>
      </c>
      <c r="B61" s="43" t="s">
        <v>3558</v>
      </c>
      <c r="C61" s="134" t="s">
        <v>1150</v>
      </c>
      <c r="D61" s="43" t="s">
        <v>3559</v>
      </c>
      <c r="E61" s="89" t="s">
        <v>3458</v>
      </c>
      <c r="F61" s="89" t="s">
        <v>3580</v>
      </c>
      <c r="G61" s="135">
        <v>1415796</v>
      </c>
      <c r="H61" s="40" t="s">
        <v>3581</v>
      </c>
    </row>
    <row r="62" spans="1:8" ht="26" customHeight="1" x14ac:dyDescent="0.2">
      <c r="A62" s="39" t="s">
        <v>3582</v>
      </c>
      <c r="B62" s="43" t="s">
        <v>3583</v>
      </c>
      <c r="C62" s="134" t="s">
        <v>1150</v>
      </c>
      <c r="D62" s="43" t="s">
        <v>405</v>
      </c>
      <c r="E62" s="89" t="s">
        <v>3458</v>
      </c>
      <c r="F62" s="89" t="s">
        <v>3584</v>
      </c>
      <c r="G62" s="135">
        <v>34640700</v>
      </c>
      <c r="H62" s="40" t="s">
        <v>3585</v>
      </c>
    </row>
    <row r="63" spans="1:8" ht="26" customHeight="1" x14ac:dyDescent="0.2">
      <c r="A63" s="39" t="s">
        <v>3582</v>
      </c>
      <c r="B63" s="43" t="s">
        <v>3583</v>
      </c>
      <c r="C63" s="134" t="s">
        <v>1150</v>
      </c>
      <c r="D63" s="43" t="s">
        <v>405</v>
      </c>
      <c r="E63" s="89" t="s">
        <v>3458</v>
      </c>
      <c r="F63" s="89" t="s">
        <v>3586</v>
      </c>
      <c r="G63" s="135">
        <v>1</v>
      </c>
      <c r="H63" s="40" t="s">
        <v>3587</v>
      </c>
    </row>
    <row r="64" spans="1:8" ht="26" customHeight="1" x14ac:dyDescent="0.2">
      <c r="A64" s="39" t="s">
        <v>913</v>
      </c>
      <c r="B64" s="43" t="s">
        <v>3588</v>
      </c>
      <c r="C64" s="137" t="s">
        <v>3589</v>
      </c>
      <c r="D64" s="43" t="s">
        <v>2189</v>
      </c>
      <c r="E64" s="89" t="s">
        <v>3458</v>
      </c>
      <c r="F64" s="89" t="s">
        <v>3590</v>
      </c>
      <c r="G64" s="135">
        <v>317500</v>
      </c>
      <c r="H64" s="40" t="s">
        <v>3591</v>
      </c>
    </row>
    <row r="65" spans="1:8" ht="26" customHeight="1" x14ac:dyDescent="0.2">
      <c r="A65" s="39" t="s">
        <v>913</v>
      </c>
      <c r="B65" s="43" t="s">
        <v>3588</v>
      </c>
      <c r="C65" s="137" t="s">
        <v>3589</v>
      </c>
      <c r="D65" s="43" t="s">
        <v>2189</v>
      </c>
      <c r="E65" s="89" t="s">
        <v>3458</v>
      </c>
      <c r="F65" s="89" t="s">
        <v>3592</v>
      </c>
      <c r="G65" s="135">
        <v>0</v>
      </c>
      <c r="H65" s="40" t="s">
        <v>3593</v>
      </c>
    </row>
    <row r="66" spans="1:8" ht="26" customHeight="1" x14ac:dyDescent="0.2">
      <c r="A66" s="18" t="s">
        <v>3594</v>
      </c>
      <c r="B66" s="38" t="s">
        <v>3595</v>
      </c>
      <c r="C66" s="23" t="s">
        <v>3596</v>
      </c>
      <c r="D66" s="38" t="s">
        <v>3597</v>
      </c>
      <c r="E66" s="46" t="s">
        <v>3443</v>
      </c>
      <c r="F66" s="46" t="s">
        <v>3598</v>
      </c>
      <c r="G66" s="75">
        <v>7711958</v>
      </c>
      <c r="H66" s="37" t="s">
        <v>3599</v>
      </c>
    </row>
    <row r="67" spans="1:8" ht="26" customHeight="1" x14ac:dyDescent="0.2">
      <c r="A67" s="18" t="s">
        <v>3594</v>
      </c>
      <c r="B67" s="38" t="s">
        <v>3595</v>
      </c>
      <c r="C67" s="23" t="s">
        <v>3596</v>
      </c>
      <c r="D67" s="38" t="s">
        <v>3597</v>
      </c>
      <c r="E67" s="46" t="s">
        <v>3443</v>
      </c>
      <c r="F67" s="46" t="s">
        <v>3600</v>
      </c>
      <c r="G67" s="75">
        <v>1636582</v>
      </c>
      <c r="H67" s="37" t="s">
        <v>3601</v>
      </c>
    </row>
    <row r="68" spans="1:8" ht="26" customHeight="1" x14ac:dyDescent="0.2">
      <c r="A68" s="39" t="s">
        <v>866</v>
      </c>
      <c r="B68" s="43" t="s">
        <v>3602</v>
      </c>
      <c r="C68" s="134" t="s">
        <v>3442</v>
      </c>
      <c r="D68" s="43" t="s">
        <v>869</v>
      </c>
      <c r="E68" s="89" t="s">
        <v>3458</v>
      </c>
      <c r="F68" s="89" t="s">
        <v>3603</v>
      </c>
      <c r="G68" s="135">
        <v>3597662</v>
      </c>
      <c r="H68" s="40" t="s">
        <v>3604</v>
      </c>
    </row>
    <row r="69" spans="1:8" ht="26" customHeight="1" x14ac:dyDescent="0.2">
      <c r="A69" s="39" t="s">
        <v>3605</v>
      </c>
      <c r="B69" s="43" t="s">
        <v>3606</v>
      </c>
      <c r="C69" s="134" t="s">
        <v>3058</v>
      </c>
      <c r="D69" s="43" t="s">
        <v>405</v>
      </c>
      <c r="E69" s="89" t="s">
        <v>3443</v>
      </c>
      <c r="F69" s="89" t="s">
        <v>3525</v>
      </c>
      <c r="G69" s="135">
        <v>7110934</v>
      </c>
      <c r="H69" s="40" t="s">
        <v>3607</v>
      </c>
    </row>
    <row r="70" spans="1:8" ht="26" customHeight="1" x14ac:dyDescent="0.2">
      <c r="A70" s="18" t="s">
        <v>3608</v>
      </c>
      <c r="B70" s="38" t="s">
        <v>3609</v>
      </c>
      <c r="C70" s="23" t="s">
        <v>363</v>
      </c>
      <c r="D70" s="38" t="s">
        <v>869</v>
      </c>
      <c r="E70" s="46" t="s">
        <v>3458</v>
      </c>
      <c r="F70" s="46" t="s">
        <v>3610</v>
      </c>
      <c r="G70" s="75">
        <v>13109494</v>
      </c>
      <c r="H70" s="37" t="s">
        <v>3611</v>
      </c>
    </row>
    <row r="71" spans="1:8" ht="26" customHeight="1" x14ac:dyDescent="0.2">
      <c r="A71" s="39" t="s">
        <v>3179</v>
      </c>
      <c r="B71" s="43" t="s">
        <v>3612</v>
      </c>
      <c r="C71" s="137" t="s">
        <v>3613</v>
      </c>
      <c r="D71" s="43" t="s">
        <v>3614</v>
      </c>
      <c r="E71" s="89" t="s">
        <v>3458</v>
      </c>
      <c r="F71" s="89" t="s">
        <v>3615</v>
      </c>
      <c r="G71" s="135">
        <v>81391914</v>
      </c>
      <c r="H71" s="40" t="s">
        <v>3616</v>
      </c>
    </row>
    <row r="72" spans="1:8" ht="26" customHeight="1" x14ac:dyDescent="0.2">
      <c r="A72" s="39" t="s">
        <v>3179</v>
      </c>
      <c r="B72" s="43" t="s">
        <v>3612</v>
      </c>
      <c r="C72" s="137" t="s">
        <v>3613</v>
      </c>
      <c r="D72" s="43" t="s">
        <v>3614</v>
      </c>
      <c r="E72" s="89" t="s">
        <v>3458</v>
      </c>
      <c r="F72" s="89" t="s">
        <v>3615</v>
      </c>
      <c r="G72" s="135">
        <v>23500000</v>
      </c>
      <c r="H72" s="40" t="s">
        <v>3617</v>
      </c>
    </row>
    <row r="73" spans="1:8" ht="26" customHeight="1" x14ac:dyDescent="0.2">
      <c r="A73" s="39" t="s">
        <v>3179</v>
      </c>
      <c r="B73" s="43" t="s">
        <v>3612</v>
      </c>
      <c r="C73" s="137" t="s">
        <v>3613</v>
      </c>
      <c r="D73" s="43" t="s">
        <v>3614</v>
      </c>
      <c r="E73" s="89" t="s">
        <v>3458</v>
      </c>
      <c r="F73" s="89" t="s">
        <v>3615</v>
      </c>
      <c r="G73" s="135">
        <v>15321429</v>
      </c>
      <c r="H73" s="40" t="s">
        <v>3618</v>
      </c>
    </row>
    <row r="74" spans="1:8" ht="26" customHeight="1" x14ac:dyDescent="0.2">
      <c r="A74" s="39" t="s">
        <v>3179</v>
      </c>
      <c r="B74" s="43" t="s">
        <v>3612</v>
      </c>
      <c r="C74" s="137" t="s">
        <v>3613</v>
      </c>
      <c r="D74" s="43" t="s">
        <v>3614</v>
      </c>
      <c r="E74" s="89" t="s">
        <v>3458</v>
      </c>
      <c r="F74" s="89" t="s">
        <v>3619</v>
      </c>
      <c r="G74" s="135">
        <v>999984</v>
      </c>
      <c r="H74" s="40" t="s">
        <v>3620</v>
      </c>
    </row>
    <row r="75" spans="1:8" ht="26" customHeight="1" x14ac:dyDescent="0.2">
      <c r="A75" s="39" t="s">
        <v>3179</v>
      </c>
      <c r="B75" s="43" t="s">
        <v>3612</v>
      </c>
      <c r="C75" s="137" t="s">
        <v>3613</v>
      </c>
      <c r="D75" s="43" t="s">
        <v>3614</v>
      </c>
      <c r="E75" s="89" t="s">
        <v>3458</v>
      </c>
      <c r="F75" s="89" t="s">
        <v>3183</v>
      </c>
      <c r="G75" s="135">
        <v>22000000</v>
      </c>
      <c r="H75" s="40" t="s">
        <v>3621</v>
      </c>
    </row>
    <row r="76" spans="1:8" ht="26" customHeight="1" x14ac:dyDescent="0.2">
      <c r="A76" s="39" t="s">
        <v>679</v>
      </c>
      <c r="B76" s="43" t="s">
        <v>3622</v>
      </c>
      <c r="C76" s="134" t="s">
        <v>3623</v>
      </c>
      <c r="D76" s="43" t="s">
        <v>3624</v>
      </c>
      <c r="E76" s="89" t="s">
        <v>3458</v>
      </c>
      <c r="F76" s="89" t="s">
        <v>3625</v>
      </c>
      <c r="G76" s="135">
        <v>1665000</v>
      </c>
      <c r="H76" s="40" t="s">
        <v>3626</v>
      </c>
    </row>
    <row r="77" spans="1:8" ht="26" customHeight="1" x14ac:dyDescent="0.2">
      <c r="A77" s="39" t="s">
        <v>679</v>
      </c>
      <c r="B77" s="43" t="s">
        <v>3622</v>
      </c>
      <c r="C77" s="134" t="s">
        <v>3623</v>
      </c>
      <c r="D77" s="43" t="s">
        <v>3624</v>
      </c>
      <c r="E77" s="89" t="s">
        <v>3458</v>
      </c>
      <c r="F77" s="89" t="s">
        <v>3627</v>
      </c>
      <c r="G77" s="135">
        <v>2228043</v>
      </c>
      <c r="H77" s="40" t="s">
        <v>3628</v>
      </c>
    </row>
    <row r="78" spans="1:8" ht="26" customHeight="1" x14ac:dyDescent="0.2">
      <c r="A78" s="39" t="s">
        <v>679</v>
      </c>
      <c r="B78" s="43" t="s">
        <v>3622</v>
      </c>
      <c r="C78" s="134" t="s">
        <v>3623</v>
      </c>
      <c r="D78" s="43" t="s">
        <v>3624</v>
      </c>
      <c r="E78" s="89" t="s">
        <v>3458</v>
      </c>
      <c r="F78" s="89" t="s">
        <v>3629</v>
      </c>
      <c r="G78" s="135">
        <v>1500000</v>
      </c>
      <c r="H78" s="40" t="s">
        <v>3630</v>
      </c>
    </row>
    <row r="79" spans="1:8" ht="26" customHeight="1" x14ac:dyDescent="0.2">
      <c r="A79" s="39" t="s">
        <v>3631</v>
      </c>
      <c r="B79" s="43" t="s">
        <v>3632</v>
      </c>
      <c r="C79" s="134" t="s">
        <v>363</v>
      </c>
      <c r="D79" s="43" t="s">
        <v>3633</v>
      </c>
      <c r="E79" s="89" t="s">
        <v>3479</v>
      </c>
      <c r="F79" s="89" t="s">
        <v>3550</v>
      </c>
      <c r="G79" s="135">
        <v>50017383</v>
      </c>
      <c r="H79" s="40" t="s">
        <v>3634</v>
      </c>
    </row>
    <row r="80" spans="1:8" x14ac:dyDescent="0.2">
      <c r="A80" s="138" t="s">
        <v>3635</v>
      </c>
      <c r="B80" s="60"/>
      <c r="C80" s="60"/>
      <c r="D80" s="60"/>
      <c r="E80" s="60"/>
      <c r="F80" s="138" t="s">
        <v>3300</v>
      </c>
      <c r="G80" s="139">
        <f>SUM(G6:G79)</f>
        <v>595208917</v>
      </c>
      <c r="H80" s="60"/>
    </row>
    <row r="82" spans="1:5" x14ac:dyDescent="0.2">
      <c r="A82" s="140" t="s">
        <v>3636</v>
      </c>
    </row>
    <row r="83" spans="1:5" x14ac:dyDescent="0.2">
      <c r="A83" s="141" t="s">
        <v>3434</v>
      </c>
      <c r="B83" s="141" t="s">
        <v>3637</v>
      </c>
      <c r="C83" s="141" t="s">
        <v>3638</v>
      </c>
      <c r="D83" s="141" t="s">
        <v>3639</v>
      </c>
      <c r="E83" s="141" t="s">
        <v>3240</v>
      </c>
    </row>
    <row r="84" spans="1:5" x14ac:dyDescent="0.2">
      <c r="A84" s="142" t="s">
        <v>3613</v>
      </c>
      <c r="B84" s="143">
        <v>5</v>
      </c>
      <c r="C84" s="143">
        <v>1</v>
      </c>
      <c r="D84" s="144">
        <v>143213327</v>
      </c>
      <c r="E84" s="144">
        <v>22000000</v>
      </c>
    </row>
    <row r="85" spans="1:5" x14ac:dyDescent="0.2">
      <c r="A85" s="142" t="s">
        <v>3058</v>
      </c>
      <c r="B85" s="143">
        <v>14</v>
      </c>
      <c r="C85" s="143">
        <v>7</v>
      </c>
      <c r="D85" s="144">
        <v>134333205</v>
      </c>
      <c r="E85" s="144">
        <v>8555467</v>
      </c>
    </row>
    <row r="86" spans="1:5" x14ac:dyDescent="0.2">
      <c r="A86" s="142" t="s">
        <v>363</v>
      </c>
      <c r="B86" s="143">
        <v>9</v>
      </c>
      <c r="C86" s="143">
        <v>5</v>
      </c>
      <c r="D86" s="144">
        <v>111694828</v>
      </c>
      <c r="E86" s="144">
        <v>7047530</v>
      </c>
    </row>
    <row r="87" spans="1:5" x14ac:dyDescent="0.2">
      <c r="A87" s="142" t="s">
        <v>1150</v>
      </c>
      <c r="B87" s="143">
        <v>20</v>
      </c>
      <c r="C87" s="143">
        <v>4</v>
      </c>
      <c r="D87" s="144">
        <v>79234474</v>
      </c>
      <c r="E87" s="144">
        <v>399240.5</v>
      </c>
    </row>
    <row r="88" spans="1:5" x14ac:dyDescent="0.2">
      <c r="A88" s="142" t="s">
        <v>1089</v>
      </c>
      <c r="B88" s="143">
        <v>4</v>
      </c>
      <c r="C88" s="143">
        <v>1</v>
      </c>
      <c r="D88" s="144">
        <v>40808610</v>
      </c>
      <c r="E88" s="144">
        <v>6000556</v>
      </c>
    </row>
    <row r="89" spans="1:5" x14ac:dyDescent="0.2">
      <c r="A89" s="142" t="s">
        <v>3457</v>
      </c>
      <c r="B89" s="143">
        <v>3</v>
      </c>
      <c r="C89" s="143">
        <v>1</v>
      </c>
      <c r="D89" s="144">
        <v>22103000</v>
      </c>
      <c r="E89" s="144">
        <v>1375000</v>
      </c>
    </row>
    <row r="90" spans="1:5" x14ac:dyDescent="0.2">
      <c r="A90" s="142" t="s">
        <v>3466</v>
      </c>
      <c r="B90" s="143">
        <v>7</v>
      </c>
      <c r="C90" s="143">
        <v>1</v>
      </c>
      <c r="D90" s="144">
        <v>15287063</v>
      </c>
      <c r="E90" s="144">
        <v>1000000</v>
      </c>
    </row>
    <row r="91" spans="1:5" x14ac:dyDescent="0.2">
      <c r="A91" s="142" t="s">
        <v>406</v>
      </c>
      <c r="B91" s="143">
        <v>2</v>
      </c>
      <c r="C91" s="143">
        <v>1</v>
      </c>
      <c r="D91" s="144">
        <v>14989849</v>
      </c>
      <c r="E91" s="144">
        <v>7494924.5</v>
      </c>
    </row>
    <row r="92" spans="1:5" x14ac:dyDescent="0.2">
      <c r="A92" s="142" t="s">
        <v>3442</v>
      </c>
      <c r="B92" s="143">
        <v>2</v>
      </c>
      <c r="C92" s="143">
        <v>2</v>
      </c>
      <c r="D92" s="144">
        <v>14835995</v>
      </c>
      <c r="E92" s="144">
        <v>7417997.5</v>
      </c>
    </row>
    <row r="93" spans="1:5" x14ac:dyDescent="0.2">
      <c r="A93" s="142" t="s">
        <v>3596</v>
      </c>
      <c r="B93" s="143">
        <v>2</v>
      </c>
      <c r="C93" s="143">
        <v>1</v>
      </c>
      <c r="D93" s="144">
        <v>9348540</v>
      </c>
      <c r="E93" s="144">
        <v>4674270</v>
      </c>
    </row>
    <row r="94" spans="1:5" x14ac:dyDescent="0.2">
      <c r="A94" s="142" t="s">
        <v>3623</v>
      </c>
      <c r="B94" s="143">
        <v>3</v>
      </c>
      <c r="C94" s="143">
        <v>1</v>
      </c>
      <c r="D94" s="144">
        <v>5393043</v>
      </c>
      <c r="E94" s="144">
        <v>1665000</v>
      </c>
    </row>
    <row r="95" spans="1:5" x14ac:dyDescent="0.2">
      <c r="A95" s="142" t="s">
        <v>3528</v>
      </c>
      <c r="B95" s="143">
        <v>1</v>
      </c>
      <c r="C95" s="143">
        <v>1</v>
      </c>
      <c r="D95" s="144">
        <v>3649483</v>
      </c>
      <c r="E95" s="144">
        <v>3649483</v>
      </c>
    </row>
    <row r="96" spans="1:5" x14ac:dyDescent="0.2">
      <c r="A96" s="142" t="s">
        <v>3589</v>
      </c>
      <c r="B96" s="143">
        <v>2</v>
      </c>
      <c r="C96" s="143">
        <v>1</v>
      </c>
      <c r="D96" s="144">
        <v>317500</v>
      </c>
      <c r="E96" s="144">
        <v>158750</v>
      </c>
    </row>
    <row r="98" spans="1:8" ht="48" customHeight="1" x14ac:dyDescent="0.2">
      <c r="A98" s="212" t="s">
        <v>3640</v>
      </c>
      <c r="B98" s="186"/>
      <c r="C98" s="186"/>
      <c r="D98" s="186"/>
      <c r="E98" s="186"/>
      <c r="F98" s="186"/>
      <c r="G98" s="186"/>
      <c r="H98" s="186"/>
    </row>
  </sheetData>
  <mergeCells count="1">
    <mergeCell ref="A98:H98"/>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E6470"/>
  </sheetPr>
  <dimension ref="A1:J128"/>
  <sheetViews>
    <sheetView showGridLines="0" workbookViewId="0">
      <pane ySplit="5" topLeftCell="A6" activePane="bottomLeft" state="frozen"/>
      <selection pane="bottomLeft"/>
    </sheetView>
  </sheetViews>
  <sheetFormatPr baseColWidth="10" defaultColWidth="8.83203125" defaultRowHeight="15" x14ac:dyDescent="0.2"/>
  <cols>
    <col min="1" max="1" width="34" customWidth="1"/>
    <col min="2" max="2" width="12" customWidth="1"/>
    <col min="3" max="3" width="18" customWidth="1"/>
    <col min="4" max="4" width="19" customWidth="1"/>
    <col min="5" max="5" width="17" customWidth="1"/>
    <col min="6" max="6" width="20" customWidth="1"/>
    <col min="7" max="7" width="11" customWidth="1"/>
    <col min="8" max="8" width="12" customWidth="1"/>
    <col min="9" max="9" width="22" customWidth="1"/>
    <col min="10" max="10" width="10" customWidth="1"/>
  </cols>
  <sheetData>
    <row r="1" spans="1:10" ht="18" x14ac:dyDescent="0.2">
      <c r="A1" s="14" t="s">
        <v>3641</v>
      </c>
    </row>
    <row r="2" spans="1:10" x14ac:dyDescent="0.2">
      <c r="A2" s="15" t="s">
        <v>3642</v>
      </c>
    </row>
    <row r="3" spans="1:10" x14ac:dyDescent="0.2">
      <c r="A3" s="16" t="s">
        <v>3643</v>
      </c>
    </row>
    <row r="5" spans="1:10" ht="30" customHeight="1" x14ac:dyDescent="0.2">
      <c r="A5" s="17" t="s">
        <v>3173</v>
      </c>
      <c r="B5" s="17" t="s">
        <v>3644</v>
      </c>
      <c r="C5" s="17" t="s">
        <v>3438</v>
      </c>
      <c r="D5" s="17" t="s">
        <v>3645</v>
      </c>
      <c r="E5" s="17" t="s">
        <v>3646</v>
      </c>
      <c r="F5" s="17" t="s">
        <v>3647</v>
      </c>
      <c r="G5" s="17" t="s">
        <v>3648</v>
      </c>
      <c r="H5" s="17" t="s">
        <v>3649</v>
      </c>
      <c r="I5" s="17" t="s">
        <v>3439</v>
      </c>
      <c r="J5" s="17" t="s">
        <v>1177</v>
      </c>
    </row>
    <row r="6" spans="1:10" x14ac:dyDescent="0.2">
      <c r="A6" s="95" t="s">
        <v>3650</v>
      </c>
      <c r="B6" s="145">
        <v>44564</v>
      </c>
      <c r="C6" s="146">
        <v>0</v>
      </c>
      <c r="D6" s="146">
        <v>749998</v>
      </c>
      <c r="E6" s="95" t="s">
        <v>3651</v>
      </c>
      <c r="F6" s="95" t="s">
        <v>3652</v>
      </c>
      <c r="G6" s="95"/>
      <c r="H6" s="96">
        <v>1</v>
      </c>
      <c r="I6" s="95" t="s">
        <v>3653</v>
      </c>
      <c r="J6" s="95" t="s">
        <v>3654</v>
      </c>
    </row>
    <row r="7" spans="1:10" x14ac:dyDescent="0.2">
      <c r="A7" s="95" t="s">
        <v>3655</v>
      </c>
      <c r="B7" s="145">
        <v>44567</v>
      </c>
      <c r="C7" s="146">
        <v>517764785</v>
      </c>
      <c r="D7" s="146">
        <v>524999783</v>
      </c>
      <c r="E7" s="95" t="s">
        <v>3651</v>
      </c>
      <c r="F7" s="95" t="s">
        <v>3656</v>
      </c>
      <c r="G7" s="95" t="s">
        <v>178</v>
      </c>
      <c r="H7" s="96">
        <v>1</v>
      </c>
      <c r="I7" s="95" t="s">
        <v>3657</v>
      </c>
      <c r="J7" s="95" t="s">
        <v>3658</v>
      </c>
    </row>
    <row r="8" spans="1:10" x14ac:dyDescent="0.2">
      <c r="A8" s="95" t="s">
        <v>3659</v>
      </c>
      <c r="B8" s="145">
        <v>44581</v>
      </c>
      <c r="C8" s="146">
        <v>10000000</v>
      </c>
      <c r="D8" s="146">
        <v>10000000</v>
      </c>
      <c r="E8" s="95" t="s">
        <v>3651</v>
      </c>
      <c r="F8" s="95" t="s">
        <v>3660</v>
      </c>
      <c r="G8" s="95"/>
      <c r="H8" s="96">
        <v>1</v>
      </c>
      <c r="I8" s="95" t="s">
        <v>3501</v>
      </c>
      <c r="J8" s="95" t="s">
        <v>3661</v>
      </c>
    </row>
    <row r="9" spans="1:10" x14ac:dyDescent="0.2">
      <c r="A9" s="95" t="s">
        <v>3662</v>
      </c>
      <c r="B9" s="145">
        <v>44621</v>
      </c>
      <c r="C9" s="146">
        <v>2400000</v>
      </c>
      <c r="D9" s="146">
        <v>15000000</v>
      </c>
      <c r="E9" s="95" t="s">
        <v>3651</v>
      </c>
      <c r="F9" s="95" t="s">
        <v>3663</v>
      </c>
      <c r="G9" s="95"/>
      <c r="H9" s="96">
        <v>1</v>
      </c>
      <c r="I9" s="95" t="s">
        <v>3535</v>
      </c>
      <c r="J9" s="95" t="s">
        <v>3664</v>
      </c>
    </row>
    <row r="10" spans="1:10" x14ac:dyDescent="0.2">
      <c r="A10" s="95" t="s">
        <v>3665</v>
      </c>
      <c r="B10" s="145">
        <v>44630</v>
      </c>
      <c r="C10" s="146">
        <v>9999986</v>
      </c>
      <c r="D10" s="146">
        <v>9999986</v>
      </c>
      <c r="E10" s="95" t="s">
        <v>3651</v>
      </c>
      <c r="F10" s="95" t="s">
        <v>3666</v>
      </c>
      <c r="G10" s="95"/>
      <c r="H10" s="96">
        <v>1</v>
      </c>
      <c r="I10" s="95" t="s">
        <v>3667</v>
      </c>
      <c r="J10" s="95" t="s">
        <v>3668</v>
      </c>
    </row>
    <row r="11" spans="1:10" x14ac:dyDescent="0.2">
      <c r="A11" s="95" t="s">
        <v>3669</v>
      </c>
      <c r="B11" s="145">
        <v>44641</v>
      </c>
      <c r="C11" s="146">
        <v>10000000</v>
      </c>
      <c r="D11" s="146">
        <v>10000000</v>
      </c>
      <c r="E11" s="95" t="s">
        <v>3670</v>
      </c>
      <c r="F11" s="95" t="s">
        <v>3671</v>
      </c>
      <c r="G11" s="95"/>
      <c r="H11" s="96">
        <v>1</v>
      </c>
      <c r="I11" s="95" t="s">
        <v>3672</v>
      </c>
      <c r="J11" s="95" t="s">
        <v>3673</v>
      </c>
    </row>
    <row r="12" spans="1:10" x14ac:dyDescent="0.2">
      <c r="A12" s="95" t="s">
        <v>3674</v>
      </c>
      <c r="B12" s="145">
        <v>44692</v>
      </c>
      <c r="C12" s="146">
        <v>15000000</v>
      </c>
      <c r="D12" s="146">
        <v>15000000</v>
      </c>
      <c r="E12" s="95" t="s">
        <v>3651</v>
      </c>
      <c r="F12" s="95" t="s">
        <v>3656</v>
      </c>
      <c r="G12" s="95"/>
      <c r="H12" s="96">
        <v>1</v>
      </c>
      <c r="I12" s="95" t="s">
        <v>3675</v>
      </c>
      <c r="J12" s="95" t="s">
        <v>3676</v>
      </c>
    </row>
    <row r="13" spans="1:10" x14ac:dyDescent="0.2">
      <c r="A13" s="95" t="s">
        <v>3677</v>
      </c>
      <c r="B13" s="145">
        <v>44708</v>
      </c>
      <c r="C13" s="146">
        <v>21995420</v>
      </c>
      <c r="D13" s="146">
        <v>50000000</v>
      </c>
      <c r="E13" s="95" t="s">
        <v>3651</v>
      </c>
      <c r="F13" s="95" t="s">
        <v>3671</v>
      </c>
      <c r="G13" s="95"/>
      <c r="H13" s="96">
        <v>2</v>
      </c>
      <c r="I13" s="95" t="s">
        <v>3488</v>
      </c>
      <c r="J13" s="95" t="s">
        <v>3678</v>
      </c>
    </row>
    <row r="14" spans="1:10" x14ac:dyDescent="0.2">
      <c r="A14" s="95" t="s">
        <v>3662</v>
      </c>
      <c r="B14" s="145">
        <v>44727</v>
      </c>
      <c r="C14" s="146">
        <v>17397819</v>
      </c>
      <c r="D14" s="146">
        <v>27297815</v>
      </c>
      <c r="E14" s="95" t="s">
        <v>3651</v>
      </c>
      <c r="F14" s="95" t="s">
        <v>3663</v>
      </c>
      <c r="G14" s="95"/>
      <c r="H14" s="96">
        <v>1</v>
      </c>
      <c r="I14" s="95" t="s">
        <v>3537</v>
      </c>
      <c r="J14" s="95" t="s">
        <v>3664</v>
      </c>
    </row>
    <row r="15" spans="1:10" x14ac:dyDescent="0.2">
      <c r="A15" s="95" t="s">
        <v>3659</v>
      </c>
      <c r="B15" s="145">
        <v>44734</v>
      </c>
      <c r="C15" s="146">
        <v>15000000</v>
      </c>
      <c r="D15" s="146">
        <v>15000000</v>
      </c>
      <c r="E15" s="95" t="s">
        <v>3651</v>
      </c>
      <c r="F15" s="95" t="s">
        <v>3660</v>
      </c>
      <c r="G15" s="95"/>
      <c r="H15" s="96">
        <v>1</v>
      </c>
      <c r="I15" s="95" t="s">
        <v>3503</v>
      </c>
      <c r="J15" s="95" t="s">
        <v>3661</v>
      </c>
    </row>
    <row r="16" spans="1:10" x14ac:dyDescent="0.2">
      <c r="A16" s="95" t="s">
        <v>3679</v>
      </c>
      <c r="B16" s="145">
        <v>44764</v>
      </c>
      <c r="C16" s="146">
        <v>4999999</v>
      </c>
      <c r="D16" s="146">
        <v>4999999</v>
      </c>
      <c r="E16" s="95" t="s">
        <v>3651</v>
      </c>
      <c r="F16" s="95" t="s">
        <v>3680</v>
      </c>
      <c r="G16" s="95"/>
      <c r="H16" s="96">
        <v>1</v>
      </c>
      <c r="I16" s="95" t="s">
        <v>3481</v>
      </c>
      <c r="J16" s="95" t="s">
        <v>3681</v>
      </c>
    </row>
    <row r="17" spans="1:10" x14ac:dyDescent="0.2">
      <c r="A17" s="95" t="s">
        <v>3682</v>
      </c>
      <c r="B17" s="145">
        <v>44770</v>
      </c>
      <c r="C17" s="146">
        <v>139999988</v>
      </c>
      <c r="D17" s="146">
        <v>139999988</v>
      </c>
      <c r="E17" s="95" t="s">
        <v>3651</v>
      </c>
      <c r="F17" s="95" t="s">
        <v>3683</v>
      </c>
      <c r="G17" s="95" t="s">
        <v>185</v>
      </c>
      <c r="H17" s="96">
        <v>1</v>
      </c>
      <c r="I17" s="95" t="s">
        <v>3684</v>
      </c>
      <c r="J17" s="95" t="s">
        <v>3685</v>
      </c>
    </row>
    <row r="18" spans="1:10" x14ac:dyDescent="0.2">
      <c r="A18" s="95" t="s">
        <v>3686</v>
      </c>
      <c r="B18" s="145">
        <v>44774</v>
      </c>
      <c r="C18" s="146">
        <v>34640700</v>
      </c>
      <c r="D18" s="146">
        <v>34640700</v>
      </c>
      <c r="E18" s="95" t="s">
        <v>3670</v>
      </c>
      <c r="F18" s="95" t="s">
        <v>3687</v>
      </c>
      <c r="G18" s="95"/>
      <c r="H18" s="96">
        <v>1</v>
      </c>
      <c r="I18" s="95" t="s">
        <v>3585</v>
      </c>
      <c r="J18" s="95" t="s">
        <v>3688</v>
      </c>
    </row>
    <row r="19" spans="1:10" x14ac:dyDescent="0.2">
      <c r="A19" s="95" t="s">
        <v>3689</v>
      </c>
      <c r="B19" s="145">
        <v>44792</v>
      </c>
      <c r="C19" s="146">
        <v>2250000</v>
      </c>
      <c r="D19" s="146">
        <v>2250000</v>
      </c>
      <c r="E19" s="95" t="s">
        <v>3651</v>
      </c>
      <c r="F19" s="95" t="s">
        <v>3690</v>
      </c>
      <c r="G19" s="95"/>
      <c r="H19" s="96">
        <v>1</v>
      </c>
      <c r="I19" s="95" t="s">
        <v>3691</v>
      </c>
      <c r="J19" s="95" t="s">
        <v>3692</v>
      </c>
    </row>
    <row r="20" spans="1:10" x14ac:dyDescent="0.2">
      <c r="A20" s="95" t="s">
        <v>3693</v>
      </c>
      <c r="B20" s="145">
        <v>44813</v>
      </c>
      <c r="C20" s="146">
        <v>32999954</v>
      </c>
      <c r="D20" s="146">
        <v>32999954</v>
      </c>
      <c r="E20" s="95" t="s">
        <v>3651</v>
      </c>
      <c r="F20" s="95" t="s">
        <v>3656</v>
      </c>
      <c r="G20" s="95" t="s">
        <v>1475</v>
      </c>
      <c r="H20" s="96">
        <v>1</v>
      </c>
      <c r="I20" s="95" t="s">
        <v>3694</v>
      </c>
      <c r="J20" s="95" t="s">
        <v>3695</v>
      </c>
    </row>
    <row r="21" spans="1:10" x14ac:dyDescent="0.2">
      <c r="A21" s="95" t="s">
        <v>3693</v>
      </c>
      <c r="B21" s="145">
        <v>44813</v>
      </c>
      <c r="C21" s="146">
        <v>220806682</v>
      </c>
      <c r="D21" s="146">
        <v>230806614</v>
      </c>
      <c r="E21" s="95" t="s">
        <v>3651</v>
      </c>
      <c r="F21" s="95" t="s">
        <v>3656</v>
      </c>
      <c r="G21" s="95" t="s">
        <v>1475</v>
      </c>
      <c r="H21" s="96">
        <v>1</v>
      </c>
      <c r="I21" s="95" t="s">
        <v>3696</v>
      </c>
      <c r="J21" s="95" t="s">
        <v>3695</v>
      </c>
    </row>
    <row r="22" spans="1:10" x14ac:dyDescent="0.2">
      <c r="A22" s="95" t="s">
        <v>3697</v>
      </c>
      <c r="B22" s="145">
        <v>44845</v>
      </c>
      <c r="C22" s="146">
        <v>261266523</v>
      </c>
      <c r="D22" s="146">
        <v>269340000</v>
      </c>
      <c r="E22" s="95" t="s">
        <v>3651</v>
      </c>
      <c r="F22" s="95" t="s">
        <v>3687</v>
      </c>
      <c r="G22" s="95" t="s">
        <v>185</v>
      </c>
      <c r="H22" s="96">
        <v>1</v>
      </c>
      <c r="I22" s="95" t="s">
        <v>3698</v>
      </c>
      <c r="J22" s="95" t="s">
        <v>3699</v>
      </c>
    </row>
    <row r="23" spans="1:10" x14ac:dyDescent="0.2">
      <c r="A23" s="95" t="s">
        <v>3700</v>
      </c>
      <c r="B23" s="145">
        <v>44861</v>
      </c>
      <c r="C23" s="146">
        <v>168009933</v>
      </c>
      <c r="D23" s="146">
        <v>174909939</v>
      </c>
      <c r="E23" s="95" t="s">
        <v>3651</v>
      </c>
      <c r="F23" s="95" t="s">
        <v>3671</v>
      </c>
      <c r="G23" s="95" t="s">
        <v>185</v>
      </c>
      <c r="H23" s="96">
        <v>1</v>
      </c>
      <c r="I23" s="95" t="s">
        <v>3701</v>
      </c>
      <c r="J23" s="95" t="s">
        <v>3702</v>
      </c>
    </row>
    <row r="24" spans="1:10" x14ac:dyDescent="0.2">
      <c r="A24" s="95" t="s">
        <v>3703</v>
      </c>
      <c r="B24" s="145">
        <v>44862</v>
      </c>
      <c r="C24" s="146">
        <v>317500</v>
      </c>
      <c r="D24" s="146">
        <v>5000000</v>
      </c>
      <c r="E24" s="95" t="s">
        <v>3670</v>
      </c>
      <c r="F24" s="95" t="s">
        <v>3704</v>
      </c>
      <c r="G24" s="95"/>
      <c r="H24" s="96">
        <v>1</v>
      </c>
      <c r="I24" s="95" t="s">
        <v>3591</v>
      </c>
      <c r="J24" s="95" t="s">
        <v>3705</v>
      </c>
    </row>
    <row r="25" spans="1:10" x14ac:dyDescent="0.2">
      <c r="A25" s="95" t="s">
        <v>3706</v>
      </c>
      <c r="B25" s="145">
        <v>44873</v>
      </c>
      <c r="C25" s="146">
        <v>44999992</v>
      </c>
      <c r="D25" s="146">
        <v>45001319</v>
      </c>
      <c r="E25" s="95" t="s">
        <v>3651</v>
      </c>
      <c r="F25" s="95" t="s">
        <v>3656</v>
      </c>
      <c r="G25" s="95"/>
      <c r="H25" s="96">
        <v>1</v>
      </c>
      <c r="I25" s="95" t="s">
        <v>3707</v>
      </c>
      <c r="J25" s="95" t="s">
        <v>3708</v>
      </c>
    </row>
    <row r="26" spans="1:10" x14ac:dyDescent="0.2">
      <c r="A26" s="95" t="s">
        <v>3709</v>
      </c>
      <c r="B26" s="145">
        <v>44875</v>
      </c>
      <c r="C26" s="146">
        <v>81391914</v>
      </c>
      <c r="D26" s="146">
        <v>81391914</v>
      </c>
      <c r="E26" s="95" t="s">
        <v>3710</v>
      </c>
      <c r="F26" s="95" t="s">
        <v>3711</v>
      </c>
      <c r="G26" s="95"/>
      <c r="H26" s="96">
        <v>1</v>
      </c>
      <c r="I26" s="95" t="s">
        <v>3616</v>
      </c>
      <c r="J26" s="95" t="s">
        <v>3712</v>
      </c>
    </row>
    <row r="27" spans="1:10" x14ac:dyDescent="0.2">
      <c r="A27" s="95" t="s">
        <v>3709</v>
      </c>
      <c r="B27" s="145">
        <v>44875</v>
      </c>
      <c r="C27" s="146">
        <v>23500000</v>
      </c>
      <c r="D27" s="146">
        <v>23500000</v>
      </c>
      <c r="E27" s="95" t="s">
        <v>3710</v>
      </c>
      <c r="F27" s="95" t="s">
        <v>3711</v>
      </c>
      <c r="G27" s="95"/>
      <c r="H27" s="96">
        <v>1</v>
      </c>
      <c r="I27" s="95" t="s">
        <v>3617</v>
      </c>
      <c r="J27" s="95" t="s">
        <v>3712</v>
      </c>
    </row>
    <row r="28" spans="1:10" x14ac:dyDescent="0.2">
      <c r="A28" s="95" t="s">
        <v>3709</v>
      </c>
      <c r="B28" s="145">
        <v>44875</v>
      </c>
      <c r="C28" s="146">
        <v>15321429</v>
      </c>
      <c r="D28" s="146">
        <v>42142857</v>
      </c>
      <c r="E28" s="95" t="s">
        <v>3710</v>
      </c>
      <c r="F28" s="95" t="s">
        <v>3711</v>
      </c>
      <c r="G28" s="95"/>
      <c r="H28" s="96">
        <v>1</v>
      </c>
      <c r="I28" s="95" t="s">
        <v>3618</v>
      </c>
      <c r="J28" s="95" t="s">
        <v>3712</v>
      </c>
    </row>
    <row r="29" spans="1:10" x14ac:dyDescent="0.2">
      <c r="A29" s="95" t="s">
        <v>3713</v>
      </c>
      <c r="B29" s="145">
        <v>44888</v>
      </c>
      <c r="C29" s="146">
        <v>1750</v>
      </c>
      <c r="D29" s="146">
        <v>1750</v>
      </c>
      <c r="E29" s="95" t="s">
        <v>3651</v>
      </c>
      <c r="F29" s="95" t="s">
        <v>3671</v>
      </c>
      <c r="G29" s="95"/>
      <c r="H29" s="96">
        <v>1</v>
      </c>
      <c r="I29" s="95" t="s">
        <v>3561</v>
      </c>
      <c r="J29" s="95" t="s">
        <v>3714</v>
      </c>
    </row>
    <row r="30" spans="1:10" x14ac:dyDescent="0.2">
      <c r="A30" s="95" t="s">
        <v>3679</v>
      </c>
      <c r="B30" s="145">
        <v>44911</v>
      </c>
      <c r="C30" s="146">
        <v>3807499</v>
      </c>
      <c r="D30" s="146">
        <v>3807499</v>
      </c>
      <c r="E30" s="95" t="s">
        <v>3651</v>
      </c>
      <c r="F30" s="95" t="s">
        <v>3680</v>
      </c>
      <c r="G30" s="95"/>
      <c r="H30" s="96">
        <v>1</v>
      </c>
      <c r="I30" s="95" t="s">
        <v>3483</v>
      </c>
      <c r="J30" s="95" t="s">
        <v>3681</v>
      </c>
    </row>
    <row r="31" spans="1:10" x14ac:dyDescent="0.2">
      <c r="A31" s="95" t="s">
        <v>3715</v>
      </c>
      <c r="B31" s="145">
        <v>44918</v>
      </c>
      <c r="C31" s="146">
        <v>7711958</v>
      </c>
      <c r="D31" s="146">
        <v>12800000</v>
      </c>
      <c r="E31" s="95" t="s">
        <v>3670</v>
      </c>
      <c r="F31" s="95" t="s">
        <v>3716</v>
      </c>
      <c r="G31" s="95" t="s">
        <v>1475</v>
      </c>
      <c r="H31" s="96">
        <v>1</v>
      </c>
      <c r="I31" s="95" t="s">
        <v>3599</v>
      </c>
      <c r="J31" s="95" t="s">
        <v>3717</v>
      </c>
    </row>
    <row r="32" spans="1:10" x14ac:dyDescent="0.2">
      <c r="A32" s="95" t="s">
        <v>3718</v>
      </c>
      <c r="B32" s="145">
        <v>44924</v>
      </c>
      <c r="C32" s="146">
        <v>7500000</v>
      </c>
      <c r="D32" s="146">
        <v>30000000</v>
      </c>
      <c r="E32" s="95" t="s">
        <v>3651</v>
      </c>
      <c r="F32" s="95" t="s">
        <v>3663</v>
      </c>
      <c r="G32" s="95"/>
      <c r="H32" s="96">
        <v>1</v>
      </c>
      <c r="I32" s="95" t="s">
        <v>3539</v>
      </c>
      <c r="J32" s="95" t="s">
        <v>3719</v>
      </c>
    </row>
    <row r="33" spans="1:10" x14ac:dyDescent="0.2">
      <c r="A33" s="95" t="s">
        <v>3665</v>
      </c>
      <c r="B33" s="145">
        <v>44963</v>
      </c>
      <c r="C33" s="146">
        <v>100000003</v>
      </c>
      <c r="D33" s="146">
        <v>100000003</v>
      </c>
      <c r="E33" s="95" t="s">
        <v>3651</v>
      </c>
      <c r="F33" s="95" t="s">
        <v>3666</v>
      </c>
      <c r="G33" s="95"/>
      <c r="H33" s="96">
        <v>1</v>
      </c>
      <c r="I33" s="95" t="s">
        <v>3720</v>
      </c>
      <c r="J33" s="95" t="s">
        <v>3668</v>
      </c>
    </row>
    <row r="34" spans="1:10" x14ac:dyDescent="0.2">
      <c r="A34" s="95" t="s">
        <v>3721</v>
      </c>
      <c r="B34" s="145">
        <v>44978</v>
      </c>
      <c r="C34" s="146">
        <v>54618030</v>
      </c>
      <c r="D34" s="146">
        <v>54618030</v>
      </c>
      <c r="E34" s="95" t="s">
        <v>3710</v>
      </c>
      <c r="F34" s="95" t="s">
        <v>3663</v>
      </c>
      <c r="G34" s="95"/>
      <c r="H34" s="96">
        <v>1</v>
      </c>
      <c r="I34" s="95" t="s">
        <v>3722</v>
      </c>
      <c r="J34" s="95" t="s">
        <v>3723</v>
      </c>
    </row>
    <row r="35" spans="1:10" x14ac:dyDescent="0.2">
      <c r="A35" s="95" t="s">
        <v>3679</v>
      </c>
      <c r="B35" s="145">
        <v>45016</v>
      </c>
      <c r="C35" s="146">
        <v>24999999</v>
      </c>
      <c r="D35" s="146">
        <v>24999999</v>
      </c>
      <c r="E35" s="95" t="s">
        <v>3651</v>
      </c>
      <c r="F35" s="95" t="s">
        <v>3680</v>
      </c>
      <c r="G35" s="95"/>
      <c r="H35" s="96">
        <v>1</v>
      </c>
      <c r="I35" s="95" t="s">
        <v>3484</v>
      </c>
      <c r="J35" s="95" t="s">
        <v>3681</v>
      </c>
    </row>
    <row r="36" spans="1:10" x14ac:dyDescent="0.2">
      <c r="A36" s="95" t="s">
        <v>3724</v>
      </c>
      <c r="B36" s="145">
        <v>45040</v>
      </c>
      <c r="C36" s="146">
        <v>0</v>
      </c>
      <c r="D36" s="146"/>
      <c r="E36" s="95" t="s">
        <v>3651</v>
      </c>
      <c r="F36" s="95" t="s">
        <v>3690</v>
      </c>
      <c r="G36" s="95"/>
      <c r="H36" s="96">
        <v>1</v>
      </c>
      <c r="I36" s="95" t="s">
        <v>3725</v>
      </c>
      <c r="J36" s="95" t="s">
        <v>3726</v>
      </c>
    </row>
    <row r="37" spans="1:10" x14ac:dyDescent="0.2">
      <c r="A37" s="95" t="s">
        <v>3713</v>
      </c>
      <c r="B37" s="145">
        <v>45048</v>
      </c>
      <c r="C37" s="146">
        <v>4010519</v>
      </c>
      <c r="D37" s="146">
        <v>4010519</v>
      </c>
      <c r="E37" s="95" t="s">
        <v>3651</v>
      </c>
      <c r="F37" s="95" t="s">
        <v>3671</v>
      </c>
      <c r="G37" s="95"/>
      <c r="H37" s="96">
        <v>1</v>
      </c>
      <c r="I37" s="95" t="s">
        <v>3563</v>
      </c>
      <c r="J37" s="95" t="s">
        <v>3714</v>
      </c>
    </row>
    <row r="38" spans="1:10" x14ac:dyDescent="0.2">
      <c r="A38" s="95" t="s">
        <v>3724</v>
      </c>
      <c r="B38" s="145">
        <v>45072</v>
      </c>
      <c r="C38" s="146">
        <v>0</v>
      </c>
      <c r="D38" s="146"/>
      <c r="E38" s="95" t="s">
        <v>3651</v>
      </c>
      <c r="F38" s="95" t="s">
        <v>3690</v>
      </c>
      <c r="G38" s="95"/>
      <c r="H38" s="96">
        <v>1</v>
      </c>
      <c r="I38" s="95" t="s">
        <v>3727</v>
      </c>
      <c r="J38" s="95" t="s">
        <v>3726</v>
      </c>
    </row>
    <row r="39" spans="1:10" x14ac:dyDescent="0.2">
      <c r="A39" s="95" t="s">
        <v>3655</v>
      </c>
      <c r="B39" s="145">
        <v>45078</v>
      </c>
      <c r="C39" s="146">
        <v>140759782</v>
      </c>
      <c r="D39" s="146">
        <v>534999983</v>
      </c>
      <c r="E39" s="95" t="s">
        <v>3651</v>
      </c>
      <c r="F39" s="95" t="s">
        <v>3656</v>
      </c>
      <c r="G39" s="95" t="s">
        <v>178</v>
      </c>
      <c r="H39" s="96">
        <v>1</v>
      </c>
      <c r="I39" s="95" t="s">
        <v>3728</v>
      </c>
      <c r="J39" s="95" t="s">
        <v>3658</v>
      </c>
    </row>
    <row r="40" spans="1:10" x14ac:dyDescent="0.2">
      <c r="A40" s="95" t="s">
        <v>3713</v>
      </c>
      <c r="B40" s="145">
        <v>45090</v>
      </c>
      <c r="C40" s="146">
        <v>2999373</v>
      </c>
      <c r="D40" s="146">
        <v>10907728</v>
      </c>
      <c r="E40" s="95" t="s">
        <v>3651</v>
      </c>
      <c r="F40" s="95" t="s">
        <v>3671</v>
      </c>
      <c r="G40" s="95"/>
      <c r="H40" s="96">
        <v>1</v>
      </c>
      <c r="I40" s="95" t="s">
        <v>3565</v>
      </c>
      <c r="J40" s="95" t="s">
        <v>3714</v>
      </c>
    </row>
    <row r="41" spans="1:10" x14ac:dyDescent="0.2">
      <c r="A41" s="95" t="s">
        <v>3729</v>
      </c>
      <c r="B41" s="145">
        <v>45092</v>
      </c>
      <c r="C41" s="146">
        <v>18304319</v>
      </c>
      <c r="D41" s="146">
        <v>33304319</v>
      </c>
      <c r="E41" s="95" t="s">
        <v>3651</v>
      </c>
      <c r="F41" s="95" t="s">
        <v>3656</v>
      </c>
      <c r="G41" s="95"/>
      <c r="H41" s="96">
        <v>1</v>
      </c>
      <c r="I41" s="95" t="s">
        <v>3495</v>
      </c>
      <c r="J41" s="95" t="s">
        <v>3730</v>
      </c>
    </row>
    <row r="42" spans="1:10" x14ac:dyDescent="0.2">
      <c r="A42" s="95" t="s">
        <v>3731</v>
      </c>
      <c r="B42" s="145">
        <v>45105</v>
      </c>
      <c r="C42" s="146">
        <v>1375000</v>
      </c>
      <c r="D42" s="146">
        <v>1375000</v>
      </c>
      <c r="E42" s="95" t="s">
        <v>3651</v>
      </c>
      <c r="F42" s="95" t="s">
        <v>3680</v>
      </c>
      <c r="G42" s="95"/>
      <c r="H42" s="96">
        <v>1</v>
      </c>
      <c r="I42" s="95" t="s">
        <v>3460</v>
      </c>
      <c r="J42" s="95" t="s">
        <v>3732</v>
      </c>
    </row>
    <row r="43" spans="1:10" x14ac:dyDescent="0.2">
      <c r="A43" s="95" t="s">
        <v>3733</v>
      </c>
      <c r="B43" s="145">
        <v>45106</v>
      </c>
      <c r="C43" s="146">
        <v>4999975</v>
      </c>
      <c r="D43" s="146">
        <v>25000000</v>
      </c>
      <c r="E43" s="95" t="s">
        <v>3651</v>
      </c>
      <c r="F43" s="95" t="s">
        <v>3656</v>
      </c>
      <c r="G43" s="95"/>
      <c r="H43" s="96">
        <v>1</v>
      </c>
      <c r="I43" s="95" t="s">
        <v>3469</v>
      </c>
      <c r="J43" s="95" t="s">
        <v>3734</v>
      </c>
    </row>
    <row r="44" spans="1:10" x14ac:dyDescent="0.2">
      <c r="A44" s="95" t="s">
        <v>3729</v>
      </c>
      <c r="B44" s="145">
        <v>45106</v>
      </c>
      <c r="C44" s="146">
        <v>5500000</v>
      </c>
      <c r="D44" s="146">
        <v>18000000</v>
      </c>
      <c r="E44" s="95" t="s">
        <v>3651</v>
      </c>
      <c r="F44" s="95" t="s">
        <v>3656</v>
      </c>
      <c r="G44" s="95"/>
      <c r="H44" s="96">
        <v>1</v>
      </c>
      <c r="I44" s="95" t="s">
        <v>3496</v>
      </c>
      <c r="J44" s="95" t="s">
        <v>3730</v>
      </c>
    </row>
    <row r="45" spans="1:10" x14ac:dyDescent="0.2">
      <c r="A45" s="95" t="s">
        <v>3735</v>
      </c>
      <c r="B45" s="145">
        <v>45113</v>
      </c>
      <c r="C45" s="146">
        <v>11238333</v>
      </c>
      <c r="D45" s="146">
        <v>27539376</v>
      </c>
      <c r="E45" s="95" t="s">
        <v>3651</v>
      </c>
      <c r="F45" s="95" t="s">
        <v>3656</v>
      </c>
      <c r="G45" s="95"/>
      <c r="H45" s="96">
        <v>1</v>
      </c>
      <c r="I45" s="95" t="s">
        <v>3445</v>
      </c>
      <c r="J45" s="95" t="s">
        <v>3736</v>
      </c>
    </row>
    <row r="46" spans="1:10" x14ac:dyDescent="0.2">
      <c r="A46" s="95" t="s">
        <v>3737</v>
      </c>
      <c r="B46" s="145">
        <v>45120</v>
      </c>
      <c r="C46" s="146">
        <v>0</v>
      </c>
      <c r="D46" s="146">
        <v>5000000</v>
      </c>
      <c r="E46" s="95" t="s">
        <v>3651</v>
      </c>
      <c r="F46" s="95" t="s">
        <v>3656</v>
      </c>
      <c r="G46" s="95"/>
      <c r="H46" s="96">
        <v>1</v>
      </c>
      <c r="I46" s="95" t="s">
        <v>3555</v>
      </c>
      <c r="J46" s="95" t="s">
        <v>3738</v>
      </c>
    </row>
    <row r="47" spans="1:10" x14ac:dyDescent="0.2">
      <c r="A47" s="95" t="s">
        <v>3689</v>
      </c>
      <c r="B47" s="145">
        <v>45124</v>
      </c>
      <c r="C47" s="146">
        <v>2250000</v>
      </c>
      <c r="D47" s="146">
        <v>2250000</v>
      </c>
      <c r="E47" s="95" t="s">
        <v>3651</v>
      </c>
      <c r="F47" s="95" t="s">
        <v>3690</v>
      </c>
      <c r="G47" s="95"/>
      <c r="H47" s="96">
        <v>1</v>
      </c>
      <c r="I47" s="95" t="s">
        <v>3739</v>
      </c>
      <c r="J47" s="95" t="s">
        <v>3692</v>
      </c>
    </row>
    <row r="48" spans="1:10" x14ac:dyDescent="0.2">
      <c r="A48" s="95" t="s">
        <v>3740</v>
      </c>
      <c r="B48" s="145">
        <v>45148</v>
      </c>
      <c r="C48" s="146">
        <v>5000000</v>
      </c>
      <c r="D48" s="146">
        <v>20000000</v>
      </c>
      <c r="E48" s="95" t="s">
        <v>3651</v>
      </c>
      <c r="F48" s="95" t="s">
        <v>3656</v>
      </c>
      <c r="G48" s="95" t="s">
        <v>182</v>
      </c>
      <c r="H48" s="96">
        <v>1</v>
      </c>
      <c r="I48" s="95" t="s">
        <v>3454</v>
      </c>
      <c r="J48" s="95" t="s">
        <v>3741</v>
      </c>
    </row>
    <row r="49" spans="1:10" x14ac:dyDescent="0.2">
      <c r="A49" s="95" t="s">
        <v>3742</v>
      </c>
      <c r="B49" s="145">
        <v>45155</v>
      </c>
      <c r="C49" s="146">
        <v>30000000</v>
      </c>
      <c r="D49" s="146">
        <v>30000000</v>
      </c>
      <c r="E49" s="95" t="s">
        <v>3651</v>
      </c>
      <c r="F49" s="95" t="s">
        <v>3656</v>
      </c>
      <c r="G49" s="95"/>
      <c r="H49" s="96">
        <v>1</v>
      </c>
      <c r="I49" s="95" t="s">
        <v>3743</v>
      </c>
      <c r="J49" s="95" t="s">
        <v>3744</v>
      </c>
    </row>
    <row r="50" spans="1:10" x14ac:dyDescent="0.2">
      <c r="A50" s="95" t="s">
        <v>3745</v>
      </c>
      <c r="B50" s="145">
        <v>45169</v>
      </c>
      <c r="C50" s="146">
        <v>200000633</v>
      </c>
      <c r="D50" s="146">
        <v>200000633</v>
      </c>
      <c r="E50" s="95" t="s">
        <v>3651</v>
      </c>
      <c r="F50" s="95" t="s">
        <v>3656</v>
      </c>
      <c r="G50" s="95"/>
      <c r="H50" s="96">
        <v>1</v>
      </c>
      <c r="I50" s="95" t="s">
        <v>3746</v>
      </c>
      <c r="J50" s="95" t="s">
        <v>3747</v>
      </c>
    </row>
    <row r="51" spans="1:10" x14ac:dyDescent="0.2">
      <c r="A51" s="95" t="s">
        <v>3686</v>
      </c>
      <c r="B51" s="145">
        <v>45215</v>
      </c>
      <c r="C51" s="146">
        <v>1</v>
      </c>
      <c r="D51" s="146">
        <v>1</v>
      </c>
      <c r="E51" s="95" t="s">
        <v>3670</v>
      </c>
      <c r="F51" s="95" t="s">
        <v>3748</v>
      </c>
      <c r="G51" s="95"/>
      <c r="H51" s="96">
        <v>1</v>
      </c>
      <c r="I51" s="95" t="s">
        <v>3587</v>
      </c>
      <c r="J51" s="95" t="s">
        <v>3688</v>
      </c>
    </row>
    <row r="52" spans="1:10" x14ac:dyDescent="0.2">
      <c r="A52" s="95" t="s">
        <v>3718</v>
      </c>
      <c r="B52" s="145">
        <v>45219</v>
      </c>
      <c r="C52" s="146">
        <v>0</v>
      </c>
      <c r="D52" s="146">
        <v>2893176</v>
      </c>
      <c r="E52" s="95" t="s">
        <v>3651</v>
      </c>
      <c r="F52" s="95" t="s">
        <v>3663</v>
      </c>
      <c r="G52" s="95"/>
      <c r="H52" s="96">
        <v>1</v>
      </c>
      <c r="I52" s="95" t="s">
        <v>3541</v>
      </c>
      <c r="J52" s="95" t="s">
        <v>3719</v>
      </c>
    </row>
    <row r="53" spans="1:10" x14ac:dyDescent="0.2">
      <c r="A53" s="95" t="s">
        <v>3749</v>
      </c>
      <c r="B53" s="145">
        <v>45233</v>
      </c>
      <c r="C53" s="146">
        <v>4742942</v>
      </c>
      <c r="D53" s="146">
        <v>4742942</v>
      </c>
      <c r="E53" s="95" t="s">
        <v>3651</v>
      </c>
      <c r="F53" s="95" t="s">
        <v>3671</v>
      </c>
      <c r="G53" s="95"/>
      <c r="H53" s="96">
        <v>1</v>
      </c>
      <c r="I53" s="95" t="s">
        <v>3545</v>
      </c>
      <c r="J53" s="95" t="s">
        <v>3750</v>
      </c>
    </row>
    <row r="54" spans="1:10" x14ac:dyDescent="0.2">
      <c r="A54" s="95" t="s">
        <v>3700</v>
      </c>
      <c r="B54" s="145">
        <v>45275</v>
      </c>
      <c r="C54" s="146">
        <v>117210000</v>
      </c>
      <c r="D54" s="146">
        <v>121080000</v>
      </c>
      <c r="E54" s="95" t="s">
        <v>3651</v>
      </c>
      <c r="F54" s="95" t="s">
        <v>3671</v>
      </c>
      <c r="G54" s="95" t="s">
        <v>185</v>
      </c>
      <c r="H54" s="96">
        <v>2</v>
      </c>
      <c r="I54" s="95" t="s">
        <v>3751</v>
      </c>
      <c r="J54" s="95" t="s">
        <v>3702</v>
      </c>
    </row>
    <row r="55" spans="1:10" x14ac:dyDescent="0.2">
      <c r="A55" s="95" t="s">
        <v>3713</v>
      </c>
      <c r="B55" s="145">
        <v>45279</v>
      </c>
      <c r="C55" s="146">
        <v>532563</v>
      </c>
      <c r="D55" s="146">
        <v>5399124</v>
      </c>
      <c r="E55" s="95" t="s">
        <v>3651</v>
      </c>
      <c r="F55" s="95" t="s">
        <v>3671</v>
      </c>
      <c r="G55" s="95"/>
      <c r="H55" s="96">
        <v>1</v>
      </c>
      <c r="I55" s="95" t="s">
        <v>3567</v>
      </c>
      <c r="J55" s="95" t="s">
        <v>3714</v>
      </c>
    </row>
    <row r="56" spans="1:10" x14ac:dyDescent="0.2">
      <c r="A56" s="95" t="s">
        <v>3752</v>
      </c>
      <c r="B56" s="145">
        <v>45287</v>
      </c>
      <c r="C56" s="146">
        <v>1665000</v>
      </c>
      <c r="D56" s="146">
        <v>15000000</v>
      </c>
      <c r="E56" s="95" t="s">
        <v>3651</v>
      </c>
      <c r="F56" s="95" t="s">
        <v>3753</v>
      </c>
      <c r="G56" s="95" t="s">
        <v>193</v>
      </c>
      <c r="H56" s="96">
        <v>1</v>
      </c>
      <c r="I56" s="95" t="s">
        <v>3626</v>
      </c>
      <c r="J56" s="95" t="s">
        <v>3754</v>
      </c>
    </row>
    <row r="57" spans="1:10" x14ac:dyDescent="0.2">
      <c r="A57" s="95" t="s">
        <v>3755</v>
      </c>
      <c r="B57" s="145">
        <v>45288</v>
      </c>
      <c r="C57" s="146">
        <v>14425013</v>
      </c>
      <c r="D57" s="146">
        <v>14425013</v>
      </c>
      <c r="E57" s="95" t="s">
        <v>3651</v>
      </c>
      <c r="F57" s="95" t="s">
        <v>3680</v>
      </c>
      <c r="G57" s="95"/>
      <c r="H57" s="96">
        <v>1</v>
      </c>
      <c r="I57" s="95" t="s">
        <v>3508</v>
      </c>
      <c r="J57" s="95" t="s">
        <v>3756</v>
      </c>
    </row>
    <row r="58" spans="1:10" x14ac:dyDescent="0.2">
      <c r="A58" s="95" t="s">
        <v>3677</v>
      </c>
      <c r="B58" s="145">
        <v>45296</v>
      </c>
      <c r="C58" s="146">
        <v>7047530</v>
      </c>
      <c r="D58" s="146">
        <v>7047530</v>
      </c>
      <c r="E58" s="95" t="s">
        <v>3651</v>
      </c>
      <c r="F58" s="95" t="s">
        <v>3671</v>
      </c>
      <c r="G58" s="95"/>
      <c r="H58" s="96">
        <v>1</v>
      </c>
      <c r="I58" s="95" t="s">
        <v>3489</v>
      </c>
      <c r="J58" s="95" t="s">
        <v>3757</v>
      </c>
    </row>
    <row r="59" spans="1:10" x14ac:dyDescent="0.2">
      <c r="A59" s="95" t="s">
        <v>3721</v>
      </c>
      <c r="B59" s="145">
        <v>45313</v>
      </c>
      <c r="C59" s="146">
        <v>20846671</v>
      </c>
      <c r="D59" s="146">
        <v>20846671</v>
      </c>
      <c r="E59" s="95" t="s">
        <v>3651</v>
      </c>
      <c r="F59" s="95" t="s">
        <v>3663</v>
      </c>
      <c r="G59" s="95"/>
      <c r="H59" s="96">
        <v>1</v>
      </c>
      <c r="I59" s="95" t="s">
        <v>3758</v>
      </c>
      <c r="J59" s="95" t="s">
        <v>3723</v>
      </c>
    </row>
    <row r="60" spans="1:10" x14ac:dyDescent="0.2">
      <c r="A60" s="95" t="s">
        <v>3721</v>
      </c>
      <c r="B60" s="145">
        <v>45369</v>
      </c>
      <c r="C60" s="146">
        <v>87409482</v>
      </c>
      <c r="D60" s="146">
        <v>87409482</v>
      </c>
      <c r="E60" s="95" t="s">
        <v>3651</v>
      </c>
      <c r="F60" s="95" t="s">
        <v>3663</v>
      </c>
      <c r="G60" s="95"/>
      <c r="H60" s="96">
        <v>1</v>
      </c>
      <c r="I60" s="95" t="s">
        <v>3759</v>
      </c>
      <c r="J60" s="95" t="s">
        <v>3723</v>
      </c>
    </row>
    <row r="61" spans="1:10" x14ac:dyDescent="0.2">
      <c r="A61" s="95" t="s">
        <v>3760</v>
      </c>
      <c r="B61" s="145">
        <v>45370</v>
      </c>
      <c r="C61" s="146">
        <v>30000000</v>
      </c>
      <c r="D61" s="146">
        <v>30000000</v>
      </c>
      <c r="E61" s="95" t="s">
        <v>3670</v>
      </c>
      <c r="F61" s="95" t="s">
        <v>3656</v>
      </c>
      <c r="G61" s="95"/>
      <c r="H61" s="96">
        <v>1</v>
      </c>
      <c r="I61" s="95" t="s">
        <v>3761</v>
      </c>
      <c r="J61" s="95" t="s">
        <v>3762</v>
      </c>
    </row>
    <row r="62" spans="1:10" x14ac:dyDescent="0.2">
      <c r="A62" s="95" t="s">
        <v>3733</v>
      </c>
      <c r="B62" s="145">
        <v>45372</v>
      </c>
      <c r="C62" s="146">
        <v>1000000</v>
      </c>
      <c r="D62" s="146">
        <v>1000000</v>
      </c>
      <c r="E62" s="95" t="s">
        <v>3651</v>
      </c>
      <c r="F62" s="95" t="s">
        <v>3656</v>
      </c>
      <c r="G62" s="95" t="s">
        <v>185</v>
      </c>
      <c r="H62" s="96">
        <v>1</v>
      </c>
      <c r="I62" s="95" t="s">
        <v>3474</v>
      </c>
      <c r="J62" s="95" t="s">
        <v>3763</v>
      </c>
    </row>
    <row r="63" spans="1:10" x14ac:dyDescent="0.2">
      <c r="A63" s="95" t="s">
        <v>3733</v>
      </c>
      <c r="B63" s="145">
        <v>45372</v>
      </c>
      <c r="C63" s="146">
        <v>3500000</v>
      </c>
      <c r="D63" s="146">
        <v>3500000</v>
      </c>
      <c r="E63" s="95" t="s">
        <v>3651</v>
      </c>
      <c r="F63" s="95" t="s">
        <v>3656</v>
      </c>
      <c r="G63" s="95" t="s">
        <v>185</v>
      </c>
      <c r="H63" s="96">
        <v>1</v>
      </c>
      <c r="I63" s="95" t="s">
        <v>3473</v>
      </c>
      <c r="J63" s="95" t="s">
        <v>3763</v>
      </c>
    </row>
    <row r="64" spans="1:10" x14ac:dyDescent="0.2">
      <c r="A64" s="95" t="s">
        <v>3733</v>
      </c>
      <c r="B64" s="145">
        <v>45372</v>
      </c>
      <c r="C64" s="146">
        <v>195000</v>
      </c>
      <c r="D64" s="146">
        <v>341250</v>
      </c>
      <c r="E64" s="95" t="s">
        <v>3651</v>
      </c>
      <c r="F64" s="95" t="s">
        <v>3656</v>
      </c>
      <c r="G64" s="95" t="s">
        <v>185</v>
      </c>
      <c r="H64" s="96">
        <v>1</v>
      </c>
      <c r="I64" s="95" t="s">
        <v>3475</v>
      </c>
      <c r="J64" s="95" t="s">
        <v>3763</v>
      </c>
    </row>
    <row r="65" spans="1:10" x14ac:dyDescent="0.2">
      <c r="A65" s="95" t="s">
        <v>3733</v>
      </c>
      <c r="B65" s="145">
        <v>45372</v>
      </c>
      <c r="C65" s="146">
        <v>10000</v>
      </c>
      <c r="D65" s="146">
        <v>10000</v>
      </c>
      <c r="E65" s="95" t="s">
        <v>3651</v>
      </c>
      <c r="F65" s="95" t="s">
        <v>3656</v>
      </c>
      <c r="G65" s="95" t="s">
        <v>185</v>
      </c>
      <c r="H65" s="96">
        <v>1</v>
      </c>
      <c r="I65" s="95" t="s">
        <v>3471</v>
      </c>
      <c r="J65" s="95" t="s">
        <v>3763</v>
      </c>
    </row>
    <row r="66" spans="1:10" x14ac:dyDescent="0.2">
      <c r="A66" s="95" t="s">
        <v>3733</v>
      </c>
      <c r="B66" s="145">
        <v>45372</v>
      </c>
      <c r="C66" s="146">
        <v>32500</v>
      </c>
      <c r="D66" s="146">
        <v>65000</v>
      </c>
      <c r="E66" s="95" t="s">
        <v>3651</v>
      </c>
      <c r="F66" s="95" t="s">
        <v>3656</v>
      </c>
      <c r="G66" s="95" t="s">
        <v>185</v>
      </c>
      <c r="H66" s="96">
        <v>1</v>
      </c>
      <c r="I66" s="95" t="s">
        <v>3472</v>
      </c>
      <c r="J66" s="95" t="s">
        <v>3763</v>
      </c>
    </row>
    <row r="67" spans="1:10" x14ac:dyDescent="0.2">
      <c r="A67" s="95" t="s">
        <v>3679</v>
      </c>
      <c r="B67" s="145">
        <v>45377</v>
      </c>
      <c r="C67" s="146">
        <v>7001113</v>
      </c>
      <c r="D67" s="146">
        <v>7001113</v>
      </c>
      <c r="E67" s="95" t="s">
        <v>3651</v>
      </c>
      <c r="F67" s="95" t="s">
        <v>3680</v>
      </c>
      <c r="G67" s="95"/>
      <c r="H67" s="96">
        <v>1</v>
      </c>
      <c r="I67" s="95" t="s">
        <v>3485</v>
      </c>
      <c r="J67" s="95" t="s">
        <v>3681</v>
      </c>
    </row>
    <row r="68" spans="1:10" x14ac:dyDescent="0.2">
      <c r="A68" s="95" t="s">
        <v>3764</v>
      </c>
      <c r="B68" s="145">
        <v>45380</v>
      </c>
      <c r="C68" s="146">
        <v>18371336</v>
      </c>
      <c r="D68" s="146">
        <v>18371336</v>
      </c>
      <c r="E68" s="95" t="s">
        <v>3651</v>
      </c>
      <c r="F68" s="95" t="s">
        <v>3680</v>
      </c>
      <c r="G68" s="95"/>
      <c r="H68" s="96">
        <v>1</v>
      </c>
      <c r="I68" s="95" t="s">
        <v>3765</v>
      </c>
      <c r="J68" s="95" t="s">
        <v>3766</v>
      </c>
    </row>
    <row r="69" spans="1:10" x14ac:dyDescent="0.2">
      <c r="A69" s="95" t="s">
        <v>3677</v>
      </c>
      <c r="B69" s="145">
        <v>45380</v>
      </c>
      <c r="C69" s="146">
        <v>6000000</v>
      </c>
      <c r="D69" s="146">
        <v>6000000</v>
      </c>
      <c r="E69" s="95" t="s">
        <v>3651</v>
      </c>
      <c r="F69" s="95" t="s">
        <v>3671</v>
      </c>
      <c r="G69" s="95"/>
      <c r="H69" s="96">
        <v>1</v>
      </c>
      <c r="I69" s="95" t="s">
        <v>3491</v>
      </c>
      <c r="J69" s="95" t="s">
        <v>3757</v>
      </c>
    </row>
    <row r="70" spans="1:10" x14ac:dyDescent="0.2">
      <c r="A70" s="95" t="s">
        <v>3767</v>
      </c>
      <c r="B70" s="145">
        <v>45394</v>
      </c>
      <c r="C70" s="146">
        <v>1240737</v>
      </c>
      <c r="D70" s="146">
        <v>2462090</v>
      </c>
      <c r="E70" s="95" t="s">
        <v>3670</v>
      </c>
      <c r="F70" s="95" t="s">
        <v>3680</v>
      </c>
      <c r="G70" s="95"/>
      <c r="H70" s="96">
        <v>1</v>
      </c>
      <c r="I70" s="95" t="s">
        <v>3768</v>
      </c>
      <c r="J70" s="95" t="s">
        <v>3769</v>
      </c>
    </row>
    <row r="71" spans="1:10" x14ac:dyDescent="0.2">
      <c r="A71" s="95" t="s">
        <v>3767</v>
      </c>
      <c r="B71" s="145">
        <v>45394</v>
      </c>
      <c r="C71" s="146">
        <v>1750000</v>
      </c>
      <c r="D71" s="146">
        <v>3499995</v>
      </c>
      <c r="E71" s="95" t="s">
        <v>3670</v>
      </c>
      <c r="F71" s="95" t="s">
        <v>3680</v>
      </c>
      <c r="G71" s="95"/>
      <c r="H71" s="96">
        <v>1</v>
      </c>
      <c r="I71" s="95" t="s">
        <v>3770</v>
      </c>
      <c r="J71" s="95" t="s">
        <v>3769</v>
      </c>
    </row>
    <row r="72" spans="1:10" x14ac:dyDescent="0.2">
      <c r="A72" s="95" t="s">
        <v>3767</v>
      </c>
      <c r="B72" s="145">
        <v>45394</v>
      </c>
      <c r="C72" s="146">
        <v>0</v>
      </c>
      <c r="D72" s="146">
        <v>1474520</v>
      </c>
      <c r="E72" s="95" t="s">
        <v>3670</v>
      </c>
      <c r="F72" s="95" t="s">
        <v>3680</v>
      </c>
      <c r="G72" s="95"/>
      <c r="H72" s="96">
        <v>1</v>
      </c>
      <c r="I72" s="95" t="s">
        <v>3771</v>
      </c>
      <c r="J72" s="95" t="s">
        <v>3769</v>
      </c>
    </row>
    <row r="73" spans="1:10" x14ac:dyDescent="0.2">
      <c r="A73" s="95" t="s">
        <v>3772</v>
      </c>
      <c r="B73" s="145">
        <v>45398</v>
      </c>
      <c r="C73" s="146">
        <v>54999990</v>
      </c>
      <c r="D73" s="146">
        <v>54999990</v>
      </c>
      <c r="E73" s="95" t="s">
        <v>3651</v>
      </c>
      <c r="F73" s="95" t="s">
        <v>3656</v>
      </c>
      <c r="G73" s="95" t="s">
        <v>178</v>
      </c>
      <c r="H73" s="96">
        <v>1</v>
      </c>
      <c r="I73" s="95" t="s">
        <v>3773</v>
      </c>
      <c r="J73" s="95" t="s">
        <v>3774</v>
      </c>
    </row>
    <row r="74" spans="1:10" x14ac:dyDescent="0.2">
      <c r="A74" s="95" t="s">
        <v>3775</v>
      </c>
      <c r="B74" s="145">
        <v>45426</v>
      </c>
      <c r="C74" s="146">
        <v>14550000</v>
      </c>
      <c r="D74" s="146">
        <v>14587404</v>
      </c>
      <c r="E74" s="95" t="s">
        <v>3651</v>
      </c>
      <c r="F74" s="95" t="s">
        <v>3776</v>
      </c>
      <c r="G74" s="95"/>
      <c r="H74" s="96">
        <v>1</v>
      </c>
      <c r="I74" s="95" t="s">
        <v>3777</v>
      </c>
      <c r="J74" s="95" t="s">
        <v>3778</v>
      </c>
    </row>
    <row r="75" spans="1:10" x14ac:dyDescent="0.2">
      <c r="A75" s="95" t="s">
        <v>3733</v>
      </c>
      <c r="B75" s="145">
        <v>45449</v>
      </c>
      <c r="C75" s="146">
        <v>5549588</v>
      </c>
      <c r="D75" s="146">
        <v>5549588</v>
      </c>
      <c r="E75" s="95" t="s">
        <v>3651</v>
      </c>
      <c r="F75" s="95" t="s">
        <v>3656</v>
      </c>
      <c r="G75" s="95" t="s">
        <v>185</v>
      </c>
      <c r="H75" s="96">
        <v>1</v>
      </c>
      <c r="I75" s="95" t="s">
        <v>3477</v>
      </c>
      <c r="J75" s="95" t="s">
        <v>3763</v>
      </c>
    </row>
    <row r="76" spans="1:10" x14ac:dyDescent="0.2">
      <c r="A76" s="95" t="s">
        <v>3749</v>
      </c>
      <c r="B76" s="145">
        <v>45467</v>
      </c>
      <c r="C76" s="146">
        <v>2513139</v>
      </c>
      <c r="D76" s="146">
        <v>2513139</v>
      </c>
      <c r="E76" s="95" t="s">
        <v>3651</v>
      </c>
      <c r="F76" s="95" t="s">
        <v>3671</v>
      </c>
      <c r="G76" s="95"/>
      <c r="H76" s="96">
        <v>1</v>
      </c>
      <c r="I76" s="95" t="s">
        <v>3547</v>
      </c>
      <c r="J76" s="95" t="s">
        <v>3750</v>
      </c>
    </row>
    <row r="77" spans="1:10" x14ac:dyDescent="0.2">
      <c r="A77" s="95" t="s">
        <v>3731</v>
      </c>
      <c r="B77" s="145">
        <v>45482</v>
      </c>
      <c r="C77" s="146">
        <v>128000</v>
      </c>
      <c r="D77" s="146">
        <v>128000</v>
      </c>
      <c r="E77" s="95" t="s">
        <v>3651</v>
      </c>
      <c r="F77" s="95" t="s">
        <v>3680</v>
      </c>
      <c r="G77" s="95"/>
      <c r="H77" s="96">
        <v>1</v>
      </c>
      <c r="I77" s="95" t="s">
        <v>3462</v>
      </c>
      <c r="J77" s="95" t="s">
        <v>3732</v>
      </c>
    </row>
    <row r="78" spans="1:10" x14ac:dyDescent="0.2">
      <c r="A78" s="95" t="s">
        <v>3779</v>
      </c>
      <c r="B78" s="145">
        <v>45489</v>
      </c>
      <c r="C78" s="146">
        <v>125694186</v>
      </c>
      <c r="D78" s="146">
        <v>150000002</v>
      </c>
      <c r="E78" s="95" t="s">
        <v>3651</v>
      </c>
      <c r="F78" s="95" t="s">
        <v>3671</v>
      </c>
      <c r="G78" s="95" t="s">
        <v>182</v>
      </c>
      <c r="H78" s="96">
        <v>1</v>
      </c>
      <c r="I78" s="95" t="s">
        <v>3780</v>
      </c>
      <c r="J78" s="95" t="s">
        <v>3781</v>
      </c>
    </row>
    <row r="79" spans="1:10" x14ac:dyDescent="0.2">
      <c r="A79" s="95" t="s">
        <v>3703</v>
      </c>
      <c r="B79" s="145">
        <v>45490</v>
      </c>
      <c r="C79" s="146">
        <v>0</v>
      </c>
      <c r="D79" s="146">
        <v>10000000</v>
      </c>
      <c r="E79" s="95" t="s">
        <v>3670</v>
      </c>
      <c r="F79" s="95" t="s">
        <v>3704</v>
      </c>
      <c r="G79" s="95"/>
      <c r="H79" s="96">
        <v>1</v>
      </c>
      <c r="I79" s="95" t="s">
        <v>3593</v>
      </c>
      <c r="J79" s="95" t="s">
        <v>3705</v>
      </c>
    </row>
    <row r="80" spans="1:10" x14ac:dyDescent="0.2">
      <c r="A80" s="95" t="s">
        <v>3713</v>
      </c>
      <c r="B80" s="145">
        <v>45497</v>
      </c>
      <c r="C80" s="146">
        <v>136322</v>
      </c>
      <c r="D80" s="146">
        <v>6358543</v>
      </c>
      <c r="E80" s="95" t="s">
        <v>3651</v>
      </c>
      <c r="F80" s="95" t="s">
        <v>3671</v>
      </c>
      <c r="G80" s="95"/>
      <c r="H80" s="96">
        <v>1</v>
      </c>
      <c r="I80" s="95" t="s">
        <v>3569</v>
      </c>
      <c r="J80" s="95" t="s">
        <v>3714</v>
      </c>
    </row>
    <row r="81" spans="1:10" x14ac:dyDescent="0.2">
      <c r="A81" s="95" t="s">
        <v>3782</v>
      </c>
      <c r="B81" s="145">
        <v>45520</v>
      </c>
      <c r="C81" s="146">
        <v>10000000</v>
      </c>
      <c r="D81" s="146">
        <v>10000000</v>
      </c>
      <c r="E81" s="95" t="s">
        <v>3651</v>
      </c>
      <c r="F81" s="95" t="s">
        <v>3690</v>
      </c>
      <c r="G81" s="95"/>
      <c r="H81" s="96">
        <v>1</v>
      </c>
      <c r="I81" s="95" t="s">
        <v>3515</v>
      </c>
      <c r="J81" s="95" t="s">
        <v>3783</v>
      </c>
    </row>
    <row r="82" spans="1:10" x14ac:dyDescent="0.2">
      <c r="A82" s="95" t="s">
        <v>3784</v>
      </c>
      <c r="B82" s="145">
        <v>45526</v>
      </c>
      <c r="C82" s="146">
        <v>205480</v>
      </c>
      <c r="D82" s="146">
        <v>205480</v>
      </c>
      <c r="E82" s="95" t="s">
        <v>3670</v>
      </c>
      <c r="F82" s="95" t="s">
        <v>3680</v>
      </c>
      <c r="G82" s="95" t="s">
        <v>185</v>
      </c>
      <c r="H82" s="96">
        <v>2</v>
      </c>
      <c r="I82" s="95" t="s">
        <v>3520</v>
      </c>
      <c r="J82" s="95" t="s">
        <v>3785</v>
      </c>
    </row>
    <row r="83" spans="1:10" x14ac:dyDescent="0.2">
      <c r="A83" s="95" t="s">
        <v>3693</v>
      </c>
      <c r="B83" s="145">
        <v>45539</v>
      </c>
      <c r="C83" s="146">
        <v>325352578</v>
      </c>
      <c r="D83" s="146">
        <v>325352578</v>
      </c>
      <c r="E83" s="95" t="s">
        <v>3651</v>
      </c>
      <c r="F83" s="95" t="s">
        <v>3656</v>
      </c>
      <c r="G83" s="95"/>
      <c r="H83" s="96">
        <v>1</v>
      </c>
      <c r="I83" s="95" t="s">
        <v>3786</v>
      </c>
      <c r="J83" s="95" t="s">
        <v>3695</v>
      </c>
    </row>
    <row r="84" spans="1:10" x14ac:dyDescent="0.2">
      <c r="A84" s="95" t="s">
        <v>3787</v>
      </c>
      <c r="B84" s="145">
        <v>45548</v>
      </c>
      <c r="C84" s="146">
        <v>206203454</v>
      </c>
      <c r="D84" s="146">
        <v>206203454</v>
      </c>
      <c r="E84" s="95" t="s">
        <v>3710</v>
      </c>
      <c r="F84" s="95" t="s">
        <v>3656</v>
      </c>
      <c r="G84" s="95" t="s">
        <v>196</v>
      </c>
      <c r="H84" s="96">
        <v>1</v>
      </c>
      <c r="I84" s="95" t="s">
        <v>3788</v>
      </c>
      <c r="J84" s="95" t="s">
        <v>3789</v>
      </c>
    </row>
    <row r="85" spans="1:10" x14ac:dyDescent="0.2">
      <c r="A85" s="95" t="s">
        <v>3767</v>
      </c>
      <c r="B85" s="145">
        <v>45562</v>
      </c>
      <c r="C85" s="146">
        <v>200155</v>
      </c>
      <c r="D85" s="146">
        <v>9224732</v>
      </c>
      <c r="E85" s="95" t="s">
        <v>3670</v>
      </c>
      <c r="F85" s="95" t="s">
        <v>3680</v>
      </c>
      <c r="G85" s="95"/>
      <c r="H85" s="96">
        <v>1</v>
      </c>
      <c r="I85" s="95" t="s">
        <v>3790</v>
      </c>
      <c r="J85" s="95" t="s">
        <v>3769</v>
      </c>
    </row>
    <row r="86" spans="1:10" x14ac:dyDescent="0.2">
      <c r="A86" s="95" t="s">
        <v>3731</v>
      </c>
      <c r="B86" s="145">
        <v>45576</v>
      </c>
      <c r="C86" s="146">
        <v>20600000</v>
      </c>
      <c r="D86" s="146">
        <v>20600000</v>
      </c>
      <c r="E86" s="95" t="s">
        <v>3651</v>
      </c>
      <c r="F86" s="95" t="s">
        <v>3680</v>
      </c>
      <c r="G86" s="95"/>
      <c r="H86" s="96">
        <v>1</v>
      </c>
      <c r="I86" s="95" t="s">
        <v>3464</v>
      </c>
      <c r="J86" s="95" t="s">
        <v>3732</v>
      </c>
    </row>
    <row r="87" spans="1:10" x14ac:dyDescent="0.2">
      <c r="A87" s="95" t="s">
        <v>3755</v>
      </c>
      <c r="B87" s="145">
        <v>45580</v>
      </c>
      <c r="C87" s="146">
        <v>12379983</v>
      </c>
      <c r="D87" s="146">
        <v>12379983</v>
      </c>
      <c r="E87" s="95" t="s">
        <v>3651</v>
      </c>
      <c r="F87" s="95" t="s">
        <v>3680</v>
      </c>
      <c r="G87" s="95"/>
      <c r="H87" s="96">
        <v>1</v>
      </c>
      <c r="I87" s="95" t="s">
        <v>3509</v>
      </c>
      <c r="J87" s="95" t="s">
        <v>3756</v>
      </c>
    </row>
    <row r="88" spans="1:10" x14ac:dyDescent="0.2">
      <c r="A88" s="95" t="s">
        <v>3791</v>
      </c>
      <c r="B88" s="145">
        <v>45580</v>
      </c>
      <c r="C88" s="146">
        <v>17617952</v>
      </c>
      <c r="D88" s="146">
        <v>17617952</v>
      </c>
      <c r="E88" s="95" t="s">
        <v>3651</v>
      </c>
      <c r="F88" s="95" t="s">
        <v>3671</v>
      </c>
      <c r="G88" s="95" t="s">
        <v>182</v>
      </c>
      <c r="H88" s="96">
        <v>1</v>
      </c>
      <c r="I88" s="95" t="s">
        <v>3792</v>
      </c>
      <c r="J88" s="95" t="s">
        <v>3793</v>
      </c>
    </row>
    <row r="89" spans="1:10" x14ac:dyDescent="0.2">
      <c r="A89" s="95" t="s">
        <v>3697</v>
      </c>
      <c r="B89" s="145">
        <v>45582</v>
      </c>
      <c r="C89" s="146">
        <v>421779808</v>
      </c>
      <c r="D89" s="146">
        <v>421779808</v>
      </c>
      <c r="E89" s="95" t="s">
        <v>3651</v>
      </c>
      <c r="F89" s="95" t="s">
        <v>3671</v>
      </c>
      <c r="G89" s="95" t="s">
        <v>185</v>
      </c>
      <c r="H89" s="96">
        <v>1</v>
      </c>
      <c r="I89" s="95" t="s">
        <v>3794</v>
      </c>
      <c r="J89" s="95" t="s">
        <v>3699</v>
      </c>
    </row>
    <row r="90" spans="1:10" x14ac:dyDescent="0.2">
      <c r="A90" s="95" t="s">
        <v>3795</v>
      </c>
      <c r="B90" s="145">
        <v>45631</v>
      </c>
      <c r="C90" s="146">
        <v>3649483</v>
      </c>
      <c r="D90" s="146">
        <v>3649483</v>
      </c>
      <c r="E90" s="95" t="s">
        <v>3651</v>
      </c>
      <c r="F90" s="95" t="s">
        <v>3687</v>
      </c>
      <c r="G90" s="95"/>
      <c r="H90" s="96">
        <v>1</v>
      </c>
      <c r="I90" s="95" t="s">
        <v>3531</v>
      </c>
      <c r="J90" s="95" t="s">
        <v>3796</v>
      </c>
    </row>
    <row r="91" spans="1:10" x14ac:dyDescent="0.2">
      <c r="A91" s="95" t="s">
        <v>3784</v>
      </c>
      <c r="B91" s="145">
        <v>45632</v>
      </c>
      <c r="C91" s="146">
        <v>227127</v>
      </c>
      <c r="D91" s="146">
        <v>227127</v>
      </c>
      <c r="E91" s="95" t="s">
        <v>3670</v>
      </c>
      <c r="F91" s="95" t="s">
        <v>3680</v>
      </c>
      <c r="G91" s="95" t="s">
        <v>185</v>
      </c>
      <c r="H91" s="96">
        <v>1</v>
      </c>
      <c r="I91" s="95" t="s">
        <v>3522</v>
      </c>
      <c r="J91" s="95" t="s">
        <v>3785</v>
      </c>
    </row>
    <row r="92" spans="1:10" x14ac:dyDescent="0.2">
      <c r="A92" s="95" t="s">
        <v>3797</v>
      </c>
      <c r="B92" s="145">
        <v>45645</v>
      </c>
      <c r="C92" s="146">
        <v>37604250</v>
      </c>
      <c r="D92" s="146">
        <v>120594900</v>
      </c>
      <c r="E92" s="95" t="s">
        <v>3651</v>
      </c>
      <c r="F92" s="95" t="s">
        <v>3656</v>
      </c>
      <c r="G92" s="95" t="s">
        <v>185</v>
      </c>
      <c r="H92" s="96">
        <v>1</v>
      </c>
      <c r="I92" s="95" t="s">
        <v>3798</v>
      </c>
      <c r="J92" s="95" t="s">
        <v>3799</v>
      </c>
    </row>
    <row r="93" spans="1:10" x14ac:dyDescent="0.2">
      <c r="A93" s="95" t="s">
        <v>3689</v>
      </c>
      <c r="B93" s="145">
        <v>45649</v>
      </c>
      <c r="C93" s="146">
        <v>3918000</v>
      </c>
      <c r="D93" s="146">
        <v>3918000</v>
      </c>
      <c r="E93" s="95" t="s">
        <v>3651</v>
      </c>
      <c r="F93" s="95" t="s">
        <v>3690</v>
      </c>
      <c r="G93" s="95"/>
      <c r="H93" s="96">
        <v>1</v>
      </c>
      <c r="I93" s="95" t="s">
        <v>3800</v>
      </c>
      <c r="J93" s="95" t="s">
        <v>3692</v>
      </c>
    </row>
    <row r="94" spans="1:10" x14ac:dyDescent="0.2">
      <c r="A94" s="95" t="s">
        <v>3709</v>
      </c>
      <c r="B94" s="145">
        <v>45656</v>
      </c>
      <c r="C94" s="146">
        <v>999984</v>
      </c>
      <c r="D94" s="146">
        <v>999984</v>
      </c>
      <c r="E94" s="95" t="s">
        <v>3651</v>
      </c>
      <c r="F94" s="95" t="s">
        <v>3711</v>
      </c>
      <c r="G94" s="95" t="s">
        <v>182</v>
      </c>
      <c r="H94" s="96">
        <v>1</v>
      </c>
      <c r="I94" s="95" t="s">
        <v>3620</v>
      </c>
      <c r="J94" s="95" t="s">
        <v>3801</v>
      </c>
    </row>
    <row r="95" spans="1:10" x14ac:dyDescent="0.2">
      <c r="A95" s="95" t="s">
        <v>3713</v>
      </c>
      <c r="B95" s="145">
        <v>45660</v>
      </c>
      <c r="C95" s="146">
        <v>54649</v>
      </c>
      <c r="D95" s="146">
        <v>1314650</v>
      </c>
      <c r="E95" s="95" t="s">
        <v>3651</v>
      </c>
      <c r="F95" s="95" t="s">
        <v>3671</v>
      </c>
      <c r="G95" s="95"/>
      <c r="H95" s="96">
        <v>1</v>
      </c>
      <c r="I95" s="95" t="s">
        <v>3571</v>
      </c>
      <c r="J95" s="95" t="s">
        <v>3714</v>
      </c>
    </row>
    <row r="96" spans="1:10" x14ac:dyDescent="0.2">
      <c r="A96" s="95" t="s">
        <v>3713</v>
      </c>
      <c r="B96" s="145">
        <v>45664</v>
      </c>
      <c r="C96" s="146">
        <v>30000</v>
      </c>
      <c r="D96" s="146">
        <v>480000</v>
      </c>
      <c r="E96" s="95" t="s">
        <v>3651</v>
      </c>
      <c r="F96" s="95" t="s">
        <v>3671</v>
      </c>
      <c r="G96" s="95"/>
      <c r="H96" s="96">
        <v>1</v>
      </c>
      <c r="I96" s="95" t="s">
        <v>3573</v>
      </c>
      <c r="J96" s="95" t="s">
        <v>3714</v>
      </c>
    </row>
    <row r="97" spans="1:10" x14ac:dyDescent="0.2">
      <c r="A97" s="95" t="s">
        <v>3802</v>
      </c>
      <c r="B97" s="145">
        <v>45670</v>
      </c>
      <c r="C97" s="146">
        <v>2738355</v>
      </c>
      <c r="D97" s="146">
        <v>2738355</v>
      </c>
      <c r="E97" s="95" t="s">
        <v>3670</v>
      </c>
      <c r="F97" s="95" t="s">
        <v>3716</v>
      </c>
      <c r="G97" s="95"/>
      <c r="H97" s="96">
        <v>1</v>
      </c>
      <c r="I97" s="95" t="s">
        <v>3803</v>
      </c>
      <c r="J97" s="95" t="s">
        <v>3804</v>
      </c>
    </row>
    <row r="98" spans="1:10" x14ac:dyDescent="0.2">
      <c r="A98" s="95" t="s">
        <v>3802</v>
      </c>
      <c r="B98" s="145">
        <v>45671</v>
      </c>
      <c r="C98" s="146">
        <v>2885000</v>
      </c>
      <c r="D98" s="146">
        <v>2885000</v>
      </c>
      <c r="E98" s="95" t="s">
        <v>3670</v>
      </c>
      <c r="F98" s="95" t="s">
        <v>3716</v>
      </c>
      <c r="G98" s="95"/>
      <c r="H98" s="96">
        <v>1</v>
      </c>
      <c r="I98" s="95" t="s">
        <v>3805</v>
      </c>
      <c r="J98" s="95" t="s">
        <v>3804</v>
      </c>
    </row>
    <row r="99" spans="1:10" x14ac:dyDescent="0.2">
      <c r="A99" s="95" t="s">
        <v>3806</v>
      </c>
      <c r="B99" s="145">
        <v>45678</v>
      </c>
      <c r="C99" s="146">
        <v>450000000</v>
      </c>
      <c r="D99" s="146">
        <v>450000000</v>
      </c>
      <c r="E99" s="95" t="s">
        <v>3670</v>
      </c>
      <c r="F99" s="95" t="s">
        <v>3680</v>
      </c>
      <c r="G99" s="95"/>
      <c r="H99" s="96">
        <v>1</v>
      </c>
      <c r="I99" s="95" t="s">
        <v>3807</v>
      </c>
      <c r="J99" s="95" t="s">
        <v>3808</v>
      </c>
    </row>
    <row r="100" spans="1:10" x14ac:dyDescent="0.2">
      <c r="A100" s="95" t="s">
        <v>3784</v>
      </c>
      <c r="B100" s="145">
        <v>45679</v>
      </c>
      <c r="C100" s="146">
        <v>2246500</v>
      </c>
      <c r="D100" s="146">
        <v>2246500</v>
      </c>
      <c r="E100" s="95" t="s">
        <v>3670</v>
      </c>
      <c r="F100" s="95" t="s">
        <v>3680</v>
      </c>
      <c r="G100" s="95" t="s">
        <v>185</v>
      </c>
      <c r="H100" s="96">
        <v>1</v>
      </c>
      <c r="I100" s="95" t="s">
        <v>3524</v>
      </c>
      <c r="J100" s="95" t="s">
        <v>3785</v>
      </c>
    </row>
    <row r="101" spans="1:10" x14ac:dyDescent="0.2">
      <c r="A101" s="95" t="s">
        <v>3713</v>
      </c>
      <c r="B101" s="145">
        <v>45685</v>
      </c>
      <c r="C101" s="146">
        <v>265918</v>
      </c>
      <c r="D101" s="146">
        <v>6382020</v>
      </c>
      <c r="E101" s="95" t="s">
        <v>3651</v>
      </c>
      <c r="F101" s="95" t="s">
        <v>3671</v>
      </c>
      <c r="G101" s="95"/>
      <c r="H101" s="96">
        <v>1</v>
      </c>
      <c r="I101" s="95" t="s">
        <v>3575</v>
      </c>
      <c r="J101" s="95" t="s">
        <v>3714</v>
      </c>
    </row>
    <row r="102" spans="1:10" x14ac:dyDescent="0.2">
      <c r="A102" s="95" t="s">
        <v>3713</v>
      </c>
      <c r="B102" s="145">
        <v>45685</v>
      </c>
      <c r="C102" s="146">
        <v>208334</v>
      </c>
      <c r="D102" s="146">
        <v>5000010</v>
      </c>
      <c r="E102" s="95" t="s">
        <v>3651</v>
      </c>
      <c r="F102" s="95" t="s">
        <v>3671</v>
      </c>
      <c r="G102" s="95"/>
      <c r="H102" s="96">
        <v>1</v>
      </c>
      <c r="I102" s="95" t="s">
        <v>3576</v>
      </c>
      <c r="J102" s="95" t="s">
        <v>3714</v>
      </c>
    </row>
    <row r="103" spans="1:10" x14ac:dyDescent="0.2">
      <c r="A103" s="95" t="s">
        <v>3713</v>
      </c>
      <c r="B103" s="145">
        <v>45685</v>
      </c>
      <c r="C103" s="146">
        <v>152500</v>
      </c>
      <c r="D103" s="146">
        <v>3660000</v>
      </c>
      <c r="E103" s="95" t="s">
        <v>3651</v>
      </c>
      <c r="F103" s="95" t="s">
        <v>3671</v>
      </c>
      <c r="G103" s="95"/>
      <c r="H103" s="96">
        <v>1</v>
      </c>
      <c r="I103" s="95" t="s">
        <v>3577</v>
      </c>
      <c r="J103" s="95" t="s">
        <v>3714</v>
      </c>
    </row>
    <row r="104" spans="1:10" x14ac:dyDescent="0.2">
      <c r="A104" s="95" t="s">
        <v>3715</v>
      </c>
      <c r="B104" s="145">
        <v>45695</v>
      </c>
      <c r="C104" s="146">
        <v>1636582</v>
      </c>
      <c r="D104" s="146">
        <v>8000000</v>
      </c>
      <c r="E104" s="95" t="s">
        <v>3670</v>
      </c>
      <c r="F104" s="95" t="s">
        <v>3716</v>
      </c>
      <c r="G104" s="95"/>
      <c r="H104" s="96">
        <v>1</v>
      </c>
      <c r="I104" s="95" t="s">
        <v>3601</v>
      </c>
      <c r="J104" s="95" t="s">
        <v>3717</v>
      </c>
    </row>
    <row r="105" spans="1:10" x14ac:dyDescent="0.2">
      <c r="A105" s="95" t="s">
        <v>3809</v>
      </c>
      <c r="B105" s="145">
        <v>45714</v>
      </c>
      <c r="C105" s="146">
        <v>13077849</v>
      </c>
      <c r="D105" s="146">
        <v>23375010</v>
      </c>
      <c r="E105" s="95" t="s">
        <v>3651</v>
      </c>
      <c r="F105" s="95" t="s">
        <v>3810</v>
      </c>
      <c r="G105" s="95" t="s">
        <v>189</v>
      </c>
      <c r="H105" s="96">
        <v>1</v>
      </c>
      <c r="I105" s="95" t="s">
        <v>3448</v>
      </c>
      <c r="J105" s="95" t="s">
        <v>3811</v>
      </c>
    </row>
    <row r="106" spans="1:10" x14ac:dyDescent="0.2">
      <c r="A106" s="95" t="s">
        <v>3655</v>
      </c>
      <c r="B106" s="145">
        <v>45716</v>
      </c>
      <c r="C106" s="146">
        <v>350700037</v>
      </c>
      <c r="D106" s="146">
        <v>399999934</v>
      </c>
      <c r="E106" s="95" t="s">
        <v>3651</v>
      </c>
      <c r="F106" s="95" t="s">
        <v>3656</v>
      </c>
      <c r="G106" s="95"/>
      <c r="H106" s="96">
        <v>1</v>
      </c>
      <c r="I106" s="95" t="s">
        <v>3812</v>
      </c>
      <c r="J106" s="95" t="s">
        <v>3658</v>
      </c>
    </row>
    <row r="107" spans="1:10" x14ac:dyDescent="0.2">
      <c r="A107" s="95" t="s">
        <v>3709</v>
      </c>
      <c r="B107" s="145">
        <v>45785</v>
      </c>
      <c r="C107" s="146">
        <v>22000000</v>
      </c>
      <c r="D107" s="146">
        <v>22000000</v>
      </c>
      <c r="E107" s="95" t="s">
        <v>3651</v>
      </c>
      <c r="F107" s="95" t="s">
        <v>3711</v>
      </c>
      <c r="G107" s="95" t="s">
        <v>182</v>
      </c>
      <c r="H107" s="96">
        <v>1</v>
      </c>
      <c r="I107" s="95" t="s">
        <v>3621</v>
      </c>
      <c r="J107" s="95" t="s">
        <v>3801</v>
      </c>
    </row>
    <row r="108" spans="1:10" x14ac:dyDescent="0.2">
      <c r="A108" s="95" t="s">
        <v>3782</v>
      </c>
      <c r="B108" s="145">
        <v>45805</v>
      </c>
      <c r="C108" s="146">
        <v>3250001</v>
      </c>
      <c r="D108" s="146">
        <v>3250001</v>
      </c>
      <c r="E108" s="95" t="s">
        <v>3651</v>
      </c>
      <c r="F108" s="95" t="s">
        <v>3690</v>
      </c>
      <c r="G108" s="95"/>
      <c r="H108" s="96">
        <v>1</v>
      </c>
      <c r="I108" s="95" t="s">
        <v>3516</v>
      </c>
      <c r="J108" s="95" t="s">
        <v>3783</v>
      </c>
    </row>
    <row r="109" spans="1:10" x14ac:dyDescent="0.2">
      <c r="A109" s="95" t="s">
        <v>3813</v>
      </c>
      <c r="B109" s="145">
        <v>45821</v>
      </c>
      <c r="C109" s="146">
        <v>2228043</v>
      </c>
      <c r="D109" s="146">
        <v>12612120</v>
      </c>
      <c r="E109" s="95" t="s">
        <v>3651</v>
      </c>
      <c r="F109" s="95" t="s">
        <v>3753</v>
      </c>
      <c r="G109" s="95"/>
      <c r="H109" s="96">
        <v>1</v>
      </c>
      <c r="I109" s="95" t="s">
        <v>3628</v>
      </c>
      <c r="J109" s="95" t="s">
        <v>3814</v>
      </c>
    </row>
    <row r="110" spans="1:10" x14ac:dyDescent="0.2">
      <c r="A110" s="95" t="s">
        <v>3815</v>
      </c>
      <c r="B110" s="145">
        <v>45828</v>
      </c>
      <c r="C110" s="146">
        <v>7110934</v>
      </c>
      <c r="D110" s="146">
        <v>10000000</v>
      </c>
      <c r="E110" s="95" t="s">
        <v>3651</v>
      </c>
      <c r="F110" s="95" t="s">
        <v>3687</v>
      </c>
      <c r="G110" s="95"/>
      <c r="H110" s="96">
        <v>1</v>
      </c>
      <c r="I110" s="95" t="s">
        <v>3607</v>
      </c>
      <c r="J110" s="95" t="s">
        <v>3816</v>
      </c>
    </row>
    <row r="111" spans="1:10" x14ac:dyDescent="0.2">
      <c r="A111" s="95" t="s">
        <v>3784</v>
      </c>
      <c r="B111" s="145">
        <v>45828</v>
      </c>
      <c r="C111" s="146">
        <v>2314800</v>
      </c>
      <c r="D111" s="146">
        <v>5000000</v>
      </c>
      <c r="E111" s="95" t="s">
        <v>3670</v>
      </c>
      <c r="F111" s="95" t="s">
        <v>3680</v>
      </c>
      <c r="G111" s="95" t="s">
        <v>185</v>
      </c>
      <c r="H111" s="96">
        <v>1</v>
      </c>
      <c r="I111" s="95" t="s">
        <v>3526</v>
      </c>
      <c r="J111" s="95" t="s">
        <v>3785</v>
      </c>
    </row>
    <row r="112" spans="1:10" x14ac:dyDescent="0.2">
      <c r="A112" s="95" t="s">
        <v>3713</v>
      </c>
      <c r="B112" s="145">
        <v>45873</v>
      </c>
      <c r="C112" s="146">
        <v>232149</v>
      </c>
      <c r="D112" s="146">
        <v>5080826</v>
      </c>
      <c r="E112" s="95" t="s">
        <v>3651</v>
      </c>
      <c r="F112" s="95" t="s">
        <v>3716</v>
      </c>
      <c r="G112" s="95"/>
      <c r="H112" s="96">
        <v>1</v>
      </c>
      <c r="I112" s="95" t="s">
        <v>3579</v>
      </c>
      <c r="J112" s="95" t="s">
        <v>3714</v>
      </c>
    </row>
    <row r="113" spans="1:10" x14ac:dyDescent="0.2">
      <c r="A113" s="95" t="s">
        <v>3817</v>
      </c>
      <c r="B113" s="145">
        <v>45880</v>
      </c>
      <c r="C113" s="146">
        <v>3597662</v>
      </c>
      <c r="D113" s="146">
        <v>3597662</v>
      </c>
      <c r="E113" s="95" t="s">
        <v>3651</v>
      </c>
      <c r="F113" s="95" t="s">
        <v>3818</v>
      </c>
      <c r="G113" s="95" t="s">
        <v>196</v>
      </c>
      <c r="H113" s="96">
        <v>1</v>
      </c>
      <c r="I113" s="95" t="s">
        <v>3604</v>
      </c>
      <c r="J113" s="95" t="s">
        <v>3819</v>
      </c>
    </row>
    <row r="114" spans="1:10" x14ac:dyDescent="0.2">
      <c r="A114" s="95" t="s">
        <v>3697</v>
      </c>
      <c r="B114" s="145">
        <v>45904</v>
      </c>
      <c r="C114" s="146">
        <v>200099964</v>
      </c>
      <c r="D114" s="146">
        <v>249999967</v>
      </c>
      <c r="E114" s="95" t="s">
        <v>3651</v>
      </c>
      <c r="F114" s="95" t="s">
        <v>3671</v>
      </c>
      <c r="G114" s="95" t="s">
        <v>185</v>
      </c>
      <c r="H114" s="96">
        <v>1</v>
      </c>
      <c r="I114" s="95" t="s">
        <v>3820</v>
      </c>
      <c r="J114" s="95" t="s">
        <v>3699</v>
      </c>
    </row>
    <row r="115" spans="1:10" x14ac:dyDescent="0.2">
      <c r="A115" s="95" t="s">
        <v>3821</v>
      </c>
      <c r="B115" s="145">
        <v>45954</v>
      </c>
      <c r="C115" s="146">
        <v>13109494</v>
      </c>
      <c r="D115" s="146">
        <v>13109494</v>
      </c>
      <c r="E115" s="95" t="s">
        <v>3651</v>
      </c>
      <c r="F115" s="95" t="s">
        <v>3666</v>
      </c>
      <c r="G115" s="95"/>
      <c r="H115" s="96">
        <v>1</v>
      </c>
      <c r="I115" s="95" t="s">
        <v>3611</v>
      </c>
      <c r="J115" s="95" t="s">
        <v>3822</v>
      </c>
    </row>
    <row r="116" spans="1:10" x14ac:dyDescent="0.2">
      <c r="A116" s="95" t="s">
        <v>3813</v>
      </c>
      <c r="B116" s="145">
        <v>45971</v>
      </c>
      <c r="C116" s="146">
        <v>1500000</v>
      </c>
      <c r="D116" s="146">
        <v>3000000</v>
      </c>
      <c r="E116" s="95" t="s">
        <v>3651</v>
      </c>
      <c r="F116" s="95" t="s">
        <v>3753</v>
      </c>
      <c r="G116" s="95"/>
      <c r="H116" s="96">
        <v>1</v>
      </c>
      <c r="I116" s="95" t="s">
        <v>3630</v>
      </c>
      <c r="J116" s="95" t="s">
        <v>3814</v>
      </c>
    </row>
    <row r="117" spans="1:10" x14ac:dyDescent="0.2">
      <c r="A117" s="95" t="s">
        <v>3713</v>
      </c>
      <c r="B117" s="145">
        <v>45973</v>
      </c>
      <c r="C117" s="146">
        <v>1415796</v>
      </c>
      <c r="D117" s="146">
        <v>25931342</v>
      </c>
      <c r="E117" s="95" t="s">
        <v>3651</v>
      </c>
      <c r="F117" s="95" t="s">
        <v>3716</v>
      </c>
      <c r="G117" s="95"/>
      <c r="H117" s="96">
        <v>1</v>
      </c>
      <c r="I117" s="95" t="s">
        <v>3581</v>
      </c>
      <c r="J117" s="95" t="s">
        <v>3714</v>
      </c>
    </row>
    <row r="118" spans="1:10" x14ac:dyDescent="0.2">
      <c r="A118" s="95" t="s">
        <v>3700</v>
      </c>
      <c r="B118" s="145">
        <v>45995</v>
      </c>
      <c r="C118" s="146">
        <v>214025200</v>
      </c>
      <c r="D118" s="146">
        <v>214025200</v>
      </c>
      <c r="E118" s="95" t="s">
        <v>3651</v>
      </c>
      <c r="F118" s="95" t="s">
        <v>3671</v>
      </c>
      <c r="G118" s="95" t="s">
        <v>185</v>
      </c>
      <c r="H118" s="96">
        <v>1</v>
      </c>
      <c r="I118" s="95" t="s">
        <v>3823</v>
      </c>
      <c r="J118" s="95" t="s">
        <v>3702</v>
      </c>
    </row>
    <row r="119" spans="1:10" x14ac:dyDescent="0.2">
      <c r="A119" s="95" t="s">
        <v>3824</v>
      </c>
      <c r="B119" s="145">
        <v>46001</v>
      </c>
      <c r="C119" s="146">
        <v>50017383</v>
      </c>
      <c r="D119" s="146">
        <v>50017383</v>
      </c>
      <c r="E119" s="95" t="s">
        <v>3670</v>
      </c>
      <c r="F119" s="95" t="s">
        <v>3716</v>
      </c>
      <c r="G119" s="95"/>
      <c r="H119" s="96">
        <v>1</v>
      </c>
      <c r="I119" s="95" t="s">
        <v>3634</v>
      </c>
      <c r="J119" s="95" t="s">
        <v>3825</v>
      </c>
    </row>
    <row r="120" spans="1:10" x14ac:dyDescent="0.2">
      <c r="A120" s="95" t="s">
        <v>3826</v>
      </c>
      <c r="B120" s="145">
        <v>46001</v>
      </c>
      <c r="C120" s="146">
        <v>21500000</v>
      </c>
      <c r="D120" s="146">
        <v>21500000</v>
      </c>
      <c r="E120" s="95" t="s">
        <v>3651</v>
      </c>
      <c r="F120" s="95" t="s">
        <v>3666</v>
      </c>
      <c r="G120" s="95"/>
      <c r="H120" s="96">
        <v>1</v>
      </c>
      <c r="I120" s="95" t="s">
        <v>3551</v>
      </c>
      <c r="J120" s="95" t="s">
        <v>3827</v>
      </c>
    </row>
    <row r="121" spans="1:10" x14ac:dyDescent="0.2">
      <c r="A121" s="95" t="s">
        <v>3737</v>
      </c>
      <c r="B121" s="145">
        <v>46002</v>
      </c>
      <c r="C121" s="146">
        <v>275000</v>
      </c>
      <c r="D121" s="146">
        <v>12500000</v>
      </c>
      <c r="E121" s="95" t="s">
        <v>3651</v>
      </c>
      <c r="F121" s="95" t="s">
        <v>3656</v>
      </c>
      <c r="G121" s="95"/>
      <c r="H121" s="96">
        <v>1</v>
      </c>
      <c r="I121" s="95" t="s">
        <v>3557</v>
      </c>
      <c r="J121" s="95" t="s">
        <v>3738</v>
      </c>
    </row>
    <row r="122" spans="1:10" x14ac:dyDescent="0.2">
      <c r="A122" s="95" t="s">
        <v>3755</v>
      </c>
      <c r="B122" s="145">
        <v>46021</v>
      </c>
      <c r="C122" s="146">
        <v>20119049</v>
      </c>
      <c r="D122" s="146">
        <v>40239043</v>
      </c>
      <c r="E122" s="95" t="s">
        <v>3651</v>
      </c>
      <c r="F122" s="95" t="s">
        <v>3680</v>
      </c>
      <c r="G122" s="95"/>
      <c r="H122" s="96">
        <v>1</v>
      </c>
      <c r="I122" s="95" t="s">
        <v>3511</v>
      </c>
      <c r="J122" s="95" t="s">
        <v>3756</v>
      </c>
    </row>
    <row r="123" spans="1:10" x14ac:dyDescent="0.2">
      <c r="A123" s="95" t="s">
        <v>3809</v>
      </c>
      <c r="B123" s="145">
        <v>46027</v>
      </c>
      <c r="C123" s="146">
        <v>1912000</v>
      </c>
      <c r="D123" s="146">
        <v>4000000</v>
      </c>
      <c r="E123" s="95" t="s">
        <v>3651</v>
      </c>
      <c r="F123" s="95" t="s">
        <v>3810</v>
      </c>
      <c r="G123" s="95" t="s">
        <v>189</v>
      </c>
      <c r="H123" s="96">
        <v>4</v>
      </c>
      <c r="I123" s="95" t="s">
        <v>3450</v>
      </c>
      <c r="J123" s="95" t="s">
        <v>3811</v>
      </c>
    </row>
    <row r="124" spans="1:10" x14ac:dyDescent="0.2">
      <c r="A124" s="95" t="s">
        <v>3828</v>
      </c>
      <c r="B124" s="145">
        <v>46085</v>
      </c>
      <c r="C124" s="146">
        <v>348906500</v>
      </c>
      <c r="D124" s="146">
        <v>348906500</v>
      </c>
      <c r="E124" s="95" t="s">
        <v>3651</v>
      </c>
      <c r="F124" s="95" t="s">
        <v>3666</v>
      </c>
      <c r="G124" s="95"/>
      <c r="H124" s="96">
        <v>1</v>
      </c>
      <c r="I124" s="95" t="s">
        <v>3829</v>
      </c>
      <c r="J124" s="95" t="s">
        <v>3830</v>
      </c>
    </row>
    <row r="125" spans="1:10" x14ac:dyDescent="0.2">
      <c r="A125" s="95" t="s">
        <v>3674</v>
      </c>
      <c r="B125" s="145">
        <v>46115</v>
      </c>
      <c r="C125" s="146">
        <v>1999539</v>
      </c>
      <c r="D125" s="146">
        <v>1999539</v>
      </c>
      <c r="E125" s="95" t="s">
        <v>3651</v>
      </c>
      <c r="F125" s="95" t="s">
        <v>3656</v>
      </c>
      <c r="G125" s="95"/>
      <c r="H125" s="96">
        <v>1</v>
      </c>
      <c r="I125" s="95" t="s">
        <v>3831</v>
      </c>
      <c r="J125" s="95" t="s">
        <v>3676</v>
      </c>
    </row>
    <row r="126" spans="1:10" x14ac:dyDescent="0.2">
      <c r="A126" s="95" t="s">
        <v>3832</v>
      </c>
      <c r="B126" s="145">
        <v>46177</v>
      </c>
      <c r="C126" s="146">
        <v>10000000</v>
      </c>
      <c r="D126" s="146">
        <v>40000000</v>
      </c>
      <c r="E126" s="95" t="s">
        <v>3651</v>
      </c>
      <c r="F126" s="95" t="s">
        <v>3656</v>
      </c>
      <c r="G126" s="95"/>
      <c r="H126" s="96">
        <v>1</v>
      </c>
      <c r="I126" s="95" t="s">
        <v>3833</v>
      </c>
      <c r="J126" s="95" t="s">
        <v>3799</v>
      </c>
    </row>
    <row r="127" spans="1:10" x14ac:dyDescent="0.2">
      <c r="A127" s="95" t="s">
        <v>3674</v>
      </c>
      <c r="B127" s="145">
        <v>46196</v>
      </c>
      <c r="C127" s="146">
        <v>4056552</v>
      </c>
      <c r="D127" s="146">
        <v>4056552</v>
      </c>
      <c r="E127" s="95" t="s">
        <v>3651</v>
      </c>
      <c r="F127" s="95" t="s">
        <v>3656</v>
      </c>
      <c r="G127" s="95"/>
      <c r="H127" s="96">
        <v>1</v>
      </c>
      <c r="I127" s="95" t="s">
        <v>3834</v>
      </c>
      <c r="J127" s="95" t="s">
        <v>3676</v>
      </c>
    </row>
    <row r="128" spans="1:10" x14ac:dyDescent="0.2">
      <c r="A128" s="103" t="s">
        <v>3835</v>
      </c>
      <c r="B128" s="60"/>
      <c r="C128" s="147">
        <f>SUM(C6:C127)</f>
        <v>5616094954</v>
      </c>
      <c r="D128" s="60"/>
      <c r="E128" s="60"/>
      <c r="F128" s="60"/>
      <c r="G128" s="60"/>
      <c r="H128" s="60"/>
      <c r="I128" s="60"/>
      <c r="J128" s="60"/>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E6470"/>
  </sheetPr>
  <dimension ref="A1:H73"/>
  <sheetViews>
    <sheetView showGridLines="0" workbookViewId="0">
      <pane ySplit="5" topLeftCell="A6" activePane="bottomLeft" state="frozen"/>
      <selection pane="bottomLeft"/>
    </sheetView>
  </sheetViews>
  <sheetFormatPr baseColWidth="10" defaultColWidth="8.83203125" defaultRowHeight="15" x14ac:dyDescent="0.2"/>
  <cols>
    <col min="1" max="1" width="34" customWidth="1"/>
    <col min="2" max="2" width="12" customWidth="1"/>
    <col min="3" max="3" width="18" customWidth="1"/>
    <col min="4" max="4" width="17" customWidth="1"/>
    <col min="5" max="5" width="20" customWidth="1"/>
    <col min="6" max="6" width="11" customWidth="1"/>
    <col min="7" max="7" width="22" customWidth="1"/>
    <col min="8" max="8" width="10" customWidth="1"/>
  </cols>
  <sheetData>
    <row r="1" spans="1:8" ht="18" x14ac:dyDescent="0.2">
      <c r="A1" s="14" t="s">
        <v>3836</v>
      </c>
    </row>
    <row r="2" spans="1:8" x14ac:dyDescent="0.2">
      <c r="A2" s="15" t="s">
        <v>3837</v>
      </c>
    </row>
    <row r="3" spans="1:8" x14ac:dyDescent="0.2">
      <c r="A3" s="16" t="s">
        <v>3838</v>
      </c>
    </row>
    <row r="5" spans="1:8" ht="30" customHeight="1" x14ac:dyDescent="0.2">
      <c r="A5" s="17" t="s">
        <v>3173</v>
      </c>
      <c r="B5" s="17" t="s">
        <v>3644</v>
      </c>
      <c r="C5" s="17" t="s">
        <v>3438</v>
      </c>
      <c r="D5" s="17" t="s">
        <v>3646</v>
      </c>
      <c r="E5" s="17" t="s">
        <v>3647</v>
      </c>
      <c r="F5" s="17" t="s">
        <v>3648</v>
      </c>
      <c r="G5" s="17" t="s">
        <v>3439</v>
      </c>
      <c r="H5" s="17" t="s">
        <v>1177</v>
      </c>
    </row>
    <row r="6" spans="1:8" x14ac:dyDescent="0.2">
      <c r="A6" s="95" t="s">
        <v>3659</v>
      </c>
      <c r="B6" s="145">
        <v>44581</v>
      </c>
      <c r="C6" s="146">
        <v>10000000</v>
      </c>
      <c r="D6" s="95" t="s">
        <v>3651</v>
      </c>
      <c r="E6" s="95" t="s">
        <v>3660</v>
      </c>
      <c r="F6" s="95"/>
      <c r="G6" s="95" t="s">
        <v>3501</v>
      </c>
      <c r="H6" s="95" t="s">
        <v>3661</v>
      </c>
    </row>
    <row r="7" spans="1:8" x14ac:dyDescent="0.2">
      <c r="A7" s="95" t="s">
        <v>3662</v>
      </c>
      <c r="B7" s="145">
        <v>44621</v>
      </c>
      <c r="C7" s="146">
        <v>2400000</v>
      </c>
      <c r="D7" s="95" t="s">
        <v>3651</v>
      </c>
      <c r="E7" s="95" t="s">
        <v>3663</v>
      </c>
      <c r="F7" s="95"/>
      <c r="G7" s="95" t="s">
        <v>3535</v>
      </c>
      <c r="H7" s="95" t="s">
        <v>3664</v>
      </c>
    </row>
    <row r="8" spans="1:8" x14ac:dyDescent="0.2">
      <c r="A8" s="95" t="s">
        <v>3662</v>
      </c>
      <c r="B8" s="145">
        <v>44727</v>
      </c>
      <c r="C8" s="146">
        <v>17397819</v>
      </c>
      <c r="D8" s="95" t="s">
        <v>3651</v>
      </c>
      <c r="E8" s="95" t="s">
        <v>3663</v>
      </c>
      <c r="F8" s="95"/>
      <c r="G8" s="95" t="s">
        <v>3537</v>
      </c>
      <c r="H8" s="95" t="s">
        <v>3664</v>
      </c>
    </row>
    <row r="9" spans="1:8" x14ac:dyDescent="0.2">
      <c r="A9" s="95" t="s">
        <v>3659</v>
      </c>
      <c r="B9" s="145">
        <v>44734</v>
      </c>
      <c r="C9" s="146">
        <v>15000000</v>
      </c>
      <c r="D9" s="95" t="s">
        <v>3651</v>
      </c>
      <c r="E9" s="95" t="s">
        <v>3660</v>
      </c>
      <c r="F9" s="95"/>
      <c r="G9" s="95" t="s">
        <v>3503</v>
      </c>
      <c r="H9" s="95" t="s">
        <v>3661</v>
      </c>
    </row>
    <row r="10" spans="1:8" x14ac:dyDescent="0.2">
      <c r="A10" s="95" t="s">
        <v>3679</v>
      </c>
      <c r="B10" s="145">
        <v>44764</v>
      </c>
      <c r="C10" s="146">
        <v>4999999</v>
      </c>
      <c r="D10" s="95" t="s">
        <v>3651</v>
      </c>
      <c r="E10" s="95" t="s">
        <v>3680</v>
      </c>
      <c r="F10" s="95"/>
      <c r="G10" s="95" t="s">
        <v>3481</v>
      </c>
      <c r="H10" s="95" t="s">
        <v>3681</v>
      </c>
    </row>
    <row r="11" spans="1:8" x14ac:dyDescent="0.2">
      <c r="A11" s="95" t="s">
        <v>3686</v>
      </c>
      <c r="B11" s="145">
        <v>44774</v>
      </c>
      <c r="C11" s="146">
        <v>34640700</v>
      </c>
      <c r="D11" s="95" t="s">
        <v>3670</v>
      </c>
      <c r="E11" s="95" t="s">
        <v>3687</v>
      </c>
      <c r="F11" s="95"/>
      <c r="G11" s="95" t="s">
        <v>3585</v>
      </c>
      <c r="H11" s="95" t="s">
        <v>3688</v>
      </c>
    </row>
    <row r="12" spans="1:8" x14ac:dyDescent="0.2">
      <c r="A12" s="95" t="s">
        <v>3703</v>
      </c>
      <c r="B12" s="145">
        <v>44862</v>
      </c>
      <c r="C12" s="146">
        <v>317500</v>
      </c>
      <c r="D12" s="95" t="s">
        <v>3670</v>
      </c>
      <c r="E12" s="95" t="s">
        <v>3704</v>
      </c>
      <c r="F12" s="95"/>
      <c r="G12" s="95" t="s">
        <v>3591</v>
      </c>
      <c r="H12" s="95" t="s">
        <v>3705</v>
      </c>
    </row>
    <row r="13" spans="1:8" x14ac:dyDescent="0.2">
      <c r="A13" s="95" t="s">
        <v>3709</v>
      </c>
      <c r="B13" s="145">
        <v>44875</v>
      </c>
      <c r="C13" s="146">
        <v>81391914</v>
      </c>
      <c r="D13" s="95" t="s">
        <v>3710</v>
      </c>
      <c r="E13" s="95" t="s">
        <v>3711</v>
      </c>
      <c r="F13" s="95"/>
      <c r="G13" s="95" t="s">
        <v>3616</v>
      </c>
      <c r="H13" s="95" t="s">
        <v>3712</v>
      </c>
    </row>
    <row r="14" spans="1:8" x14ac:dyDescent="0.2">
      <c r="A14" s="95" t="s">
        <v>3709</v>
      </c>
      <c r="B14" s="145">
        <v>44875</v>
      </c>
      <c r="C14" s="146">
        <v>23500000</v>
      </c>
      <c r="D14" s="95" t="s">
        <v>3710</v>
      </c>
      <c r="E14" s="95" t="s">
        <v>3711</v>
      </c>
      <c r="F14" s="95"/>
      <c r="G14" s="95" t="s">
        <v>3617</v>
      </c>
      <c r="H14" s="95" t="s">
        <v>3712</v>
      </c>
    </row>
    <row r="15" spans="1:8" x14ac:dyDescent="0.2">
      <c r="A15" s="95" t="s">
        <v>3709</v>
      </c>
      <c r="B15" s="145">
        <v>44875</v>
      </c>
      <c r="C15" s="146">
        <v>15321429</v>
      </c>
      <c r="D15" s="95" t="s">
        <v>3710</v>
      </c>
      <c r="E15" s="95" t="s">
        <v>3711</v>
      </c>
      <c r="F15" s="95"/>
      <c r="G15" s="95" t="s">
        <v>3618</v>
      </c>
      <c r="H15" s="95" t="s">
        <v>3712</v>
      </c>
    </row>
    <row r="16" spans="1:8" x14ac:dyDescent="0.2">
      <c r="A16" s="95" t="s">
        <v>3713</v>
      </c>
      <c r="B16" s="145">
        <v>44888</v>
      </c>
      <c r="C16" s="146">
        <v>1750</v>
      </c>
      <c r="D16" s="95" t="s">
        <v>3651</v>
      </c>
      <c r="E16" s="95" t="s">
        <v>3671</v>
      </c>
      <c r="F16" s="95"/>
      <c r="G16" s="95" t="s">
        <v>3561</v>
      </c>
      <c r="H16" s="95" t="s">
        <v>3714</v>
      </c>
    </row>
    <row r="17" spans="1:8" x14ac:dyDescent="0.2">
      <c r="A17" s="95" t="s">
        <v>3679</v>
      </c>
      <c r="B17" s="145">
        <v>44911</v>
      </c>
      <c r="C17" s="146">
        <v>3807499</v>
      </c>
      <c r="D17" s="95" t="s">
        <v>3651</v>
      </c>
      <c r="E17" s="95" t="s">
        <v>3680</v>
      </c>
      <c r="F17" s="95"/>
      <c r="G17" s="95" t="s">
        <v>3483</v>
      </c>
      <c r="H17" s="95" t="s">
        <v>3681</v>
      </c>
    </row>
    <row r="18" spans="1:8" x14ac:dyDescent="0.2">
      <c r="A18" s="95" t="s">
        <v>3715</v>
      </c>
      <c r="B18" s="145">
        <v>44918</v>
      </c>
      <c r="C18" s="146">
        <v>7711958</v>
      </c>
      <c r="D18" s="95" t="s">
        <v>3670</v>
      </c>
      <c r="E18" s="95" t="s">
        <v>3716</v>
      </c>
      <c r="F18" s="95" t="s">
        <v>1475</v>
      </c>
      <c r="G18" s="95" t="s">
        <v>3599</v>
      </c>
      <c r="H18" s="95" t="s">
        <v>3717</v>
      </c>
    </row>
    <row r="19" spans="1:8" x14ac:dyDescent="0.2">
      <c r="A19" s="95" t="s">
        <v>3718</v>
      </c>
      <c r="B19" s="145">
        <v>44924</v>
      </c>
      <c r="C19" s="146">
        <v>7500000</v>
      </c>
      <c r="D19" s="95" t="s">
        <v>3651</v>
      </c>
      <c r="E19" s="95" t="s">
        <v>3663</v>
      </c>
      <c r="F19" s="95"/>
      <c r="G19" s="95" t="s">
        <v>3539</v>
      </c>
      <c r="H19" s="95" t="s">
        <v>3719</v>
      </c>
    </row>
    <row r="20" spans="1:8" x14ac:dyDescent="0.2">
      <c r="A20" s="95" t="s">
        <v>3679</v>
      </c>
      <c r="B20" s="145">
        <v>45016</v>
      </c>
      <c r="C20" s="146">
        <v>24999999</v>
      </c>
      <c r="D20" s="95" t="s">
        <v>3651</v>
      </c>
      <c r="E20" s="95" t="s">
        <v>3680</v>
      </c>
      <c r="F20" s="95"/>
      <c r="G20" s="95" t="s">
        <v>3484</v>
      </c>
      <c r="H20" s="95" t="s">
        <v>3681</v>
      </c>
    </row>
    <row r="21" spans="1:8" x14ac:dyDescent="0.2">
      <c r="A21" s="95" t="s">
        <v>3713</v>
      </c>
      <c r="B21" s="145">
        <v>45048</v>
      </c>
      <c r="C21" s="146">
        <v>4010519</v>
      </c>
      <c r="D21" s="95" t="s">
        <v>3651</v>
      </c>
      <c r="E21" s="95" t="s">
        <v>3671</v>
      </c>
      <c r="F21" s="95"/>
      <c r="G21" s="95" t="s">
        <v>3563</v>
      </c>
      <c r="H21" s="95" t="s">
        <v>3714</v>
      </c>
    </row>
    <row r="22" spans="1:8" x14ac:dyDescent="0.2">
      <c r="A22" s="95" t="s">
        <v>3713</v>
      </c>
      <c r="B22" s="145">
        <v>45090</v>
      </c>
      <c r="C22" s="146">
        <v>2999373</v>
      </c>
      <c r="D22" s="95" t="s">
        <v>3651</v>
      </c>
      <c r="E22" s="95" t="s">
        <v>3671</v>
      </c>
      <c r="F22" s="95"/>
      <c r="G22" s="95" t="s">
        <v>3565</v>
      </c>
      <c r="H22" s="95" t="s">
        <v>3714</v>
      </c>
    </row>
    <row r="23" spans="1:8" x14ac:dyDescent="0.2">
      <c r="A23" s="95" t="s">
        <v>3729</v>
      </c>
      <c r="B23" s="145">
        <v>45092</v>
      </c>
      <c r="C23" s="146">
        <v>18304319</v>
      </c>
      <c r="D23" s="95" t="s">
        <v>3651</v>
      </c>
      <c r="E23" s="95" t="s">
        <v>3656</v>
      </c>
      <c r="F23" s="95"/>
      <c r="G23" s="95" t="s">
        <v>3495</v>
      </c>
      <c r="H23" s="95" t="s">
        <v>3730</v>
      </c>
    </row>
    <row r="24" spans="1:8" x14ac:dyDescent="0.2">
      <c r="A24" s="95" t="s">
        <v>3731</v>
      </c>
      <c r="B24" s="145">
        <v>45105</v>
      </c>
      <c r="C24" s="146">
        <v>1375000</v>
      </c>
      <c r="D24" s="95" t="s">
        <v>3651</v>
      </c>
      <c r="E24" s="95" t="s">
        <v>3680</v>
      </c>
      <c r="F24" s="95"/>
      <c r="G24" s="95" t="s">
        <v>3460</v>
      </c>
      <c r="H24" s="95" t="s">
        <v>3732</v>
      </c>
    </row>
    <row r="25" spans="1:8" x14ac:dyDescent="0.2">
      <c r="A25" s="95" t="s">
        <v>3733</v>
      </c>
      <c r="B25" s="145">
        <v>45106</v>
      </c>
      <c r="C25" s="146">
        <v>4999975</v>
      </c>
      <c r="D25" s="95" t="s">
        <v>3651</v>
      </c>
      <c r="E25" s="95" t="s">
        <v>3656</v>
      </c>
      <c r="F25" s="95"/>
      <c r="G25" s="95" t="s">
        <v>3469</v>
      </c>
      <c r="H25" s="95" t="s">
        <v>3734</v>
      </c>
    </row>
    <row r="26" spans="1:8" x14ac:dyDescent="0.2">
      <c r="A26" s="95" t="s">
        <v>3729</v>
      </c>
      <c r="B26" s="145">
        <v>45106</v>
      </c>
      <c r="C26" s="146">
        <v>5500000</v>
      </c>
      <c r="D26" s="95" t="s">
        <v>3651</v>
      </c>
      <c r="E26" s="95" t="s">
        <v>3656</v>
      </c>
      <c r="F26" s="95"/>
      <c r="G26" s="95" t="s">
        <v>3496</v>
      </c>
      <c r="H26" s="95" t="s">
        <v>3730</v>
      </c>
    </row>
    <row r="27" spans="1:8" x14ac:dyDescent="0.2">
      <c r="A27" s="95" t="s">
        <v>3735</v>
      </c>
      <c r="B27" s="145">
        <v>45113</v>
      </c>
      <c r="C27" s="146">
        <v>11238333</v>
      </c>
      <c r="D27" s="95" t="s">
        <v>3651</v>
      </c>
      <c r="E27" s="95" t="s">
        <v>3656</v>
      </c>
      <c r="F27" s="95"/>
      <c r="G27" s="95" t="s">
        <v>3445</v>
      </c>
      <c r="H27" s="95" t="s">
        <v>3736</v>
      </c>
    </row>
    <row r="28" spans="1:8" x14ac:dyDescent="0.2">
      <c r="A28" s="95" t="s">
        <v>3737</v>
      </c>
      <c r="B28" s="145">
        <v>45120</v>
      </c>
      <c r="C28" s="146">
        <v>0</v>
      </c>
      <c r="D28" s="95" t="s">
        <v>3651</v>
      </c>
      <c r="E28" s="95" t="s">
        <v>3656</v>
      </c>
      <c r="F28" s="95"/>
      <c r="G28" s="95" t="s">
        <v>3555</v>
      </c>
      <c r="H28" s="95" t="s">
        <v>3738</v>
      </c>
    </row>
    <row r="29" spans="1:8" x14ac:dyDescent="0.2">
      <c r="A29" s="95" t="s">
        <v>3740</v>
      </c>
      <c r="B29" s="145">
        <v>45148</v>
      </c>
      <c r="C29" s="146">
        <v>5000000</v>
      </c>
      <c r="D29" s="95" t="s">
        <v>3651</v>
      </c>
      <c r="E29" s="95" t="s">
        <v>3656</v>
      </c>
      <c r="F29" s="95" t="s">
        <v>182</v>
      </c>
      <c r="G29" s="95" t="s">
        <v>3454</v>
      </c>
      <c r="H29" s="95" t="s">
        <v>3741</v>
      </c>
    </row>
    <row r="30" spans="1:8" x14ac:dyDescent="0.2">
      <c r="A30" s="95" t="s">
        <v>3686</v>
      </c>
      <c r="B30" s="145">
        <v>45215</v>
      </c>
      <c r="C30" s="146">
        <v>1</v>
      </c>
      <c r="D30" s="95" t="s">
        <v>3670</v>
      </c>
      <c r="E30" s="95" t="s">
        <v>3748</v>
      </c>
      <c r="F30" s="95"/>
      <c r="G30" s="95" t="s">
        <v>3587</v>
      </c>
      <c r="H30" s="95" t="s">
        <v>3688</v>
      </c>
    </row>
    <row r="31" spans="1:8" x14ac:dyDescent="0.2">
      <c r="A31" s="95" t="s">
        <v>3718</v>
      </c>
      <c r="B31" s="145">
        <v>45219</v>
      </c>
      <c r="C31" s="146">
        <v>0</v>
      </c>
      <c r="D31" s="95" t="s">
        <v>3651</v>
      </c>
      <c r="E31" s="95" t="s">
        <v>3663</v>
      </c>
      <c r="F31" s="95"/>
      <c r="G31" s="95" t="s">
        <v>3541</v>
      </c>
      <c r="H31" s="95" t="s">
        <v>3719</v>
      </c>
    </row>
    <row r="32" spans="1:8" x14ac:dyDescent="0.2">
      <c r="A32" s="95" t="s">
        <v>3749</v>
      </c>
      <c r="B32" s="145">
        <v>45233</v>
      </c>
      <c r="C32" s="146">
        <v>4742942</v>
      </c>
      <c r="D32" s="95" t="s">
        <v>3651</v>
      </c>
      <c r="E32" s="95" t="s">
        <v>3671</v>
      </c>
      <c r="F32" s="95"/>
      <c r="G32" s="95" t="s">
        <v>3545</v>
      </c>
      <c r="H32" s="95" t="s">
        <v>3750</v>
      </c>
    </row>
    <row r="33" spans="1:8" x14ac:dyDescent="0.2">
      <c r="A33" s="95" t="s">
        <v>3713</v>
      </c>
      <c r="B33" s="145">
        <v>45279</v>
      </c>
      <c r="C33" s="146">
        <v>532563</v>
      </c>
      <c r="D33" s="95" t="s">
        <v>3651</v>
      </c>
      <c r="E33" s="95" t="s">
        <v>3671</v>
      </c>
      <c r="F33" s="95"/>
      <c r="G33" s="95" t="s">
        <v>3567</v>
      </c>
      <c r="H33" s="95" t="s">
        <v>3714</v>
      </c>
    </row>
    <row r="34" spans="1:8" x14ac:dyDescent="0.2">
      <c r="A34" s="95" t="s">
        <v>3752</v>
      </c>
      <c r="B34" s="145">
        <v>45287</v>
      </c>
      <c r="C34" s="146">
        <v>1665000</v>
      </c>
      <c r="D34" s="95" t="s">
        <v>3651</v>
      </c>
      <c r="E34" s="95" t="s">
        <v>3753</v>
      </c>
      <c r="F34" s="95" t="s">
        <v>193</v>
      </c>
      <c r="G34" s="95" t="s">
        <v>3626</v>
      </c>
      <c r="H34" s="95" t="s">
        <v>3754</v>
      </c>
    </row>
    <row r="35" spans="1:8" x14ac:dyDescent="0.2">
      <c r="A35" s="95" t="s">
        <v>3733</v>
      </c>
      <c r="B35" s="145">
        <v>45372</v>
      </c>
      <c r="C35" s="146">
        <v>1000000</v>
      </c>
      <c r="D35" s="95" t="s">
        <v>3651</v>
      </c>
      <c r="E35" s="95" t="s">
        <v>3656</v>
      </c>
      <c r="F35" s="95" t="s">
        <v>185</v>
      </c>
      <c r="G35" s="95" t="s">
        <v>3474</v>
      </c>
      <c r="H35" s="95" t="s">
        <v>3763</v>
      </c>
    </row>
    <row r="36" spans="1:8" x14ac:dyDescent="0.2">
      <c r="A36" s="95" t="s">
        <v>3733</v>
      </c>
      <c r="B36" s="145">
        <v>45372</v>
      </c>
      <c r="C36" s="146">
        <v>3500000</v>
      </c>
      <c r="D36" s="95" t="s">
        <v>3651</v>
      </c>
      <c r="E36" s="95" t="s">
        <v>3656</v>
      </c>
      <c r="F36" s="95" t="s">
        <v>185</v>
      </c>
      <c r="G36" s="95" t="s">
        <v>3473</v>
      </c>
      <c r="H36" s="95" t="s">
        <v>3763</v>
      </c>
    </row>
    <row r="37" spans="1:8" x14ac:dyDescent="0.2">
      <c r="A37" s="95" t="s">
        <v>3733</v>
      </c>
      <c r="B37" s="145">
        <v>45372</v>
      </c>
      <c r="C37" s="146">
        <v>195000</v>
      </c>
      <c r="D37" s="95" t="s">
        <v>3651</v>
      </c>
      <c r="E37" s="95" t="s">
        <v>3656</v>
      </c>
      <c r="F37" s="95" t="s">
        <v>185</v>
      </c>
      <c r="G37" s="95" t="s">
        <v>3475</v>
      </c>
      <c r="H37" s="95" t="s">
        <v>3763</v>
      </c>
    </row>
    <row r="38" spans="1:8" x14ac:dyDescent="0.2">
      <c r="A38" s="95" t="s">
        <v>3733</v>
      </c>
      <c r="B38" s="145">
        <v>45372</v>
      </c>
      <c r="C38" s="146">
        <v>10000</v>
      </c>
      <c r="D38" s="95" t="s">
        <v>3651</v>
      </c>
      <c r="E38" s="95" t="s">
        <v>3656</v>
      </c>
      <c r="F38" s="95" t="s">
        <v>185</v>
      </c>
      <c r="G38" s="95" t="s">
        <v>3471</v>
      </c>
      <c r="H38" s="95" t="s">
        <v>3763</v>
      </c>
    </row>
    <row r="39" spans="1:8" x14ac:dyDescent="0.2">
      <c r="A39" s="95" t="s">
        <v>3733</v>
      </c>
      <c r="B39" s="145">
        <v>45372</v>
      </c>
      <c r="C39" s="146">
        <v>32500</v>
      </c>
      <c r="D39" s="95" t="s">
        <v>3651</v>
      </c>
      <c r="E39" s="95" t="s">
        <v>3656</v>
      </c>
      <c r="F39" s="95" t="s">
        <v>185</v>
      </c>
      <c r="G39" s="95" t="s">
        <v>3472</v>
      </c>
      <c r="H39" s="95" t="s">
        <v>3763</v>
      </c>
    </row>
    <row r="40" spans="1:8" x14ac:dyDescent="0.2">
      <c r="A40" s="95" t="s">
        <v>3679</v>
      </c>
      <c r="B40" s="145">
        <v>45377</v>
      </c>
      <c r="C40" s="146">
        <v>7001113</v>
      </c>
      <c r="D40" s="95" t="s">
        <v>3651</v>
      </c>
      <c r="E40" s="95" t="s">
        <v>3680</v>
      </c>
      <c r="F40" s="95"/>
      <c r="G40" s="95" t="s">
        <v>3485</v>
      </c>
      <c r="H40" s="95" t="s">
        <v>3681</v>
      </c>
    </row>
    <row r="41" spans="1:8" x14ac:dyDescent="0.2">
      <c r="A41" s="95" t="s">
        <v>3733</v>
      </c>
      <c r="B41" s="145">
        <v>45449</v>
      </c>
      <c r="C41" s="146">
        <v>5549588</v>
      </c>
      <c r="D41" s="95" t="s">
        <v>3651</v>
      </c>
      <c r="E41" s="95" t="s">
        <v>3656</v>
      </c>
      <c r="F41" s="95" t="s">
        <v>185</v>
      </c>
      <c r="G41" s="95" t="s">
        <v>3477</v>
      </c>
      <c r="H41" s="95" t="s">
        <v>3763</v>
      </c>
    </row>
    <row r="42" spans="1:8" x14ac:dyDescent="0.2">
      <c r="A42" s="95" t="s">
        <v>3749</v>
      </c>
      <c r="B42" s="145">
        <v>45467</v>
      </c>
      <c r="C42" s="146">
        <v>2513139</v>
      </c>
      <c r="D42" s="95" t="s">
        <v>3651</v>
      </c>
      <c r="E42" s="95" t="s">
        <v>3671</v>
      </c>
      <c r="F42" s="95"/>
      <c r="G42" s="95" t="s">
        <v>3547</v>
      </c>
      <c r="H42" s="95" t="s">
        <v>3750</v>
      </c>
    </row>
    <row r="43" spans="1:8" x14ac:dyDescent="0.2">
      <c r="A43" s="95" t="s">
        <v>3731</v>
      </c>
      <c r="B43" s="145">
        <v>45482</v>
      </c>
      <c r="C43" s="146">
        <v>128000</v>
      </c>
      <c r="D43" s="95" t="s">
        <v>3651</v>
      </c>
      <c r="E43" s="95" t="s">
        <v>3680</v>
      </c>
      <c r="F43" s="95"/>
      <c r="G43" s="95" t="s">
        <v>3462</v>
      </c>
      <c r="H43" s="95" t="s">
        <v>3732</v>
      </c>
    </row>
    <row r="44" spans="1:8" x14ac:dyDescent="0.2">
      <c r="A44" s="95" t="s">
        <v>3703</v>
      </c>
      <c r="B44" s="145">
        <v>45490</v>
      </c>
      <c r="C44" s="146">
        <v>0</v>
      </c>
      <c r="D44" s="95" t="s">
        <v>3670</v>
      </c>
      <c r="E44" s="95" t="s">
        <v>3704</v>
      </c>
      <c r="F44" s="95"/>
      <c r="G44" s="95" t="s">
        <v>3593</v>
      </c>
      <c r="H44" s="95" t="s">
        <v>3705</v>
      </c>
    </row>
    <row r="45" spans="1:8" x14ac:dyDescent="0.2">
      <c r="A45" s="95" t="s">
        <v>3713</v>
      </c>
      <c r="B45" s="145">
        <v>45497</v>
      </c>
      <c r="C45" s="146">
        <v>136322</v>
      </c>
      <c r="D45" s="95" t="s">
        <v>3651</v>
      </c>
      <c r="E45" s="95" t="s">
        <v>3671</v>
      </c>
      <c r="F45" s="95"/>
      <c r="G45" s="95" t="s">
        <v>3569</v>
      </c>
      <c r="H45" s="95" t="s">
        <v>3714</v>
      </c>
    </row>
    <row r="46" spans="1:8" x14ac:dyDescent="0.2">
      <c r="A46" s="95" t="s">
        <v>3782</v>
      </c>
      <c r="B46" s="145">
        <v>45520</v>
      </c>
      <c r="C46" s="146">
        <v>10000000</v>
      </c>
      <c r="D46" s="95" t="s">
        <v>3651</v>
      </c>
      <c r="E46" s="95" t="s">
        <v>3690</v>
      </c>
      <c r="F46" s="95"/>
      <c r="G46" s="95" t="s">
        <v>3515</v>
      </c>
      <c r="H46" s="95" t="s">
        <v>3783</v>
      </c>
    </row>
    <row r="47" spans="1:8" x14ac:dyDescent="0.2">
      <c r="A47" s="95" t="s">
        <v>3784</v>
      </c>
      <c r="B47" s="145">
        <v>45526</v>
      </c>
      <c r="C47" s="146">
        <v>205480</v>
      </c>
      <c r="D47" s="95" t="s">
        <v>3670</v>
      </c>
      <c r="E47" s="95" t="s">
        <v>3680</v>
      </c>
      <c r="F47" s="95" t="s">
        <v>185</v>
      </c>
      <c r="G47" s="95" t="s">
        <v>3520</v>
      </c>
      <c r="H47" s="95" t="s">
        <v>3785</v>
      </c>
    </row>
    <row r="48" spans="1:8" x14ac:dyDescent="0.2">
      <c r="A48" s="95" t="s">
        <v>3731</v>
      </c>
      <c r="B48" s="145">
        <v>45576</v>
      </c>
      <c r="C48" s="146">
        <v>20600000</v>
      </c>
      <c r="D48" s="95" t="s">
        <v>3651</v>
      </c>
      <c r="E48" s="95" t="s">
        <v>3680</v>
      </c>
      <c r="F48" s="95"/>
      <c r="G48" s="95" t="s">
        <v>3464</v>
      </c>
      <c r="H48" s="95" t="s">
        <v>3732</v>
      </c>
    </row>
    <row r="49" spans="1:8" x14ac:dyDescent="0.2">
      <c r="A49" s="95" t="s">
        <v>3795</v>
      </c>
      <c r="B49" s="145">
        <v>45631</v>
      </c>
      <c r="C49" s="146">
        <v>3649483</v>
      </c>
      <c r="D49" s="95" t="s">
        <v>3651</v>
      </c>
      <c r="E49" s="95" t="s">
        <v>3687</v>
      </c>
      <c r="F49" s="95"/>
      <c r="G49" s="95" t="s">
        <v>3531</v>
      </c>
      <c r="H49" s="95" t="s">
        <v>3796</v>
      </c>
    </row>
    <row r="50" spans="1:8" x14ac:dyDescent="0.2">
      <c r="A50" s="95" t="s">
        <v>3784</v>
      </c>
      <c r="B50" s="145">
        <v>45632</v>
      </c>
      <c r="C50" s="146">
        <v>227127</v>
      </c>
      <c r="D50" s="95" t="s">
        <v>3670</v>
      </c>
      <c r="E50" s="95" t="s">
        <v>3680</v>
      </c>
      <c r="F50" s="95" t="s">
        <v>185</v>
      </c>
      <c r="G50" s="95" t="s">
        <v>3522</v>
      </c>
      <c r="H50" s="95" t="s">
        <v>3785</v>
      </c>
    </row>
    <row r="51" spans="1:8" x14ac:dyDescent="0.2">
      <c r="A51" s="95" t="s">
        <v>3709</v>
      </c>
      <c r="B51" s="145">
        <v>45656</v>
      </c>
      <c r="C51" s="146">
        <v>999984</v>
      </c>
      <c r="D51" s="95" t="s">
        <v>3651</v>
      </c>
      <c r="E51" s="95" t="s">
        <v>3711</v>
      </c>
      <c r="F51" s="95" t="s">
        <v>182</v>
      </c>
      <c r="G51" s="95" t="s">
        <v>3620</v>
      </c>
      <c r="H51" s="95" t="s">
        <v>3801</v>
      </c>
    </row>
    <row r="52" spans="1:8" x14ac:dyDescent="0.2">
      <c r="A52" s="95" t="s">
        <v>3713</v>
      </c>
      <c r="B52" s="145">
        <v>45660</v>
      </c>
      <c r="C52" s="146">
        <v>54649</v>
      </c>
      <c r="D52" s="95" t="s">
        <v>3651</v>
      </c>
      <c r="E52" s="95" t="s">
        <v>3671</v>
      </c>
      <c r="F52" s="95"/>
      <c r="G52" s="95" t="s">
        <v>3571</v>
      </c>
      <c r="H52" s="95" t="s">
        <v>3714</v>
      </c>
    </row>
    <row r="53" spans="1:8" x14ac:dyDescent="0.2">
      <c r="A53" s="95" t="s">
        <v>3713</v>
      </c>
      <c r="B53" s="145">
        <v>45664</v>
      </c>
      <c r="C53" s="146">
        <v>30000</v>
      </c>
      <c r="D53" s="95" t="s">
        <v>3651</v>
      </c>
      <c r="E53" s="95" t="s">
        <v>3671</v>
      </c>
      <c r="F53" s="95"/>
      <c r="G53" s="95" t="s">
        <v>3573</v>
      </c>
      <c r="H53" s="95" t="s">
        <v>3714</v>
      </c>
    </row>
    <row r="54" spans="1:8" x14ac:dyDescent="0.2">
      <c r="A54" s="95" t="s">
        <v>3784</v>
      </c>
      <c r="B54" s="145">
        <v>45679</v>
      </c>
      <c r="C54" s="146">
        <v>2246500</v>
      </c>
      <c r="D54" s="95" t="s">
        <v>3670</v>
      </c>
      <c r="E54" s="95" t="s">
        <v>3680</v>
      </c>
      <c r="F54" s="95" t="s">
        <v>185</v>
      </c>
      <c r="G54" s="95" t="s">
        <v>3524</v>
      </c>
      <c r="H54" s="95" t="s">
        <v>3785</v>
      </c>
    </row>
    <row r="55" spans="1:8" x14ac:dyDescent="0.2">
      <c r="A55" s="95" t="s">
        <v>3713</v>
      </c>
      <c r="B55" s="145">
        <v>45685</v>
      </c>
      <c r="C55" s="146">
        <v>265918</v>
      </c>
      <c r="D55" s="95" t="s">
        <v>3651</v>
      </c>
      <c r="E55" s="95" t="s">
        <v>3671</v>
      </c>
      <c r="F55" s="95"/>
      <c r="G55" s="95" t="s">
        <v>3575</v>
      </c>
      <c r="H55" s="95" t="s">
        <v>3714</v>
      </c>
    </row>
    <row r="56" spans="1:8" x14ac:dyDescent="0.2">
      <c r="A56" s="95" t="s">
        <v>3713</v>
      </c>
      <c r="B56" s="145">
        <v>45685</v>
      </c>
      <c r="C56" s="146">
        <v>208334</v>
      </c>
      <c r="D56" s="95" t="s">
        <v>3651</v>
      </c>
      <c r="E56" s="95" t="s">
        <v>3671</v>
      </c>
      <c r="F56" s="95"/>
      <c r="G56" s="95" t="s">
        <v>3576</v>
      </c>
      <c r="H56" s="95" t="s">
        <v>3714</v>
      </c>
    </row>
    <row r="57" spans="1:8" x14ac:dyDescent="0.2">
      <c r="A57" s="95" t="s">
        <v>3713</v>
      </c>
      <c r="B57" s="145">
        <v>45685</v>
      </c>
      <c r="C57" s="146">
        <v>152500</v>
      </c>
      <c r="D57" s="95" t="s">
        <v>3651</v>
      </c>
      <c r="E57" s="95" t="s">
        <v>3671</v>
      </c>
      <c r="F57" s="95"/>
      <c r="G57" s="95" t="s">
        <v>3577</v>
      </c>
      <c r="H57" s="95" t="s">
        <v>3714</v>
      </c>
    </row>
    <row r="58" spans="1:8" x14ac:dyDescent="0.2">
      <c r="A58" s="95" t="s">
        <v>3715</v>
      </c>
      <c r="B58" s="145">
        <v>45695</v>
      </c>
      <c r="C58" s="146">
        <v>1636582</v>
      </c>
      <c r="D58" s="95" t="s">
        <v>3670</v>
      </c>
      <c r="E58" s="95" t="s">
        <v>3716</v>
      </c>
      <c r="F58" s="95"/>
      <c r="G58" s="95" t="s">
        <v>3601</v>
      </c>
      <c r="H58" s="95" t="s">
        <v>3717</v>
      </c>
    </row>
    <row r="59" spans="1:8" x14ac:dyDescent="0.2">
      <c r="A59" s="95" t="s">
        <v>3809</v>
      </c>
      <c r="B59" s="145">
        <v>45714</v>
      </c>
      <c r="C59" s="146">
        <v>13077849</v>
      </c>
      <c r="D59" s="95" t="s">
        <v>3651</v>
      </c>
      <c r="E59" s="95" t="s">
        <v>3810</v>
      </c>
      <c r="F59" s="95" t="s">
        <v>189</v>
      </c>
      <c r="G59" s="95" t="s">
        <v>3448</v>
      </c>
      <c r="H59" s="95" t="s">
        <v>3811</v>
      </c>
    </row>
    <row r="60" spans="1:8" x14ac:dyDescent="0.2">
      <c r="A60" s="95" t="s">
        <v>3709</v>
      </c>
      <c r="B60" s="145">
        <v>45785</v>
      </c>
      <c r="C60" s="146">
        <v>22000000</v>
      </c>
      <c r="D60" s="95" t="s">
        <v>3651</v>
      </c>
      <c r="E60" s="95" t="s">
        <v>3711</v>
      </c>
      <c r="F60" s="95" t="s">
        <v>182</v>
      </c>
      <c r="G60" s="95" t="s">
        <v>3621</v>
      </c>
      <c r="H60" s="95" t="s">
        <v>3801</v>
      </c>
    </row>
    <row r="61" spans="1:8" x14ac:dyDescent="0.2">
      <c r="A61" s="95" t="s">
        <v>3782</v>
      </c>
      <c r="B61" s="145">
        <v>45805</v>
      </c>
      <c r="C61" s="146">
        <v>3250001</v>
      </c>
      <c r="D61" s="95" t="s">
        <v>3651</v>
      </c>
      <c r="E61" s="95" t="s">
        <v>3690</v>
      </c>
      <c r="F61" s="95"/>
      <c r="G61" s="95" t="s">
        <v>3516</v>
      </c>
      <c r="H61" s="95" t="s">
        <v>3783</v>
      </c>
    </row>
    <row r="62" spans="1:8" x14ac:dyDescent="0.2">
      <c r="A62" s="95" t="s">
        <v>3813</v>
      </c>
      <c r="B62" s="145">
        <v>45821</v>
      </c>
      <c r="C62" s="146">
        <v>2228043</v>
      </c>
      <c r="D62" s="95" t="s">
        <v>3651</v>
      </c>
      <c r="E62" s="95" t="s">
        <v>3753</v>
      </c>
      <c r="F62" s="95"/>
      <c r="G62" s="95" t="s">
        <v>3628</v>
      </c>
      <c r="H62" s="95" t="s">
        <v>3814</v>
      </c>
    </row>
    <row r="63" spans="1:8" x14ac:dyDescent="0.2">
      <c r="A63" s="95" t="s">
        <v>3815</v>
      </c>
      <c r="B63" s="145">
        <v>45828</v>
      </c>
      <c r="C63" s="146">
        <v>7110934</v>
      </c>
      <c r="D63" s="95" t="s">
        <v>3651</v>
      </c>
      <c r="E63" s="95" t="s">
        <v>3687</v>
      </c>
      <c r="F63" s="95"/>
      <c r="G63" s="95" t="s">
        <v>3607</v>
      </c>
      <c r="H63" s="95" t="s">
        <v>3816</v>
      </c>
    </row>
    <row r="64" spans="1:8" x14ac:dyDescent="0.2">
      <c r="A64" s="95" t="s">
        <v>3784</v>
      </c>
      <c r="B64" s="145">
        <v>45828</v>
      </c>
      <c r="C64" s="146">
        <v>2314800</v>
      </c>
      <c r="D64" s="95" t="s">
        <v>3670</v>
      </c>
      <c r="E64" s="95" t="s">
        <v>3680</v>
      </c>
      <c r="F64" s="95" t="s">
        <v>185</v>
      </c>
      <c r="G64" s="95" t="s">
        <v>3526</v>
      </c>
      <c r="H64" s="95" t="s">
        <v>3785</v>
      </c>
    </row>
    <row r="65" spans="1:8" x14ac:dyDescent="0.2">
      <c r="A65" s="95" t="s">
        <v>3713</v>
      </c>
      <c r="B65" s="145">
        <v>45873</v>
      </c>
      <c r="C65" s="146">
        <v>232149</v>
      </c>
      <c r="D65" s="95" t="s">
        <v>3651</v>
      </c>
      <c r="E65" s="95" t="s">
        <v>3716</v>
      </c>
      <c r="F65" s="95"/>
      <c r="G65" s="95" t="s">
        <v>3579</v>
      </c>
      <c r="H65" s="95" t="s">
        <v>3714</v>
      </c>
    </row>
    <row r="66" spans="1:8" x14ac:dyDescent="0.2">
      <c r="A66" s="95" t="s">
        <v>3817</v>
      </c>
      <c r="B66" s="145">
        <v>45880</v>
      </c>
      <c r="C66" s="146">
        <v>3597662</v>
      </c>
      <c r="D66" s="95" t="s">
        <v>3651</v>
      </c>
      <c r="E66" s="95" t="s">
        <v>3818</v>
      </c>
      <c r="F66" s="95" t="s">
        <v>196</v>
      </c>
      <c r="G66" s="95" t="s">
        <v>3604</v>
      </c>
      <c r="H66" s="95" t="s">
        <v>3819</v>
      </c>
    </row>
    <row r="67" spans="1:8" x14ac:dyDescent="0.2">
      <c r="A67" s="95" t="s">
        <v>3821</v>
      </c>
      <c r="B67" s="145">
        <v>45954</v>
      </c>
      <c r="C67" s="146">
        <v>13109494</v>
      </c>
      <c r="D67" s="95" t="s">
        <v>3651</v>
      </c>
      <c r="E67" s="95" t="s">
        <v>3666</v>
      </c>
      <c r="F67" s="95"/>
      <c r="G67" s="95" t="s">
        <v>3611</v>
      </c>
      <c r="H67" s="95" t="s">
        <v>3822</v>
      </c>
    </row>
    <row r="68" spans="1:8" x14ac:dyDescent="0.2">
      <c r="A68" s="95" t="s">
        <v>3813</v>
      </c>
      <c r="B68" s="145">
        <v>45971</v>
      </c>
      <c r="C68" s="146">
        <v>1500000</v>
      </c>
      <c r="D68" s="95" t="s">
        <v>3651</v>
      </c>
      <c r="E68" s="95" t="s">
        <v>3753</v>
      </c>
      <c r="F68" s="95"/>
      <c r="G68" s="95" t="s">
        <v>3630</v>
      </c>
      <c r="H68" s="95" t="s">
        <v>3814</v>
      </c>
    </row>
    <row r="69" spans="1:8" x14ac:dyDescent="0.2">
      <c r="A69" s="95" t="s">
        <v>3713</v>
      </c>
      <c r="B69" s="145">
        <v>45973</v>
      </c>
      <c r="C69" s="146">
        <v>1415796</v>
      </c>
      <c r="D69" s="95" t="s">
        <v>3651</v>
      </c>
      <c r="E69" s="95" t="s">
        <v>3716</v>
      </c>
      <c r="F69" s="95"/>
      <c r="G69" s="95" t="s">
        <v>3581</v>
      </c>
      <c r="H69" s="95" t="s">
        <v>3714</v>
      </c>
    </row>
    <row r="70" spans="1:8" x14ac:dyDescent="0.2">
      <c r="A70" s="95" t="s">
        <v>3824</v>
      </c>
      <c r="B70" s="145">
        <v>46001</v>
      </c>
      <c r="C70" s="146">
        <v>50017383</v>
      </c>
      <c r="D70" s="95" t="s">
        <v>3670</v>
      </c>
      <c r="E70" s="95" t="s">
        <v>3716</v>
      </c>
      <c r="F70" s="95"/>
      <c r="G70" s="95" t="s">
        <v>3634</v>
      </c>
      <c r="H70" s="95" t="s">
        <v>3825</v>
      </c>
    </row>
    <row r="71" spans="1:8" x14ac:dyDescent="0.2">
      <c r="A71" s="95" t="s">
        <v>3737</v>
      </c>
      <c r="B71" s="145">
        <v>46002</v>
      </c>
      <c r="C71" s="146">
        <v>275000</v>
      </c>
      <c r="D71" s="95" t="s">
        <v>3651</v>
      </c>
      <c r="E71" s="95" t="s">
        <v>3656</v>
      </c>
      <c r="F71" s="95"/>
      <c r="G71" s="95" t="s">
        <v>3557</v>
      </c>
      <c r="H71" s="95" t="s">
        <v>3738</v>
      </c>
    </row>
    <row r="72" spans="1:8" x14ac:dyDescent="0.2">
      <c r="A72" s="95" t="s">
        <v>3809</v>
      </c>
      <c r="B72" s="145">
        <v>46027</v>
      </c>
      <c r="C72" s="146">
        <v>1912000</v>
      </c>
      <c r="D72" s="95" t="s">
        <v>3651</v>
      </c>
      <c r="E72" s="95" t="s">
        <v>3810</v>
      </c>
      <c r="F72" s="95" t="s">
        <v>189</v>
      </c>
      <c r="G72" s="95" t="s">
        <v>3450</v>
      </c>
      <c r="H72" s="95" t="s">
        <v>3811</v>
      </c>
    </row>
    <row r="73" spans="1:8" x14ac:dyDescent="0.2">
      <c r="A73" s="103" t="s">
        <v>3839</v>
      </c>
      <c r="B73" s="60"/>
      <c r="C73" s="147">
        <f>SUM(C6:C72)</f>
        <v>491741922</v>
      </c>
      <c r="D73" s="60"/>
      <c r="E73" s="60"/>
      <c r="F73" s="60"/>
      <c r="G73" s="60"/>
      <c r="H73" s="60"/>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E6470"/>
  </sheetPr>
  <dimension ref="A1:I30"/>
  <sheetViews>
    <sheetView showGridLines="0" workbookViewId="0">
      <pane ySplit="5" topLeftCell="A6" activePane="bottomLeft" state="frozen"/>
      <selection pane="bottomLeft"/>
    </sheetView>
  </sheetViews>
  <sheetFormatPr baseColWidth="10" defaultColWidth="8.83203125" defaultRowHeight="15" x14ac:dyDescent="0.2"/>
  <cols>
    <col min="1" max="1" width="32" customWidth="1"/>
    <col min="2" max="2" width="12" customWidth="1"/>
    <col min="3" max="3" width="18" customWidth="1"/>
    <col min="4" max="4" width="19" customWidth="1"/>
    <col min="5" max="5" width="15" customWidth="1"/>
    <col min="6" max="6" width="16" customWidth="1"/>
    <col min="7" max="7" width="9" customWidth="1"/>
    <col min="8" max="8" width="12" customWidth="1"/>
    <col min="9" max="9" width="22" customWidth="1"/>
  </cols>
  <sheetData>
    <row r="1" spans="1:9" ht="18" x14ac:dyDescent="0.2">
      <c r="A1" s="14" t="s">
        <v>3840</v>
      </c>
    </row>
    <row r="2" spans="1:9" x14ac:dyDescent="0.2">
      <c r="A2" s="15" t="s">
        <v>3841</v>
      </c>
    </row>
    <row r="3" spans="1:9" x14ac:dyDescent="0.2">
      <c r="A3" s="16" t="s">
        <v>3296</v>
      </c>
    </row>
    <row r="5" spans="1:9" ht="30" customHeight="1" x14ac:dyDescent="0.2">
      <c r="A5" s="17" t="s">
        <v>3173</v>
      </c>
      <c r="B5" s="17" t="s">
        <v>3644</v>
      </c>
      <c r="C5" s="17" t="s">
        <v>3438</v>
      </c>
      <c r="D5" s="17" t="s">
        <v>3645</v>
      </c>
      <c r="E5" s="17" t="s">
        <v>3842</v>
      </c>
      <c r="F5" s="17" t="s">
        <v>3843</v>
      </c>
      <c r="G5" s="17" t="s">
        <v>3333</v>
      </c>
      <c r="H5" s="17" t="s">
        <v>3649</v>
      </c>
      <c r="I5" s="17" t="s">
        <v>3439</v>
      </c>
    </row>
    <row r="6" spans="1:9" x14ac:dyDescent="0.2">
      <c r="A6" s="95" t="s">
        <v>3844</v>
      </c>
      <c r="B6" s="145">
        <v>45986</v>
      </c>
      <c r="C6" s="146">
        <v>763000000</v>
      </c>
      <c r="D6" s="146">
        <v>763000000</v>
      </c>
      <c r="E6" s="95" t="s">
        <v>3845</v>
      </c>
      <c r="F6" s="95" t="s">
        <v>3846</v>
      </c>
      <c r="G6" s="95" t="s">
        <v>199</v>
      </c>
      <c r="H6" s="96">
        <v>1</v>
      </c>
      <c r="I6" s="95" t="s">
        <v>3847</v>
      </c>
    </row>
    <row r="7" spans="1:9" x14ac:dyDescent="0.2">
      <c r="A7" s="95" t="s">
        <v>3848</v>
      </c>
      <c r="B7" s="145">
        <v>45820</v>
      </c>
      <c r="C7" s="146">
        <v>649000093</v>
      </c>
      <c r="D7" s="146">
        <v>649000093</v>
      </c>
      <c r="E7" s="95" t="s">
        <v>3656</v>
      </c>
      <c r="F7" s="95" t="s">
        <v>3849</v>
      </c>
      <c r="G7" s="95"/>
      <c r="H7" s="96">
        <v>1</v>
      </c>
      <c r="I7" s="95" t="s">
        <v>3850</v>
      </c>
    </row>
    <row r="8" spans="1:9" x14ac:dyDescent="0.2">
      <c r="A8" s="95" t="s">
        <v>3806</v>
      </c>
      <c r="B8" s="145">
        <v>45678</v>
      </c>
      <c r="C8" s="146">
        <v>450000000</v>
      </c>
      <c r="D8" s="146">
        <v>450000000</v>
      </c>
      <c r="E8" s="95" t="s">
        <v>3680</v>
      </c>
      <c r="F8" s="95" t="s">
        <v>3680</v>
      </c>
      <c r="G8" s="95"/>
      <c r="H8" s="96">
        <v>1</v>
      </c>
      <c r="I8" s="95" t="s">
        <v>3807</v>
      </c>
    </row>
    <row r="9" spans="1:9" x14ac:dyDescent="0.2">
      <c r="A9" s="95" t="s">
        <v>3697</v>
      </c>
      <c r="B9" s="145">
        <v>45582</v>
      </c>
      <c r="C9" s="146">
        <v>421779808</v>
      </c>
      <c r="D9" s="146">
        <v>421779808</v>
      </c>
      <c r="E9" s="95" t="s">
        <v>3671</v>
      </c>
      <c r="F9" s="95" t="s">
        <v>3851</v>
      </c>
      <c r="G9" s="95" t="s">
        <v>185</v>
      </c>
      <c r="H9" s="96">
        <v>1</v>
      </c>
      <c r="I9" s="95" t="s">
        <v>3794</v>
      </c>
    </row>
    <row r="10" spans="1:9" x14ac:dyDescent="0.2">
      <c r="A10" s="95" t="s">
        <v>3852</v>
      </c>
      <c r="B10" s="145">
        <v>45475</v>
      </c>
      <c r="C10" s="146">
        <v>372249945</v>
      </c>
      <c r="D10" s="146">
        <v>512000000</v>
      </c>
      <c r="E10" s="95" t="s">
        <v>3680</v>
      </c>
      <c r="F10" s="95" t="s">
        <v>3680</v>
      </c>
      <c r="G10" s="95"/>
      <c r="H10" s="96">
        <v>1</v>
      </c>
      <c r="I10" s="95" t="s">
        <v>3853</v>
      </c>
    </row>
    <row r="11" spans="1:9" x14ac:dyDescent="0.2">
      <c r="A11" s="95" t="s">
        <v>3655</v>
      </c>
      <c r="B11" s="145">
        <v>45716</v>
      </c>
      <c r="C11" s="146">
        <v>350700037</v>
      </c>
      <c r="D11" s="146">
        <v>399999934</v>
      </c>
      <c r="E11" s="95" t="s">
        <v>3656</v>
      </c>
      <c r="F11" s="95" t="s">
        <v>3854</v>
      </c>
      <c r="G11" s="95"/>
      <c r="H11" s="96">
        <v>1</v>
      </c>
      <c r="I11" s="95" t="s">
        <v>3812</v>
      </c>
    </row>
    <row r="12" spans="1:9" x14ac:dyDescent="0.2">
      <c r="A12" s="95" t="s">
        <v>3828</v>
      </c>
      <c r="B12" s="145">
        <v>46085</v>
      </c>
      <c r="C12" s="146">
        <v>348906500</v>
      </c>
      <c r="D12" s="146">
        <v>348906500</v>
      </c>
      <c r="E12" s="95" t="s">
        <v>3666</v>
      </c>
      <c r="F12" s="95" t="s">
        <v>3855</v>
      </c>
      <c r="G12" s="95"/>
      <c r="H12" s="96">
        <v>1</v>
      </c>
      <c r="I12" s="95" t="s">
        <v>3829</v>
      </c>
    </row>
    <row r="13" spans="1:9" x14ac:dyDescent="0.2">
      <c r="A13" s="95" t="s">
        <v>3693</v>
      </c>
      <c r="B13" s="145">
        <v>45539</v>
      </c>
      <c r="C13" s="146">
        <v>325352578</v>
      </c>
      <c r="D13" s="146">
        <v>325352578</v>
      </c>
      <c r="E13" s="95" t="s">
        <v>3656</v>
      </c>
      <c r="F13" s="95" t="s">
        <v>3856</v>
      </c>
      <c r="G13" s="95"/>
      <c r="H13" s="96">
        <v>1</v>
      </c>
      <c r="I13" s="95" t="s">
        <v>3786</v>
      </c>
    </row>
    <row r="14" spans="1:9" x14ac:dyDescent="0.2">
      <c r="A14" s="95" t="s">
        <v>3857</v>
      </c>
      <c r="B14" s="145">
        <v>45968</v>
      </c>
      <c r="C14" s="146">
        <v>324997989</v>
      </c>
      <c r="D14" s="146">
        <v>324997989</v>
      </c>
      <c r="E14" s="95" t="s">
        <v>3656</v>
      </c>
      <c r="F14" s="95" t="s">
        <v>3858</v>
      </c>
      <c r="G14" s="95"/>
      <c r="H14" s="96">
        <v>1</v>
      </c>
      <c r="I14" s="95" t="s">
        <v>3859</v>
      </c>
    </row>
    <row r="15" spans="1:9" x14ac:dyDescent="0.2">
      <c r="A15" s="95" t="s">
        <v>3860</v>
      </c>
      <c r="B15" s="145">
        <v>45884</v>
      </c>
      <c r="C15" s="146">
        <v>320822412</v>
      </c>
      <c r="D15" s="146">
        <v>320822412</v>
      </c>
      <c r="E15" s="95" t="s">
        <v>3810</v>
      </c>
      <c r="F15" s="95" t="s">
        <v>3861</v>
      </c>
      <c r="G15" s="95"/>
      <c r="H15" s="96">
        <v>2</v>
      </c>
      <c r="I15" s="95" t="s">
        <v>3862</v>
      </c>
    </row>
    <row r="16" spans="1:9" x14ac:dyDescent="0.2">
      <c r="A16" s="95" t="s">
        <v>3863</v>
      </c>
      <c r="B16" s="145">
        <v>45764</v>
      </c>
      <c r="C16" s="146">
        <v>306900000</v>
      </c>
      <c r="D16" s="146">
        <v>306900000</v>
      </c>
      <c r="E16" s="95" t="s">
        <v>3864</v>
      </c>
      <c r="F16" s="95" t="s">
        <v>3865</v>
      </c>
      <c r="G16" s="95"/>
      <c r="H16" s="96">
        <v>1</v>
      </c>
      <c r="I16" s="95" t="s">
        <v>3866</v>
      </c>
    </row>
    <row r="17" spans="1:9" x14ac:dyDescent="0.2">
      <c r="A17" s="95" t="s">
        <v>3867</v>
      </c>
      <c r="B17" s="145">
        <v>45982</v>
      </c>
      <c r="C17" s="146">
        <v>285000000</v>
      </c>
      <c r="D17" s="146">
        <v>285000000</v>
      </c>
      <c r="E17" s="95" t="s">
        <v>3671</v>
      </c>
      <c r="F17" s="95" t="s">
        <v>3868</v>
      </c>
      <c r="G17" s="95"/>
      <c r="H17" s="96">
        <v>1</v>
      </c>
      <c r="I17" s="95" t="s">
        <v>3869</v>
      </c>
    </row>
    <row r="18" spans="1:9" x14ac:dyDescent="0.2">
      <c r="A18" s="95" t="s">
        <v>3870</v>
      </c>
      <c r="B18" s="145">
        <v>45778</v>
      </c>
      <c r="C18" s="146">
        <v>282999950</v>
      </c>
      <c r="D18" s="146">
        <v>399999933</v>
      </c>
      <c r="E18" s="95" t="s">
        <v>3871</v>
      </c>
      <c r="F18" s="95" t="s">
        <v>3872</v>
      </c>
      <c r="G18" s="95" t="s">
        <v>182</v>
      </c>
      <c r="H18" s="96">
        <v>1</v>
      </c>
      <c r="I18" s="95" t="s">
        <v>3873</v>
      </c>
    </row>
    <row r="19" spans="1:9" x14ac:dyDescent="0.2">
      <c r="A19" s="95" t="s">
        <v>3874</v>
      </c>
      <c r="B19" s="145">
        <v>45497</v>
      </c>
      <c r="C19" s="146">
        <v>260410720</v>
      </c>
      <c r="D19" s="146">
        <v>260410720</v>
      </c>
      <c r="E19" s="95" t="s">
        <v>3671</v>
      </c>
      <c r="F19" s="95" t="s">
        <v>3875</v>
      </c>
      <c r="G19" s="95"/>
      <c r="H19" s="96">
        <v>1</v>
      </c>
      <c r="I19" s="95" t="s">
        <v>3876</v>
      </c>
    </row>
    <row r="20" spans="1:9" x14ac:dyDescent="0.2">
      <c r="A20" s="95" t="s">
        <v>3877</v>
      </c>
      <c r="B20" s="145">
        <v>46037</v>
      </c>
      <c r="C20" s="146">
        <v>250000000</v>
      </c>
      <c r="D20" s="146">
        <v>250000000</v>
      </c>
      <c r="E20" s="95" t="s">
        <v>3690</v>
      </c>
      <c r="F20" s="95" t="s">
        <v>3878</v>
      </c>
      <c r="G20" s="95" t="s">
        <v>196</v>
      </c>
      <c r="H20" s="96">
        <v>1</v>
      </c>
      <c r="I20" s="95" t="s">
        <v>3879</v>
      </c>
    </row>
    <row r="21" spans="1:9" x14ac:dyDescent="0.2">
      <c r="A21" s="95" t="s">
        <v>3880</v>
      </c>
      <c r="B21" s="145">
        <v>45638</v>
      </c>
      <c r="C21" s="146">
        <v>249999225</v>
      </c>
      <c r="D21" s="146">
        <v>249999986</v>
      </c>
      <c r="E21" s="95" t="s">
        <v>3656</v>
      </c>
      <c r="F21" s="95" t="s">
        <v>3881</v>
      </c>
      <c r="G21" s="95"/>
      <c r="H21" s="96">
        <v>1</v>
      </c>
      <c r="I21" s="95" t="s">
        <v>3882</v>
      </c>
    </row>
    <row r="22" spans="1:9" x14ac:dyDescent="0.2">
      <c r="A22" s="95" t="s">
        <v>3883</v>
      </c>
      <c r="B22" s="145">
        <v>45561</v>
      </c>
      <c r="C22" s="146">
        <v>234999889</v>
      </c>
      <c r="D22" s="146">
        <v>234999889</v>
      </c>
      <c r="E22" s="95" t="s">
        <v>3753</v>
      </c>
      <c r="F22" s="95" t="s">
        <v>3884</v>
      </c>
      <c r="G22" s="95" t="s">
        <v>182</v>
      </c>
      <c r="H22" s="96">
        <v>1</v>
      </c>
      <c r="I22" s="95" t="s">
        <v>3885</v>
      </c>
    </row>
    <row r="23" spans="1:9" x14ac:dyDescent="0.2">
      <c r="A23" s="95" t="s">
        <v>3886</v>
      </c>
      <c r="B23" s="145">
        <v>45596</v>
      </c>
      <c r="C23" s="146">
        <v>225899940</v>
      </c>
      <c r="D23" s="146">
        <v>225999937</v>
      </c>
      <c r="E23" s="95" t="s">
        <v>3671</v>
      </c>
      <c r="F23" s="95" t="s">
        <v>3887</v>
      </c>
      <c r="G23" s="95" t="s">
        <v>196</v>
      </c>
      <c r="H23" s="96">
        <v>1</v>
      </c>
      <c r="I23" s="95" t="s">
        <v>3888</v>
      </c>
    </row>
    <row r="24" spans="1:9" x14ac:dyDescent="0.2">
      <c r="A24" s="95" t="s">
        <v>3889</v>
      </c>
      <c r="B24" s="145">
        <v>45616</v>
      </c>
      <c r="C24" s="146">
        <v>214999939</v>
      </c>
      <c r="D24" s="146">
        <v>214999939</v>
      </c>
      <c r="E24" s="95" t="s">
        <v>3680</v>
      </c>
      <c r="F24" s="95" t="s">
        <v>3890</v>
      </c>
      <c r="G24" s="95" t="s">
        <v>189</v>
      </c>
      <c r="H24" s="96">
        <v>1</v>
      </c>
      <c r="I24" s="95" t="s">
        <v>3891</v>
      </c>
    </row>
    <row r="25" spans="1:9" x14ac:dyDescent="0.2">
      <c r="A25" s="95" t="s">
        <v>3700</v>
      </c>
      <c r="B25" s="145">
        <v>45995</v>
      </c>
      <c r="C25" s="146">
        <v>214025200</v>
      </c>
      <c r="D25" s="146">
        <v>214025200</v>
      </c>
      <c r="E25" s="95" t="s">
        <v>3671</v>
      </c>
      <c r="F25" s="95" t="s">
        <v>3887</v>
      </c>
      <c r="G25" s="95" t="s">
        <v>185</v>
      </c>
      <c r="H25" s="96">
        <v>1</v>
      </c>
      <c r="I25" s="95" t="s">
        <v>3823</v>
      </c>
    </row>
    <row r="26" spans="1:9" x14ac:dyDescent="0.2">
      <c r="A26" s="95" t="s">
        <v>3697</v>
      </c>
      <c r="B26" s="145">
        <v>45904</v>
      </c>
      <c r="C26" s="146">
        <v>200099964</v>
      </c>
      <c r="D26" s="146">
        <v>249999967</v>
      </c>
      <c r="E26" s="95" t="s">
        <v>3671</v>
      </c>
      <c r="F26" s="95" t="s">
        <v>3851</v>
      </c>
      <c r="G26" s="95" t="s">
        <v>185</v>
      </c>
      <c r="H26" s="96">
        <v>1</v>
      </c>
      <c r="I26" s="95" t="s">
        <v>3820</v>
      </c>
    </row>
    <row r="27" spans="1:9" x14ac:dyDescent="0.2">
      <c r="A27" s="95" t="s">
        <v>3892</v>
      </c>
      <c r="B27" s="145">
        <v>46085</v>
      </c>
      <c r="C27" s="146">
        <v>200000000</v>
      </c>
      <c r="D27" s="146">
        <v>200000000</v>
      </c>
      <c r="E27" s="95" t="s">
        <v>3893</v>
      </c>
      <c r="F27" s="95" t="s">
        <v>3680</v>
      </c>
      <c r="G27" s="95"/>
      <c r="H27" s="96">
        <v>1</v>
      </c>
      <c r="I27" s="95" t="s">
        <v>3894</v>
      </c>
    </row>
    <row r="28" spans="1:9" x14ac:dyDescent="0.2">
      <c r="A28" s="95" t="s">
        <v>3895</v>
      </c>
      <c r="B28" s="145">
        <v>45783</v>
      </c>
      <c r="C28" s="146">
        <v>198128718</v>
      </c>
      <c r="D28" s="146"/>
      <c r="E28" s="95" t="s">
        <v>3671</v>
      </c>
      <c r="F28" s="95" t="s">
        <v>3896</v>
      </c>
      <c r="G28" s="95"/>
      <c r="H28" s="96">
        <v>1</v>
      </c>
      <c r="I28" s="95" t="s">
        <v>3897</v>
      </c>
    </row>
    <row r="29" spans="1:9" x14ac:dyDescent="0.2">
      <c r="A29" s="95" t="s">
        <v>3898</v>
      </c>
      <c r="B29" s="145">
        <v>45866</v>
      </c>
      <c r="C29" s="146">
        <v>188187915</v>
      </c>
      <c r="D29" s="146">
        <v>372449989</v>
      </c>
      <c r="E29" s="95" t="s">
        <v>3656</v>
      </c>
      <c r="F29" s="95" t="s">
        <v>3899</v>
      </c>
      <c r="G29" s="95"/>
      <c r="H29" s="96">
        <v>1</v>
      </c>
      <c r="I29" s="95" t="s">
        <v>3900</v>
      </c>
    </row>
    <row r="30" spans="1:9" x14ac:dyDescent="0.2">
      <c r="A30" s="95" t="s">
        <v>3901</v>
      </c>
      <c r="B30" s="145">
        <v>45702</v>
      </c>
      <c r="C30" s="146">
        <v>185027642</v>
      </c>
      <c r="D30" s="146">
        <v>185027642</v>
      </c>
      <c r="E30" s="95" t="s">
        <v>3671</v>
      </c>
      <c r="F30" s="95" t="s">
        <v>3851</v>
      </c>
      <c r="G30" s="95"/>
      <c r="H30" s="96">
        <v>1</v>
      </c>
      <c r="I30" s="95" t="s">
        <v>3902</v>
      </c>
    </row>
  </sheetData>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413"/>
  <sheetViews>
    <sheetView showGridLines="0" workbookViewId="0">
      <pane xSplit="2" ySplit="5" topLeftCell="C6" activePane="bottomRight" state="frozen"/>
      <selection pane="topRight"/>
      <selection pane="bottomLeft"/>
      <selection pane="bottomRight"/>
    </sheetView>
  </sheetViews>
  <sheetFormatPr baseColWidth="10" defaultColWidth="8.83203125" defaultRowHeight="15" x14ac:dyDescent="0.2"/>
  <cols>
    <col min="1" max="1" width="30" customWidth="1"/>
    <col min="2" max="3" width="26" customWidth="1"/>
    <col min="4" max="4" width="32" customWidth="1"/>
    <col min="5" max="5" width="16" customWidth="1"/>
    <col min="6" max="6" width="20" customWidth="1"/>
    <col min="7" max="7" width="12" customWidth="1"/>
    <col min="8" max="8" width="16" customWidth="1"/>
    <col min="9" max="9" width="22" customWidth="1"/>
  </cols>
  <sheetData>
    <row r="1" spans="1:9" ht="18" x14ac:dyDescent="0.2">
      <c r="A1" s="14" t="s">
        <v>3903</v>
      </c>
    </row>
    <row r="2" spans="1:9" x14ac:dyDescent="0.2">
      <c r="A2" s="15" t="s">
        <v>3904</v>
      </c>
    </row>
    <row r="3" spans="1:9" x14ac:dyDescent="0.2">
      <c r="A3" s="16" t="s">
        <v>3905</v>
      </c>
    </row>
    <row r="5" spans="1:9" ht="30" customHeight="1" x14ac:dyDescent="0.2">
      <c r="A5" s="17" t="s">
        <v>251</v>
      </c>
      <c r="B5" s="17" t="s">
        <v>3906</v>
      </c>
      <c r="C5" s="17" t="s">
        <v>3907</v>
      </c>
      <c r="D5" s="17" t="s">
        <v>3908</v>
      </c>
      <c r="E5" s="17" t="s">
        <v>3843</v>
      </c>
      <c r="F5" s="17" t="s">
        <v>3909</v>
      </c>
      <c r="G5" s="17" t="s">
        <v>3437</v>
      </c>
      <c r="H5" s="17" t="s">
        <v>3438</v>
      </c>
      <c r="I5" s="17" t="s">
        <v>3439</v>
      </c>
    </row>
    <row r="6" spans="1:9" x14ac:dyDescent="0.2">
      <c r="A6" s="55" t="s">
        <v>3809</v>
      </c>
      <c r="B6" s="18" t="s">
        <v>3910</v>
      </c>
      <c r="C6" s="55" t="s">
        <v>3911</v>
      </c>
      <c r="D6" s="55"/>
      <c r="E6" s="55" t="s">
        <v>3912</v>
      </c>
      <c r="F6" s="55" t="s">
        <v>3810</v>
      </c>
      <c r="G6" s="55" t="s">
        <v>3447</v>
      </c>
      <c r="H6" s="173">
        <v>13077849</v>
      </c>
      <c r="I6" s="55" t="s">
        <v>3448</v>
      </c>
    </row>
    <row r="7" spans="1:9" x14ac:dyDescent="0.2">
      <c r="A7" s="55" t="s">
        <v>3809</v>
      </c>
      <c r="B7" s="18" t="s">
        <v>3913</v>
      </c>
      <c r="C7" s="55" t="s">
        <v>3911</v>
      </c>
      <c r="D7" s="55"/>
      <c r="E7" s="55" t="s">
        <v>3912</v>
      </c>
      <c r="F7" s="55" t="s">
        <v>3810</v>
      </c>
      <c r="G7" s="55" t="s">
        <v>3447</v>
      </c>
      <c r="H7" s="173">
        <v>13077849</v>
      </c>
      <c r="I7" s="55" t="s">
        <v>3448</v>
      </c>
    </row>
    <row r="8" spans="1:9" x14ac:dyDescent="0.2">
      <c r="A8" s="55" t="s">
        <v>3809</v>
      </c>
      <c r="B8" s="18" t="s">
        <v>3914</v>
      </c>
      <c r="C8" s="55" t="s">
        <v>3915</v>
      </c>
      <c r="D8" s="55" t="s">
        <v>3916</v>
      </c>
      <c r="E8" s="55" t="s">
        <v>3912</v>
      </c>
      <c r="F8" s="55" t="s">
        <v>3810</v>
      </c>
      <c r="G8" s="55" t="s">
        <v>3447</v>
      </c>
      <c r="H8" s="173">
        <v>13077849</v>
      </c>
      <c r="I8" s="55" t="s">
        <v>3448</v>
      </c>
    </row>
    <row r="9" spans="1:9" x14ac:dyDescent="0.2">
      <c r="A9" s="55" t="s">
        <v>3809</v>
      </c>
      <c r="B9" s="18" t="s">
        <v>3917</v>
      </c>
      <c r="C9" s="55" t="s">
        <v>3918</v>
      </c>
      <c r="D9" s="55" t="s">
        <v>3919</v>
      </c>
      <c r="E9" s="55" t="s">
        <v>3912</v>
      </c>
      <c r="F9" s="55" t="s">
        <v>3810</v>
      </c>
      <c r="G9" s="55" t="s">
        <v>3447</v>
      </c>
      <c r="H9" s="173">
        <v>13077849</v>
      </c>
      <c r="I9" s="55" t="s">
        <v>3448</v>
      </c>
    </row>
    <row r="10" spans="1:9" x14ac:dyDescent="0.2">
      <c r="A10" s="55" t="s">
        <v>3809</v>
      </c>
      <c r="B10" s="18" t="s">
        <v>3920</v>
      </c>
      <c r="C10" s="55" t="s">
        <v>3911</v>
      </c>
      <c r="D10" s="55"/>
      <c r="E10" s="55" t="s">
        <v>3912</v>
      </c>
      <c r="F10" s="55" t="s">
        <v>3810</v>
      </c>
      <c r="G10" s="55" t="s">
        <v>3447</v>
      </c>
      <c r="H10" s="173">
        <v>13077849</v>
      </c>
      <c r="I10" s="55" t="s">
        <v>3448</v>
      </c>
    </row>
    <row r="11" spans="1:9" x14ac:dyDescent="0.2">
      <c r="A11" s="55" t="s">
        <v>3809</v>
      </c>
      <c r="B11" s="18" t="s">
        <v>3921</v>
      </c>
      <c r="C11" s="55" t="s">
        <v>3918</v>
      </c>
      <c r="D11" s="55" t="s">
        <v>3922</v>
      </c>
      <c r="E11" s="55" t="s">
        <v>3912</v>
      </c>
      <c r="F11" s="55" t="s">
        <v>3810</v>
      </c>
      <c r="G11" s="55" t="s">
        <v>3447</v>
      </c>
      <c r="H11" s="173">
        <v>13077849</v>
      </c>
      <c r="I11" s="55" t="s">
        <v>3448</v>
      </c>
    </row>
    <row r="12" spans="1:9" x14ac:dyDescent="0.2">
      <c r="A12" s="55" t="s">
        <v>3809</v>
      </c>
      <c r="B12" s="18" t="s">
        <v>3923</v>
      </c>
      <c r="C12" s="55" t="s">
        <v>3915</v>
      </c>
      <c r="D12" s="55" t="s">
        <v>3924</v>
      </c>
      <c r="E12" s="55" t="s">
        <v>3912</v>
      </c>
      <c r="F12" s="55" t="s">
        <v>3810</v>
      </c>
      <c r="G12" s="55" t="s">
        <v>3447</v>
      </c>
      <c r="H12" s="173">
        <v>13077849</v>
      </c>
      <c r="I12" s="55" t="s">
        <v>3448</v>
      </c>
    </row>
    <row r="13" spans="1:9" x14ac:dyDescent="0.2">
      <c r="A13" s="55" t="s">
        <v>3791</v>
      </c>
      <c r="B13" s="18" t="s">
        <v>3925</v>
      </c>
      <c r="C13" s="55" t="s">
        <v>3911</v>
      </c>
      <c r="D13" s="55"/>
      <c r="E13" s="55" t="s">
        <v>3926</v>
      </c>
      <c r="F13" s="55" t="s">
        <v>3671</v>
      </c>
      <c r="G13" s="55" t="s">
        <v>3385</v>
      </c>
      <c r="H13" s="173">
        <v>17617952</v>
      </c>
      <c r="I13" s="55" t="s">
        <v>3792</v>
      </c>
    </row>
    <row r="14" spans="1:9" x14ac:dyDescent="0.2">
      <c r="A14" s="55" t="s">
        <v>3791</v>
      </c>
      <c r="B14" s="18" t="s">
        <v>3927</v>
      </c>
      <c r="C14" s="55" t="s">
        <v>3911</v>
      </c>
      <c r="D14" s="55"/>
      <c r="E14" s="55" t="s">
        <v>3926</v>
      </c>
      <c r="F14" s="55" t="s">
        <v>3671</v>
      </c>
      <c r="G14" s="55" t="s">
        <v>3385</v>
      </c>
      <c r="H14" s="173">
        <v>17617952</v>
      </c>
      <c r="I14" s="55" t="s">
        <v>3792</v>
      </c>
    </row>
    <row r="15" spans="1:9" x14ac:dyDescent="0.2">
      <c r="A15" s="55" t="s">
        <v>3791</v>
      </c>
      <c r="B15" s="18" t="s">
        <v>3928</v>
      </c>
      <c r="C15" s="55" t="s">
        <v>3911</v>
      </c>
      <c r="D15" s="55"/>
      <c r="E15" s="55" t="s">
        <v>3926</v>
      </c>
      <c r="F15" s="55" t="s">
        <v>3671</v>
      </c>
      <c r="G15" s="55" t="s">
        <v>3385</v>
      </c>
      <c r="H15" s="173">
        <v>17617952</v>
      </c>
      <c r="I15" s="55" t="s">
        <v>3792</v>
      </c>
    </row>
    <row r="16" spans="1:9" x14ac:dyDescent="0.2">
      <c r="A16" s="55" t="s">
        <v>3791</v>
      </c>
      <c r="B16" s="18" t="s">
        <v>3929</v>
      </c>
      <c r="C16" s="55" t="s">
        <v>3918</v>
      </c>
      <c r="D16" s="55"/>
      <c r="E16" s="55" t="s">
        <v>3926</v>
      </c>
      <c r="F16" s="55" t="s">
        <v>3671</v>
      </c>
      <c r="G16" s="55" t="s">
        <v>3385</v>
      </c>
      <c r="H16" s="173">
        <v>17617952</v>
      </c>
      <c r="I16" s="55" t="s">
        <v>3792</v>
      </c>
    </row>
    <row r="17" spans="1:9" x14ac:dyDescent="0.2">
      <c r="A17" s="55" t="s">
        <v>3791</v>
      </c>
      <c r="B17" s="18" t="s">
        <v>3930</v>
      </c>
      <c r="C17" s="55" t="s">
        <v>3915</v>
      </c>
      <c r="D17" s="55"/>
      <c r="E17" s="55" t="s">
        <v>3926</v>
      </c>
      <c r="F17" s="55" t="s">
        <v>3671</v>
      </c>
      <c r="G17" s="55" t="s">
        <v>3385</v>
      </c>
      <c r="H17" s="173">
        <v>17617952</v>
      </c>
      <c r="I17" s="55" t="s">
        <v>3792</v>
      </c>
    </row>
    <row r="18" spans="1:9" x14ac:dyDescent="0.2">
      <c r="A18" s="55" t="s">
        <v>3791</v>
      </c>
      <c r="B18" s="18" t="s">
        <v>3931</v>
      </c>
      <c r="C18" s="55" t="s">
        <v>3915</v>
      </c>
      <c r="D18" s="55"/>
      <c r="E18" s="55" t="s">
        <v>3926</v>
      </c>
      <c r="F18" s="55" t="s">
        <v>3671</v>
      </c>
      <c r="G18" s="55" t="s">
        <v>3385</v>
      </c>
      <c r="H18" s="173">
        <v>17617952</v>
      </c>
      <c r="I18" s="55" t="s">
        <v>3792</v>
      </c>
    </row>
    <row r="19" spans="1:9" x14ac:dyDescent="0.2">
      <c r="A19" s="55" t="s">
        <v>3791</v>
      </c>
      <c r="B19" s="18" t="s">
        <v>3932</v>
      </c>
      <c r="C19" s="55" t="s">
        <v>3911</v>
      </c>
      <c r="D19" s="55"/>
      <c r="E19" s="55" t="s">
        <v>3926</v>
      </c>
      <c r="F19" s="55" t="s">
        <v>3671</v>
      </c>
      <c r="G19" s="55" t="s">
        <v>3385</v>
      </c>
      <c r="H19" s="173">
        <v>17617952</v>
      </c>
      <c r="I19" s="55" t="s">
        <v>3792</v>
      </c>
    </row>
    <row r="20" spans="1:9" x14ac:dyDescent="0.2">
      <c r="A20" s="55" t="s">
        <v>3791</v>
      </c>
      <c r="B20" s="18" t="s">
        <v>3933</v>
      </c>
      <c r="C20" s="55" t="s">
        <v>3911</v>
      </c>
      <c r="D20" s="55"/>
      <c r="E20" s="55" t="s">
        <v>3926</v>
      </c>
      <c r="F20" s="55" t="s">
        <v>3671</v>
      </c>
      <c r="G20" s="55" t="s">
        <v>3385</v>
      </c>
      <c r="H20" s="173">
        <v>17617952</v>
      </c>
      <c r="I20" s="55" t="s">
        <v>3792</v>
      </c>
    </row>
    <row r="21" spans="1:9" x14ac:dyDescent="0.2">
      <c r="A21" s="55" t="s">
        <v>3693</v>
      </c>
      <c r="B21" s="18" t="s">
        <v>3934</v>
      </c>
      <c r="C21" s="55" t="s">
        <v>3911</v>
      </c>
      <c r="D21" s="55"/>
      <c r="E21" s="55" t="s">
        <v>3856</v>
      </c>
      <c r="F21" s="55" t="s">
        <v>3656</v>
      </c>
      <c r="G21" s="55" t="s">
        <v>3935</v>
      </c>
      <c r="H21" s="173">
        <v>325352578</v>
      </c>
      <c r="I21" s="55" t="s">
        <v>3786</v>
      </c>
    </row>
    <row r="22" spans="1:9" x14ac:dyDescent="0.2">
      <c r="A22" s="55" t="s">
        <v>3693</v>
      </c>
      <c r="B22" s="18" t="s">
        <v>3936</v>
      </c>
      <c r="C22" s="55" t="s">
        <v>3911</v>
      </c>
      <c r="D22" s="55"/>
      <c r="E22" s="55" t="s">
        <v>3856</v>
      </c>
      <c r="F22" s="55" t="s">
        <v>3656</v>
      </c>
      <c r="G22" s="55" t="s">
        <v>3935</v>
      </c>
      <c r="H22" s="173">
        <v>325352578</v>
      </c>
      <c r="I22" s="55" t="s">
        <v>3786</v>
      </c>
    </row>
    <row r="23" spans="1:9" x14ac:dyDescent="0.2">
      <c r="A23" s="55" t="s">
        <v>3693</v>
      </c>
      <c r="B23" s="18" t="s">
        <v>3937</v>
      </c>
      <c r="C23" s="55" t="s">
        <v>3915</v>
      </c>
      <c r="D23" s="55"/>
      <c r="E23" s="55" t="s">
        <v>3856</v>
      </c>
      <c r="F23" s="55" t="s">
        <v>3656</v>
      </c>
      <c r="G23" s="55" t="s">
        <v>3935</v>
      </c>
      <c r="H23" s="173">
        <v>325352578</v>
      </c>
      <c r="I23" s="55" t="s">
        <v>3786</v>
      </c>
    </row>
    <row r="24" spans="1:9" x14ac:dyDescent="0.2">
      <c r="A24" s="55" t="s">
        <v>3693</v>
      </c>
      <c r="B24" s="18" t="s">
        <v>3938</v>
      </c>
      <c r="C24" s="55" t="s">
        <v>3915</v>
      </c>
      <c r="D24" s="55"/>
      <c r="E24" s="55" t="s">
        <v>3856</v>
      </c>
      <c r="F24" s="55" t="s">
        <v>3656</v>
      </c>
      <c r="G24" s="55" t="s">
        <v>3935</v>
      </c>
      <c r="H24" s="173">
        <v>325352578</v>
      </c>
      <c r="I24" s="55" t="s">
        <v>3786</v>
      </c>
    </row>
    <row r="25" spans="1:9" x14ac:dyDescent="0.2">
      <c r="A25" s="55" t="s">
        <v>3693</v>
      </c>
      <c r="B25" s="18" t="s">
        <v>3939</v>
      </c>
      <c r="C25" s="55" t="s">
        <v>3918</v>
      </c>
      <c r="D25" s="55"/>
      <c r="E25" s="55" t="s">
        <v>3856</v>
      </c>
      <c r="F25" s="55" t="s">
        <v>3656</v>
      </c>
      <c r="G25" s="55" t="s">
        <v>3935</v>
      </c>
      <c r="H25" s="173">
        <v>325352578</v>
      </c>
      <c r="I25" s="55" t="s">
        <v>3786</v>
      </c>
    </row>
    <row r="26" spans="1:9" x14ac:dyDescent="0.2">
      <c r="A26" s="55" t="s">
        <v>3693</v>
      </c>
      <c r="B26" s="18" t="s">
        <v>3940</v>
      </c>
      <c r="C26" s="55" t="s">
        <v>3911</v>
      </c>
      <c r="D26" s="55"/>
      <c r="E26" s="55" t="s">
        <v>3856</v>
      </c>
      <c r="F26" s="55" t="s">
        <v>3656</v>
      </c>
      <c r="G26" s="55" t="s">
        <v>3935</v>
      </c>
      <c r="H26" s="173">
        <v>325352578</v>
      </c>
      <c r="I26" s="55" t="s">
        <v>3786</v>
      </c>
    </row>
    <row r="27" spans="1:9" x14ac:dyDescent="0.2">
      <c r="A27" s="55" t="s">
        <v>3693</v>
      </c>
      <c r="B27" s="18" t="s">
        <v>3941</v>
      </c>
      <c r="C27" s="55" t="s">
        <v>3911</v>
      </c>
      <c r="D27" s="55"/>
      <c r="E27" s="55" t="s">
        <v>3856</v>
      </c>
      <c r="F27" s="55" t="s">
        <v>3656</v>
      </c>
      <c r="G27" s="55" t="s">
        <v>3935</v>
      </c>
      <c r="H27" s="173">
        <v>325352578</v>
      </c>
      <c r="I27" s="55" t="s">
        <v>3786</v>
      </c>
    </row>
    <row r="28" spans="1:9" x14ac:dyDescent="0.2">
      <c r="A28" s="55" t="s">
        <v>3693</v>
      </c>
      <c r="B28" s="18" t="s">
        <v>3942</v>
      </c>
      <c r="C28" s="55" t="s">
        <v>3911</v>
      </c>
      <c r="D28" s="55"/>
      <c r="E28" s="55" t="s">
        <v>3856</v>
      </c>
      <c r="F28" s="55" t="s">
        <v>3656</v>
      </c>
      <c r="G28" s="55" t="s">
        <v>3935</v>
      </c>
      <c r="H28" s="173">
        <v>325352578</v>
      </c>
      <c r="I28" s="55" t="s">
        <v>3786</v>
      </c>
    </row>
    <row r="29" spans="1:9" x14ac:dyDescent="0.2">
      <c r="A29" s="55" t="s">
        <v>3772</v>
      </c>
      <c r="B29" s="18" t="s">
        <v>3943</v>
      </c>
      <c r="C29" s="55" t="s">
        <v>3915</v>
      </c>
      <c r="D29" s="55"/>
      <c r="E29" s="55" t="s">
        <v>3944</v>
      </c>
      <c r="F29" s="55" t="s">
        <v>3656</v>
      </c>
      <c r="G29" s="55" t="s">
        <v>3945</v>
      </c>
      <c r="H29" s="173">
        <v>54999990</v>
      </c>
      <c r="I29" s="55" t="s">
        <v>3773</v>
      </c>
    </row>
    <row r="30" spans="1:9" x14ac:dyDescent="0.2">
      <c r="A30" s="55" t="s">
        <v>3772</v>
      </c>
      <c r="B30" s="18" t="s">
        <v>3946</v>
      </c>
      <c r="C30" s="55" t="s">
        <v>3911</v>
      </c>
      <c r="D30" s="55"/>
      <c r="E30" s="55" t="s">
        <v>3944</v>
      </c>
      <c r="F30" s="55" t="s">
        <v>3656</v>
      </c>
      <c r="G30" s="55" t="s">
        <v>3945</v>
      </c>
      <c r="H30" s="173">
        <v>54999990</v>
      </c>
      <c r="I30" s="55" t="s">
        <v>3773</v>
      </c>
    </row>
    <row r="31" spans="1:9" x14ac:dyDescent="0.2">
      <c r="A31" s="55" t="s">
        <v>3772</v>
      </c>
      <c r="B31" s="18" t="s">
        <v>3947</v>
      </c>
      <c r="C31" s="55" t="s">
        <v>3918</v>
      </c>
      <c r="D31" s="55"/>
      <c r="E31" s="55" t="s">
        <v>3944</v>
      </c>
      <c r="F31" s="55" t="s">
        <v>3656</v>
      </c>
      <c r="G31" s="55" t="s">
        <v>3945</v>
      </c>
      <c r="H31" s="173">
        <v>54999990</v>
      </c>
      <c r="I31" s="55" t="s">
        <v>3773</v>
      </c>
    </row>
    <row r="32" spans="1:9" x14ac:dyDescent="0.2">
      <c r="A32" s="55" t="s">
        <v>3772</v>
      </c>
      <c r="B32" s="18" t="s">
        <v>3948</v>
      </c>
      <c r="C32" s="55" t="s">
        <v>3915</v>
      </c>
      <c r="D32" s="55"/>
      <c r="E32" s="55" t="s">
        <v>3944</v>
      </c>
      <c r="F32" s="55" t="s">
        <v>3656</v>
      </c>
      <c r="G32" s="55" t="s">
        <v>3945</v>
      </c>
      <c r="H32" s="173">
        <v>54999990</v>
      </c>
      <c r="I32" s="55" t="s">
        <v>3773</v>
      </c>
    </row>
    <row r="33" spans="1:9" x14ac:dyDescent="0.2">
      <c r="A33" s="55" t="s">
        <v>3772</v>
      </c>
      <c r="B33" s="18" t="s">
        <v>3949</v>
      </c>
      <c r="C33" s="55" t="s">
        <v>3911</v>
      </c>
      <c r="D33" s="55"/>
      <c r="E33" s="55" t="s">
        <v>3944</v>
      </c>
      <c r="F33" s="55" t="s">
        <v>3656</v>
      </c>
      <c r="G33" s="55" t="s">
        <v>3945</v>
      </c>
      <c r="H33" s="173">
        <v>54999990</v>
      </c>
      <c r="I33" s="55" t="s">
        <v>3773</v>
      </c>
    </row>
    <row r="34" spans="1:9" x14ac:dyDescent="0.2">
      <c r="A34" s="55" t="s">
        <v>3772</v>
      </c>
      <c r="B34" s="18" t="s">
        <v>3950</v>
      </c>
      <c r="C34" s="55" t="s">
        <v>3911</v>
      </c>
      <c r="D34" s="55"/>
      <c r="E34" s="55" t="s">
        <v>3944</v>
      </c>
      <c r="F34" s="55" t="s">
        <v>3656</v>
      </c>
      <c r="G34" s="55" t="s">
        <v>3945</v>
      </c>
      <c r="H34" s="173">
        <v>54999990</v>
      </c>
      <c r="I34" s="55" t="s">
        <v>3773</v>
      </c>
    </row>
    <row r="35" spans="1:9" x14ac:dyDescent="0.2">
      <c r="A35" s="55" t="s">
        <v>3772</v>
      </c>
      <c r="B35" s="18" t="s">
        <v>3951</v>
      </c>
      <c r="C35" s="55" t="s">
        <v>3918</v>
      </c>
      <c r="D35" s="55"/>
      <c r="E35" s="55" t="s">
        <v>3944</v>
      </c>
      <c r="F35" s="55" t="s">
        <v>3656</v>
      </c>
      <c r="G35" s="55" t="s">
        <v>3945</v>
      </c>
      <c r="H35" s="173">
        <v>54999990</v>
      </c>
      <c r="I35" s="55" t="s">
        <v>3773</v>
      </c>
    </row>
    <row r="36" spans="1:9" x14ac:dyDescent="0.2">
      <c r="A36" s="55" t="s">
        <v>3772</v>
      </c>
      <c r="B36" s="18" t="s">
        <v>3952</v>
      </c>
      <c r="C36" s="55" t="s">
        <v>3911</v>
      </c>
      <c r="D36" s="55"/>
      <c r="E36" s="55" t="s">
        <v>3944</v>
      </c>
      <c r="F36" s="55" t="s">
        <v>3656</v>
      </c>
      <c r="G36" s="55" t="s">
        <v>3945</v>
      </c>
      <c r="H36" s="173">
        <v>54999990</v>
      </c>
      <c r="I36" s="55" t="s">
        <v>3773</v>
      </c>
    </row>
    <row r="37" spans="1:9" x14ac:dyDescent="0.2">
      <c r="A37" s="55" t="s">
        <v>3772</v>
      </c>
      <c r="B37" s="18" t="s">
        <v>3953</v>
      </c>
      <c r="C37" s="55" t="s">
        <v>3915</v>
      </c>
      <c r="D37" s="55"/>
      <c r="E37" s="55" t="s">
        <v>3944</v>
      </c>
      <c r="F37" s="55" t="s">
        <v>3656</v>
      </c>
      <c r="G37" s="55" t="s">
        <v>3945</v>
      </c>
      <c r="H37" s="173">
        <v>54999990</v>
      </c>
      <c r="I37" s="55" t="s">
        <v>3773</v>
      </c>
    </row>
    <row r="38" spans="1:9" x14ac:dyDescent="0.2">
      <c r="A38" s="55" t="s">
        <v>3772</v>
      </c>
      <c r="B38" s="18" t="s">
        <v>3954</v>
      </c>
      <c r="C38" s="55" t="s">
        <v>3911</v>
      </c>
      <c r="D38" s="55"/>
      <c r="E38" s="55" t="s">
        <v>3944</v>
      </c>
      <c r="F38" s="55" t="s">
        <v>3656</v>
      </c>
      <c r="G38" s="55" t="s">
        <v>3945</v>
      </c>
      <c r="H38" s="173">
        <v>54999990</v>
      </c>
      <c r="I38" s="55" t="s">
        <v>3773</v>
      </c>
    </row>
    <row r="39" spans="1:9" x14ac:dyDescent="0.2">
      <c r="A39" s="55" t="s">
        <v>3955</v>
      </c>
      <c r="B39" s="18" t="s">
        <v>3956</v>
      </c>
      <c r="C39" s="55" t="s">
        <v>3915</v>
      </c>
      <c r="D39" s="55"/>
      <c r="E39" s="55" t="s">
        <v>3957</v>
      </c>
      <c r="F39" s="55" t="s">
        <v>3958</v>
      </c>
      <c r="G39" s="55" t="s">
        <v>3959</v>
      </c>
      <c r="H39" s="173">
        <v>405000</v>
      </c>
      <c r="I39" s="55" t="s">
        <v>3960</v>
      </c>
    </row>
    <row r="40" spans="1:9" x14ac:dyDescent="0.2">
      <c r="A40" s="55" t="s">
        <v>3955</v>
      </c>
      <c r="B40" s="18" t="s">
        <v>3961</v>
      </c>
      <c r="C40" s="55" t="s">
        <v>3915</v>
      </c>
      <c r="D40" s="55"/>
      <c r="E40" s="55" t="s">
        <v>3957</v>
      </c>
      <c r="F40" s="55" t="s">
        <v>3958</v>
      </c>
      <c r="G40" s="55" t="s">
        <v>3959</v>
      </c>
      <c r="H40" s="173">
        <v>405000</v>
      </c>
      <c r="I40" s="55" t="s">
        <v>3960</v>
      </c>
    </row>
    <row r="41" spans="1:9" x14ac:dyDescent="0.2">
      <c r="A41" s="55" t="s">
        <v>3955</v>
      </c>
      <c r="B41" s="18" t="s">
        <v>3962</v>
      </c>
      <c r="C41" s="55" t="s">
        <v>3915</v>
      </c>
      <c r="D41" s="55"/>
      <c r="E41" s="55" t="s">
        <v>3957</v>
      </c>
      <c r="F41" s="55" t="s">
        <v>3958</v>
      </c>
      <c r="G41" s="55" t="s">
        <v>3959</v>
      </c>
      <c r="H41" s="173">
        <v>405000</v>
      </c>
      <c r="I41" s="55" t="s">
        <v>3960</v>
      </c>
    </row>
    <row r="42" spans="1:9" x14ac:dyDescent="0.2">
      <c r="A42" s="55" t="s">
        <v>3731</v>
      </c>
      <c r="B42" s="18" t="s">
        <v>3963</v>
      </c>
      <c r="C42" s="55" t="s">
        <v>3964</v>
      </c>
      <c r="D42" s="55" t="s">
        <v>3965</v>
      </c>
      <c r="E42" s="55" t="s">
        <v>3966</v>
      </c>
      <c r="F42" s="55" t="s">
        <v>3680</v>
      </c>
      <c r="G42" s="55" t="s">
        <v>3461</v>
      </c>
      <c r="H42" s="173">
        <v>128000</v>
      </c>
      <c r="I42" s="55" t="s">
        <v>3462</v>
      </c>
    </row>
    <row r="43" spans="1:9" x14ac:dyDescent="0.2">
      <c r="A43" s="55" t="s">
        <v>3731</v>
      </c>
      <c r="B43" s="18" t="s">
        <v>3967</v>
      </c>
      <c r="C43" s="55" t="s">
        <v>3915</v>
      </c>
      <c r="D43" s="55" t="s">
        <v>3924</v>
      </c>
      <c r="E43" s="55" t="s">
        <v>3966</v>
      </c>
      <c r="F43" s="55" t="s">
        <v>3680</v>
      </c>
      <c r="G43" s="55" t="s">
        <v>3461</v>
      </c>
      <c r="H43" s="173">
        <v>128000</v>
      </c>
      <c r="I43" s="55" t="s">
        <v>3462</v>
      </c>
    </row>
    <row r="44" spans="1:9" x14ac:dyDescent="0.2">
      <c r="A44" s="55" t="s">
        <v>3731</v>
      </c>
      <c r="B44" s="18" t="s">
        <v>3968</v>
      </c>
      <c r="C44" s="55" t="s">
        <v>3911</v>
      </c>
      <c r="D44" s="55"/>
      <c r="E44" s="55" t="s">
        <v>3966</v>
      </c>
      <c r="F44" s="55" t="s">
        <v>3680</v>
      </c>
      <c r="G44" s="55" t="s">
        <v>3461</v>
      </c>
      <c r="H44" s="173">
        <v>128000</v>
      </c>
      <c r="I44" s="55" t="s">
        <v>3462</v>
      </c>
    </row>
    <row r="45" spans="1:9" x14ac:dyDescent="0.2">
      <c r="A45" s="55" t="s">
        <v>3731</v>
      </c>
      <c r="B45" s="18" t="s">
        <v>3969</v>
      </c>
      <c r="C45" s="55" t="s">
        <v>3915</v>
      </c>
      <c r="D45" s="55" t="s">
        <v>3970</v>
      </c>
      <c r="E45" s="55" t="s">
        <v>3966</v>
      </c>
      <c r="F45" s="55" t="s">
        <v>3680</v>
      </c>
      <c r="G45" s="55" t="s">
        <v>3461</v>
      </c>
      <c r="H45" s="173">
        <v>128000</v>
      </c>
      <c r="I45" s="55" t="s">
        <v>3462</v>
      </c>
    </row>
    <row r="46" spans="1:9" x14ac:dyDescent="0.2">
      <c r="A46" s="55" t="s">
        <v>3731</v>
      </c>
      <c r="B46" s="18" t="s">
        <v>3971</v>
      </c>
      <c r="C46" s="55" t="s">
        <v>3911</v>
      </c>
      <c r="D46" s="55"/>
      <c r="E46" s="55" t="s">
        <v>3966</v>
      </c>
      <c r="F46" s="55" t="s">
        <v>3680</v>
      </c>
      <c r="G46" s="55" t="s">
        <v>3461</v>
      </c>
      <c r="H46" s="173">
        <v>128000</v>
      </c>
      <c r="I46" s="55" t="s">
        <v>3462</v>
      </c>
    </row>
    <row r="47" spans="1:9" x14ac:dyDescent="0.2">
      <c r="A47" s="55" t="s">
        <v>3731</v>
      </c>
      <c r="B47" s="18" t="s">
        <v>3972</v>
      </c>
      <c r="C47" s="55" t="s">
        <v>3911</v>
      </c>
      <c r="D47" s="55"/>
      <c r="E47" s="55" t="s">
        <v>3966</v>
      </c>
      <c r="F47" s="55" t="s">
        <v>3680</v>
      </c>
      <c r="G47" s="55" t="s">
        <v>3461</v>
      </c>
      <c r="H47" s="173">
        <v>128000</v>
      </c>
      <c r="I47" s="55" t="s">
        <v>3462</v>
      </c>
    </row>
    <row r="48" spans="1:9" x14ac:dyDescent="0.2">
      <c r="A48" s="55" t="s">
        <v>3731</v>
      </c>
      <c r="B48" s="18" t="s">
        <v>3973</v>
      </c>
      <c r="C48" s="55" t="s">
        <v>3964</v>
      </c>
      <c r="D48" s="55" t="s">
        <v>3974</v>
      </c>
      <c r="E48" s="55" t="s">
        <v>3966</v>
      </c>
      <c r="F48" s="55" t="s">
        <v>3690</v>
      </c>
      <c r="G48" s="55" t="s">
        <v>3461</v>
      </c>
      <c r="H48" s="173">
        <v>128000</v>
      </c>
      <c r="I48" s="55" t="s">
        <v>3462</v>
      </c>
    </row>
    <row r="49" spans="1:9" x14ac:dyDescent="0.2">
      <c r="A49" s="55" t="s">
        <v>3731</v>
      </c>
      <c r="B49" s="18" t="s">
        <v>3975</v>
      </c>
      <c r="C49" s="55" t="s">
        <v>3911</v>
      </c>
      <c r="D49" s="55"/>
      <c r="E49" s="55" t="s">
        <v>3966</v>
      </c>
      <c r="F49" s="55" t="s">
        <v>3680</v>
      </c>
      <c r="G49" s="55" t="s">
        <v>3461</v>
      </c>
      <c r="H49" s="173">
        <v>128000</v>
      </c>
      <c r="I49" s="55" t="s">
        <v>3462</v>
      </c>
    </row>
    <row r="50" spans="1:9" x14ac:dyDescent="0.2">
      <c r="A50" s="55" t="s">
        <v>3731</v>
      </c>
      <c r="B50" s="18" t="s">
        <v>3976</v>
      </c>
      <c r="C50" s="55" t="s">
        <v>3911</v>
      </c>
      <c r="D50" s="55"/>
      <c r="E50" s="55" t="s">
        <v>3966</v>
      </c>
      <c r="F50" s="55" t="s">
        <v>3680</v>
      </c>
      <c r="G50" s="55" t="s">
        <v>3461</v>
      </c>
      <c r="H50" s="173">
        <v>128000</v>
      </c>
      <c r="I50" s="55" t="s">
        <v>3462</v>
      </c>
    </row>
    <row r="51" spans="1:9" x14ac:dyDescent="0.2">
      <c r="A51" s="55" t="s">
        <v>3733</v>
      </c>
      <c r="B51" s="18" t="s">
        <v>3977</v>
      </c>
      <c r="C51" s="55" t="s">
        <v>3911</v>
      </c>
      <c r="D51" s="55"/>
      <c r="E51" s="55" t="s">
        <v>3978</v>
      </c>
      <c r="F51" s="55" t="s">
        <v>3656</v>
      </c>
      <c r="G51" s="55" t="s">
        <v>3470</v>
      </c>
      <c r="H51" s="173">
        <v>195000</v>
      </c>
      <c r="I51" s="55" t="s">
        <v>3475</v>
      </c>
    </row>
    <row r="52" spans="1:9" x14ac:dyDescent="0.2">
      <c r="A52" s="55" t="s">
        <v>3733</v>
      </c>
      <c r="B52" s="18" t="s">
        <v>3979</v>
      </c>
      <c r="C52" s="55" t="s">
        <v>3918</v>
      </c>
      <c r="D52" s="55"/>
      <c r="E52" s="55" t="s">
        <v>3978</v>
      </c>
      <c r="F52" s="55" t="s">
        <v>3656</v>
      </c>
      <c r="G52" s="55" t="s">
        <v>3470</v>
      </c>
      <c r="H52" s="173">
        <v>1000000</v>
      </c>
      <c r="I52" s="55" t="s">
        <v>3474</v>
      </c>
    </row>
    <row r="53" spans="1:9" x14ac:dyDescent="0.2">
      <c r="A53" s="55" t="s">
        <v>3733</v>
      </c>
      <c r="B53" s="18" t="s">
        <v>3980</v>
      </c>
      <c r="C53" s="55" t="s">
        <v>3915</v>
      </c>
      <c r="D53" s="55"/>
      <c r="E53" s="55" t="s">
        <v>3978</v>
      </c>
      <c r="F53" s="55" t="s">
        <v>3656</v>
      </c>
      <c r="G53" s="55" t="s">
        <v>3470</v>
      </c>
      <c r="H53" s="173">
        <v>195000</v>
      </c>
      <c r="I53" s="55" t="s">
        <v>3475</v>
      </c>
    </row>
    <row r="54" spans="1:9" x14ac:dyDescent="0.2">
      <c r="A54" s="55" t="s">
        <v>3733</v>
      </c>
      <c r="B54" s="18" t="s">
        <v>3981</v>
      </c>
      <c r="C54" s="55" t="s">
        <v>3915</v>
      </c>
      <c r="D54" s="55"/>
      <c r="E54" s="55" t="s">
        <v>3978</v>
      </c>
      <c r="F54" s="55" t="s">
        <v>3656</v>
      </c>
      <c r="G54" s="55" t="s">
        <v>3470</v>
      </c>
      <c r="H54" s="173">
        <v>1000000</v>
      </c>
      <c r="I54" s="55" t="s">
        <v>3474</v>
      </c>
    </row>
    <row r="55" spans="1:9" x14ac:dyDescent="0.2">
      <c r="A55" s="55" t="s">
        <v>3733</v>
      </c>
      <c r="B55" s="18" t="s">
        <v>3982</v>
      </c>
      <c r="C55" s="55" t="s">
        <v>3911</v>
      </c>
      <c r="D55" s="55"/>
      <c r="E55" s="55" t="s">
        <v>3978</v>
      </c>
      <c r="F55" s="55" t="s">
        <v>3656</v>
      </c>
      <c r="G55" s="55" t="s">
        <v>3470</v>
      </c>
      <c r="H55" s="173">
        <v>10000</v>
      </c>
      <c r="I55" s="55" t="s">
        <v>3471</v>
      </c>
    </row>
    <row r="56" spans="1:9" x14ac:dyDescent="0.2">
      <c r="A56" s="55" t="s">
        <v>3733</v>
      </c>
      <c r="B56" s="18" t="s">
        <v>3983</v>
      </c>
      <c r="C56" s="55" t="s">
        <v>3911</v>
      </c>
      <c r="D56" s="55"/>
      <c r="E56" s="55" t="s">
        <v>3978</v>
      </c>
      <c r="F56" s="55" t="s">
        <v>3656</v>
      </c>
      <c r="G56" s="55" t="s">
        <v>3470</v>
      </c>
      <c r="H56" s="173">
        <v>195000</v>
      </c>
      <c r="I56" s="55" t="s">
        <v>3475</v>
      </c>
    </row>
    <row r="57" spans="1:9" x14ac:dyDescent="0.2">
      <c r="A57" s="55" t="s">
        <v>3733</v>
      </c>
      <c r="B57" s="18" t="s">
        <v>3984</v>
      </c>
      <c r="C57" s="55" t="s">
        <v>3911</v>
      </c>
      <c r="D57" s="55"/>
      <c r="E57" s="55" t="s">
        <v>3978</v>
      </c>
      <c r="F57" s="55" t="s">
        <v>3656</v>
      </c>
      <c r="G57" s="55" t="s">
        <v>3470</v>
      </c>
      <c r="H57" s="173">
        <v>10000</v>
      </c>
      <c r="I57" s="55" t="s">
        <v>3471</v>
      </c>
    </row>
    <row r="58" spans="1:9" x14ac:dyDescent="0.2">
      <c r="A58" s="55" t="s">
        <v>3733</v>
      </c>
      <c r="B58" s="18" t="s">
        <v>3985</v>
      </c>
      <c r="C58" s="55" t="s">
        <v>3911</v>
      </c>
      <c r="D58" s="55"/>
      <c r="E58" s="55" t="s">
        <v>3978</v>
      </c>
      <c r="F58" s="55" t="s">
        <v>3656</v>
      </c>
      <c r="G58" s="55" t="s">
        <v>3470</v>
      </c>
      <c r="H58" s="173">
        <v>3500000</v>
      </c>
      <c r="I58" s="55" t="s">
        <v>3473</v>
      </c>
    </row>
    <row r="59" spans="1:9" x14ac:dyDescent="0.2">
      <c r="A59" s="55" t="s">
        <v>3733</v>
      </c>
      <c r="B59" s="18" t="s">
        <v>3986</v>
      </c>
      <c r="C59" s="55" t="s">
        <v>3915</v>
      </c>
      <c r="D59" s="55"/>
      <c r="E59" s="55" t="s">
        <v>3978</v>
      </c>
      <c r="F59" s="55" t="s">
        <v>3656</v>
      </c>
      <c r="G59" s="55" t="s">
        <v>3470</v>
      </c>
      <c r="H59" s="173">
        <v>1000000</v>
      </c>
      <c r="I59" s="55" t="s">
        <v>3474</v>
      </c>
    </row>
    <row r="60" spans="1:9" x14ac:dyDescent="0.2">
      <c r="A60" s="55" t="s">
        <v>3787</v>
      </c>
      <c r="B60" s="18" t="s">
        <v>3987</v>
      </c>
      <c r="C60" s="55" t="s">
        <v>3911</v>
      </c>
      <c r="D60" s="55"/>
      <c r="E60" s="55" t="s">
        <v>3978</v>
      </c>
      <c r="F60" s="55" t="s">
        <v>3656</v>
      </c>
      <c r="G60" s="55" t="s">
        <v>3988</v>
      </c>
      <c r="H60" s="173">
        <v>206203454</v>
      </c>
      <c r="I60" s="55" t="s">
        <v>3788</v>
      </c>
    </row>
    <row r="61" spans="1:9" x14ac:dyDescent="0.2">
      <c r="A61" s="55" t="s">
        <v>3787</v>
      </c>
      <c r="B61" s="18" t="s">
        <v>3989</v>
      </c>
      <c r="C61" s="55" t="s">
        <v>3915</v>
      </c>
      <c r="D61" s="55"/>
      <c r="E61" s="55" t="s">
        <v>3978</v>
      </c>
      <c r="F61" s="55" t="s">
        <v>3656</v>
      </c>
      <c r="G61" s="55" t="s">
        <v>3988</v>
      </c>
      <c r="H61" s="173">
        <v>206203454</v>
      </c>
      <c r="I61" s="55" t="s">
        <v>3788</v>
      </c>
    </row>
    <row r="62" spans="1:9" x14ac:dyDescent="0.2">
      <c r="A62" s="55" t="s">
        <v>3787</v>
      </c>
      <c r="B62" s="18" t="s">
        <v>3990</v>
      </c>
      <c r="C62" s="55" t="s">
        <v>3915</v>
      </c>
      <c r="D62" s="55"/>
      <c r="E62" s="55" t="s">
        <v>3978</v>
      </c>
      <c r="F62" s="55" t="s">
        <v>3656</v>
      </c>
      <c r="G62" s="55" t="s">
        <v>3988</v>
      </c>
      <c r="H62" s="173">
        <v>206203454</v>
      </c>
      <c r="I62" s="55" t="s">
        <v>3788</v>
      </c>
    </row>
    <row r="63" spans="1:9" x14ac:dyDescent="0.2">
      <c r="A63" s="55" t="s">
        <v>3787</v>
      </c>
      <c r="B63" s="18" t="s">
        <v>3991</v>
      </c>
      <c r="C63" s="55" t="s">
        <v>3911</v>
      </c>
      <c r="D63" s="55"/>
      <c r="E63" s="55" t="s">
        <v>3978</v>
      </c>
      <c r="F63" s="55" t="s">
        <v>3656</v>
      </c>
      <c r="G63" s="55" t="s">
        <v>3988</v>
      </c>
      <c r="H63" s="173">
        <v>206203454</v>
      </c>
      <c r="I63" s="55" t="s">
        <v>3788</v>
      </c>
    </row>
    <row r="64" spans="1:9" x14ac:dyDescent="0.2">
      <c r="A64" s="55" t="s">
        <v>3787</v>
      </c>
      <c r="B64" s="18" t="s">
        <v>3992</v>
      </c>
      <c r="C64" s="55" t="s">
        <v>3918</v>
      </c>
      <c r="D64" s="55"/>
      <c r="E64" s="55" t="s">
        <v>3978</v>
      </c>
      <c r="F64" s="55" t="s">
        <v>3656</v>
      </c>
      <c r="G64" s="55" t="s">
        <v>3988</v>
      </c>
      <c r="H64" s="173">
        <v>206203454</v>
      </c>
      <c r="I64" s="55" t="s">
        <v>3788</v>
      </c>
    </row>
    <row r="65" spans="1:9" x14ac:dyDescent="0.2">
      <c r="A65" s="55" t="s">
        <v>3787</v>
      </c>
      <c r="B65" s="18" t="s">
        <v>3993</v>
      </c>
      <c r="C65" s="55" t="s">
        <v>3911</v>
      </c>
      <c r="D65" s="55"/>
      <c r="E65" s="55" t="s">
        <v>3978</v>
      </c>
      <c r="F65" s="55" t="s">
        <v>3656</v>
      </c>
      <c r="G65" s="55" t="s">
        <v>3988</v>
      </c>
      <c r="H65" s="173">
        <v>206203454</v>
      </c>
      <c r="I65" s="55" t="s">
        <v>3788</v>
      </c>
    </row>
    <row r="66" spans="1:9" x14ac:dyDescent="0.2">
      <c r="A66" s="55" t="s">
        <v>3787</v>
      </c>
      <c r="B66" s="18" t="s">
        <v>3994</v>
      </c>
      <c r="C66" s="55" t="s">
        <v>3915</v>
      </c>
      <c r="D66" s="55"/>
      <c r="E66" s="55" t="s">
        <v>3978</v>
      </c>
      <c r="F66" s="55" t="s">
        <v>3656</v>
      </c>
      <c r="G66" s="55" t="s">
        <v>3988</v>
      </c>
      <c r="H66" s="173">
        <v>206203454</v>
      </c>
      <c r="I66" s="55" t="s">
        <v>3788</v>
      </c>
    </row>
    <row r="67" spans="1:9" x14ac:dyDescent="0.2">
      <c r="A67" s="55" t="s">
        <v>3679</v>
      </c>
      <c r="B67" s="18" t="s">
        <v>3995</v>
      </c>
      <c r="C67" s="55" t="s">
        <v>3915</v>
      </c>
      <c r="D67" s="55"/>
      <c r="E67" s="55" t="s">
        <v>3996</v>
      </c>
      <c r="F67" s="55" t="s">
        <v>3680</v>
      </c>
      <c r="G67" s="55" t="s">
        <v>2264</v>
      </c>
      <c r="H67" s="173">
        <v>7001113</v>
      </c>
      <c r="I67" s="55" t="s">
        <v>3485</v>
      </c>
    </row>
    <row r="68" spans="1:9" x14ac:dyDescent="0.2">
      <c r="A68" s="55" t="s">
        <v>3679</v>
      </c>
      <c r="B68" s="18" t="s">
        <v>3997</v>
      </c>
      <c r="C68" s="55" t="s">
        <v>3911</v>
      </c>
      <c r="D68" s="55"/>
      <c r="E68" s="55" t="s">
        <v>3996</v>
      </c>
      <c r="F68" s="55" t="s">
        <v>3680</v>
      </c>
      <c r="G68" s="55" t="s">
        <v>2264</v>
      </c>
      <c r="H68" s="173">
        <v>7001113</v>
      </c>
      <c r="I68" s="55" t="s">
        <v>3485</v>
      </c>
    </row>
    <row r="69" spans="1:9" x14ac:dyDescent="0.2">
      <c r="A69" s="55" t="s">
        <v>3679</v>
      </c>
      <c r="B69" s="18" t="s">
        <v>3998</v>
      </c>
      <c r="C69" s="55" t="s">
        <v>3918</v>
      </c>
      <c r="D69" s="55"/>
      <c r="E69" s="55" t="s">
        <v>3996</v>
      </c>
      <c r="F69" s="55" t="s">
        <v>3680</v>
      </c>
      <c r="G69" s="55" t="s">
        <v>2264</v>
      </c>
      <c r="H69" s="173">
        <v>7001113</v>
      </c>
      <c r="I69" s="55" t="s">
        <v>3485</v>
      </c>
    </row>
    <row r="70" spans="1:9" x14ac:dyDescent="0.2">
      <c r="A70" s="55" t="s">
        <v>3679</v>
      </c>
      <c r="B70" s="18" t="s">
        <v>3999</v>
      </c>
      <c r="C70" s="55" t="s">
        <v>3911</v>
      </c>
      <c r="D70" s="55"/>
      <c r="E70" s="55" t="s">
        <v>3996</v>
      </c>
      <c r="F70" s="55" t="s">
        <v>3680</v>
      </c>
      <c r="G70" s="55" t="s">
        <v>2264</v>
      </c>
      <c r="H70" s="173">
        <v>7001113</v>
      </c>
      <c r="I70" s="55" t="s">
        <v>3485</v>
      </c>
    </row>
    <row r="71" spans="1:9" x14ac:dyDescent="0.2">
      <c r="A71" s="55" t="s">
        <v>3679</v>
      </c>
      <c r="B71" s="18" t="s">
        <v>4000</v>
      </c>
      <c r="C71" s="55" t="s">
        <v>3911</v>
      </c>
      <c r="D71" s="55"/>
      <c r="E71" s="55" t="s">
        <v>3996</v>
      </c>
      <c r="F71" s="55" t="s">
        <v>3680</v>
      </c>
      <c r="G71" s="55" t="s">
        <v>2264</v>
      </c>
      <c r="H71" s="173">
        <v>7001113</v>
      </c>
      <c r="I71" s="55" t="s">
        <v>3485</v>
      </c>
    </row>
    <row r="72" spans="1:9" x14ac:dyDescent="0.2">
      <c r="A72" s="55" t="s">
        <v>3679</v>
      </c>
      <c r="B72" s="18" t="s">
        <v>4001</v>
      </c>
      <c r="C72" s="55" t="s">
        <v>3915</v>
      </c>
      <c r="D72" s="55"/>
      <c r="E72" s="55" t="s">
        <v>3996</v>
      </c>
      <c r="F72" s="55" t="s">
        <v>3680</v>
      </c>
      <c r="G72" s="55" t="s">
        <v>2264</v>
      </c>
      <c r="H72" s="173">
        <v>7001113</v>
      </c>
      <c r="I72" s="55" t="s">
        <v>3485</v>
      </c>
    </row>
    <row r="73" spans="1:9" x14ac:dyDescent="0.2">
      <c r="A73" s="55" t="s">
        <v>3679</v>
      </c>
      <c r="B73" s="18" t="s">
        <v>4002</v>
      </c>
      <c r="C73" s="55" t="s">
        <v>3915</v>
      </c>
      <c r="D73" s="55"/>
      <c r="E73" s="55" t="s">
        <v>3996</v>
      </c>
      <c r="F73" s="55" t="s">
        <v>3680</v>
      </c>
      <c r="G73" s="55" t="s">
        <v>2264</v>
      </c>
      <c r="H73" s="173">
        <v>7001113</v>
      </c>
      <c r="I73" s="55" t="s">
        <v>3485</v>
      </c>
    </row>
    <row r="74" spans="1:9" x14ac:dyDescent="0.2">
      <c r="A74" s="55" t="s">
        <v>3679</v>
      </c>
      <c r="B74" s="18" t="s">
        <v>4003</v>
      </c>
      <c r="C74" s="55" t="s">
        <v>3911</v>
      </c>
      <c r="D74" s="55"/>
      <c r="E74" s="55" t="s">
        <v>3996</v>
      </c>
      <c r="F74" s="55" t="s">
        <v>3680</v>
      </c>
      <c r="G74" s="55" t="s">
        <v>2264</v>
      </c>
      <c r="H74" s="173">
        <v>7001113</v>
      </c>
      <c r="I74" s="55" t="s">
        <v>3485</v>
      </c>
    </row>
    <row r="75" spans="1:9" x14ac:dyDescent="0.2">
      <c r="A75" s="55" t="s">
        <v>3679</v>
      </c>
      <c r="B75" s="18" t="s">
        <v>4004</v>
      </c>
      <c r="C75" s="55" t="s">
        <v>3915</v>
      </c>
      <c r="D75" s="55"/>
      <c r="E75" s="55" t="s">
        <v>3996</v>
      </c>
      <c r="F75" s="55" t="s">
        <v>3680</v>
      </c>
      <c r="G75" s="55" t="s">
        <v>2264</v>
      </c>
      <c r="H75" s="173">
        <v>7001113</v>
      </c>
      <c r="I75" s="55" t="s">
        <v>3485</v>
      </c>
    </row>
    <row r="76" spans="1:9" x14ac:dyDescent="0.2">
      <c r="A76" s="55" t="s">
        <v>3679</v>
      </c>
      <c r="B76" s="18" t="s">
        <v>4005</v>
      </c>
      <c r="C76" s="55" t="s">
        <v>3911</v>
      </c>
      <c r="D76" s="55"/>
      <c r="E76" s="55" t="s">
        <v>3996</v>
      </c>
      <c r="F76" s="55" t="s">
        <v>3680</v>
      </c>
      <c r="G76" s="55" t="s">
        <v>2264</v>
      </c>
      <c r="H76" s="173">
        <v>7001113</v>
      </c>
      <c r="I76" s="55" t="s">
        <v>3485</v>
      </c>
    </row>
    <row r="77" spans="1:9" x14ac:dyDescent="0.2">
      <c r="A77" s="55" t="s">
        <v>3679</v>
      </c>
      <c r="B77" s="18" t="s">
        <v>4006</v>
      </c>
      <c r="C77" s="55" t="s">
        <v>3915</v>
      </c>
      <c r="D77" s="55"/>
      <c r="E77" s="55" t="s">
        <v>3996</v>
      </c>
      <c r="F77" s="55" t="s">
        <v>3680</v>
      </c>
      <c r="G77" s="55" t="s">
        <v>2264</v>
      </c>
      <c r="H77" s="173">
        <v>7001113</v>
      </c>
      <c r="I77" s="55" t="s">
        <v>3485</v>
      </c>
    </row>
    <row r="78" spans="1:9" x14ac:dyDescent="0.2">
      <c r="A78" s="55" t="s">
        <v>4007</v>
      </c>
      <c r="B78" s="18" t="s">
        <v>4008</v>
      </c>
      <c r="C78" s="55" t="s">
        <v>3918</v>
      </c>
      <c r="D78" s="55"/>
      <c r="E78" s="55" t="s">
        <v>4009</v>
      </c>
      <c r="F78" s="55" t="s">
        <v>4010</v>
      </c>
      <c r="G78" s="55" t="s">
        <v>4011</v>
      </c>
      <c r="H78" s="173">
        <v>2400000</v>
      </c>
      <c r="I78" s="55" t="s">
        <v>4012</v>
      </c>
    </row>
    <row r="79" spans="1:9" x14ac:dyDescent="0.2">
      <c r="A79" s="55" t="s">
        <v>4007</v>
      </c>
      <c r="B79" s="18" t="s">
        <v>4013</v>
      </c>
      <c r="C79" s="55" t="s">
        <v>3911</v>
      </c>
      <c r="D79" s="55"/>
      <c r="E79" s="55" t="s">
        <v>4009</v>
      </c>
      <c r="F79" s="55" t="s">
        <v>4010</v>
      </c>
      <c r="G79" s="55" t="s">
        <v>4014</v>
      </c>
      <c r="H79" s="173">
        <v>13555109</v>
      </c>
      <c r="I79" s="55" t="s">
        <v>4015</v>
      </c>
    </row>
    <row r="80" spans="1:9" x14ac:dyDescent="0.2">
      <c r="A80" s="55" t="s">
        <v>4007</v>
      </c>
      <c r="B80" s="18" t="s">
        <v>4016</v>
      </c>
      <c r="C80" s="55" t="s">
        <v>3911</v>
      </c>
      <c r="D80" s="55"/>
      <c r="E80" s="55" t="s">
        <v>4009</v>
      </c>
      <c r="F80" s="55" t="s">
        <v>4010</v>
      </c>
      <c r="G80" s="55" t="s">
        <v>4011</v>
      </c>
      <c r="H80" s="173">
        <v>2400000</v>
      </c>
      <c r="I80" s="55" t="s">
        <v>4012</v>
      </c>
    </row>
    <row r="81" spans="1:9" x14ac:dyDescent="0.2">
      <c r="A81" s="55" t="s">
        <v>4007</v>
      </c>
      <c r="B81" s="18" t="s">
        <v>4017</v>
      </c>
      <c r="C81" s="55" t="s">
        <v>3911</v>
      </c>
      <c r="D81" s="55"/>
      <c r="E81" s="55" t="s">
        <v>4009</v>
      </c>
      <c r="F81" s="55" t="s">
        <v>4010</v>
      </c>
      <c r="G81" s="55" t="s">
        <v>4011</v>
      </c>
      <c r="H81" s="173">
        <v>2400000</v>
      </c>
      <c r="I81" s="55" t="s">
        <v>4012</v>
      </c>
    </row>
    <row r="82" spans="1:9" x14ac:dyDescent="0.2">
      <c r="A82" s="55" t="s">
        <v>4007</v>
      </c>
      <c r="B82" s="18" t="s">
        <v>4018</v>
      </c>
      <c r="C82" s="55" t="s">
        <v>3911</v>
      </c>
      <c r="D82" s="55"/>
      <c r="E82" s="55" t="s">
        <v>4009</v>
      </c>
      <c r="F82" s="55" t="s">
        <v>4010</v>
      </c>
      <c r="G82" s="55" t="s">
        <v>4011</v>
      </c>
      <c r="H82" s="173">
        <v>2400000</v>
      </c>
      <c r="I82" s="55" t="s">
        <v>4012</v>
      </c>
    </row>
    <row r="83" spans="1:9" x14ac:dyDescent="0.2">
      <c r="A83" s="55" t="s">
        <v>4007</v>
      </c>
      <c r="B83" s="18" t="s">
        <v>4019</v>
      </c>
      <c r="C83" s="55" t="s">
        <v>3911</v>
      </c>
      <c r="D83" s="55"/>
      <c r="E83" s="55" t="s">
        <v>4009</v>
      </c>
      <c r="F83" s="55" t="s">
        <v>4010</v>
      </c>
      <c r="G83" s="55" t="s">
        <v>4014</v>
      </c>
      <c r="H83" s="173">
        <v>13555109</v>
      </c>
      <c r="I83" s="55" t="s">
        <v>4015</v>
      </c>
    </row>
    <row r="84" spans="1:9" x14ac:dyDescent="0.2">
      <c r="A84" s="55" t="s">
        <v>4007</v>
      </c>
      <c r="B84" s="18" t="s">
        <v>4020</v>
      </c>
      <c r="C84" s="55" t="s">
        <v>3918</v>
      </c>
      <c r="D84" s="55"/>
      <c r="E84" s="55" t="s">
        <v>4009</v>
      </c>
      <c r="F84" s="55" t="s">
        <v>4010</v>
      </c>
      <c r="G84" s="55" t="s">
        <v>4011</v>
      </c>
      <c r="H84" s="173">
        <v>2400000</v>
      </c>
      <c r="I84" s="55" t="s">
        <v>4012</v>
      </c>
    </row>
    <row r="85" spans="1:9" x14ac:dyDescent="0.2">
      <c r="A85" s="55" t="s">
        <v>4007</v>
      </c>
      <c r="B85" s="18" t="s">
        <v>4021</v>
      </c>
      <c r="C85" s="55" t="s">
        <v>3911</v>
      </c>
      <c r="D85" s="55"/>
      <c r="E85" s="55" t="s">
        <v>4009</v>
      </c>
      <c r="F85" s="55" t="s">
        <v>4010</v>
      </c>
      <c r="G85" s="55" t="s">
        <v>4011</v>
      </c>
      <c r="H85" s="173">
        <v>2400000</v>
      </c>
      <c r="I85" s="55" t="s">
        <v>4012</v>
      </c>
    </row>
    <row r="86" spans="1:9" x14ac:dyDescent="0.2">
      <c r="A86" s="55" t="s">
        <v>3655</v>
      </c>
      <c r="B86" s="18" t="s">
        <v>4022</v>
      </c>
      <c r="C86" s="55" t="s">
        <v>3911</v>
      </c>
      <c r="D86" s="55"/>
      <c r="E86" s="55" t="s">
        <v>4023</v>
      </c>
      <c r="F86" s="55" t="s">
        <v>3656</v>
      </c>
      <c r="G86" s="55" t="s">
        <v>4024</v>
      </c>
      <c r="H86" s="173">
        <v>350700037</v>
      </c>
      <c r="I86" s="55" t="s">
        <v>3812</v>
      </c>
    </row>
    <row r="87" spans="1:9" x14ac:dyDescent="0.2">
      <c r="A87" s="55" t="s">
        <v>3655</v>
      </c>
      <c r="B87" s="18" t="s">
        <v>4025</v>
      </c>
      <c r="C87" s="55" t="s">
        <v>3911</v>
      </c>
      <c r="D87" s="55"/>
      <c r="E87" s="55" t="s">
        <v>4023</v>
      </c>
      <c r="F87" s="55" t="s">
        <v>3656</v>
      </c>
      <c r="G87" s="55" t="s">
        <v>4024</v>
      </c>
      <c r="H87" s="173">
        <v>350700037</v>
      </c>
      <c r="I87" s="55" t="s">
        <v>3812</v>
      </c>
    </row>
    <row r="88" spans="1:9" x14ac:dyDescent="0.2">
      <c r="A88" s="55" t="s">
        <v>3655</v>
      </c>
      <c r="B88" s="18" t="s">
        <v>4026</v>
      </c>
      <c r="C88" s="55" t="s">
        <v>3911</v>
      </c>
      <c r="D88" s="55"/>
      <c r="E88" s="55" t="s">
        <v>4023</v>
      </c>
      <c r="F88" s="55" t="s">
        <v>3656</v>
      </c>
      <c r="G88" s="55" t="s">
        <v>4024</v>
      </c>
      <c r="H88" s="173">
        <v>350700037</v>
      </c>
      <c r="I88" s="55" t="s">
        <v>3812</v>
      </c>
    </row>
    <row r="89" spans="1:9" x14ac:dyDescent="0.2">
      <c r="A89" s="55" t="s">
        <v>3655</v>
      </c>
      <c r="B89" s="18" t="s">
        <v>4027</v>
      </c>
      <c r="C89" s="55" t="s">
        <v>3911</v>
      </c>
      <c r="D89" s="55"/>
      <c r="E89" s="55" t="s">
        <v>4023</v>
      </c>
      <c r="F89" s="55" t="s">
        <v>3656</v>
      </c>
      <c r="G89" s="55" t="s">
        <v>4024</v>
      </c>
      <c r="H89" s="173">
        <v>350700037</v>
      </c>
      <c r="I89" s="55" t="s">
        <v>3812</v>
      </c>
    </row>
    <row r="90" spans="1:9" x14ac:dyDescent="0.2">
      <c r="A90" s="55" t="s">
        <v>3655</v>
      </c>
      <c r="B90" s="18" t="s">
        <v>4028</v>
      </c>
      <c r="C90" s="55" t="s">
        <v>3911</v>
      </c>
      <c r="D90" s="55"/>
      <c r="E90" s="55" t="s">
        <v>4023</v>
      </c>
      <c r="F90" s="55" t="s">
        <v>3656</v>
      </c>
      <c r="G90" s="55" t="s">
        <v>4024</v>
      </c>
      <c r="H90" s="173">
        <v>350700037</v>
      </c>
      <c r="I90" s="55" t="s">
        <v>3812</v>
      </c>
    </row>
    <row r="91" spans="1:9" x14ac:dyDescent="0.2">
      <c r="A91" s="55" t="s">
        <v>3655</v>
      </c>
      <c r="B91" s="18" t="s">
        <v>4029</v>
      </c>
      <c r="C91" s="55" t="s">
        <v>3911</v>
      </c>
      <c r="D91" s="55"/>
      <c r="E91" s="55" t="s">
        <v>4023</v>
      </c>
      <c r="F91" s="55" t="s">
        <v>3656</v>
      </c>
      <c r="G91" s="55" t="s">
        <v>4024</v>
      </c>
      <c r="H91" s="173">
        <v>350700037</v>
      </c>
      <c r="I91" s="55" t="s">
        <v>3812</v>
      </c>
    </row>
    <row r="92" spans="1:9" x14ac:dyDescent="0.2">
      <c r="A92" s="55" t="s">
        <v>3655</v>
      </c>
      <c r="B92" s="18" t="s">
        <v>4030</v>
      </c>
      <c r="C92" s="55" t="s">
        <v>3911</v>
      </c>
      <c r="D92" s="55"/>
      <c r="E92" s="55" t="s">
        <v>4023</v>
      </c>
      <c r="F92" s="55" t="s">
        <v>3656</v>
      </c>
      <c r="G92" s="55" t="s">
        <v>4024</v>
      </c>
      <c r="H92" s="173">
        <v>350700037</v>
      </c>
      <c r="I92" s="55" t="s">
        <v>3812</v>
      </c>
    </row>
    <row r="93" spans="1:9" x14ac:dyDescent="0.2">
      <c r="A93" s="55" t="s">
        <v>3655</v>
      </c>
      <c r="B93" s="18" t="s">
        <v>4031</v>
      </c>
      <c r="C93" s="55" t="s">
        <v>3918</v>
      </c>
      <c r="D93" s="55"/>
      <c r="E93" s="55" t="s">
        <v>4023</v>
      </c>
      <c r="F93" s="55" t="s">
        <v>3656</v>
      </c>
      <c r="G93" s="55" t="s">
        <v>4024</v>
      </c>
      <c r="H93" s="173">
        <v>350700037</v>
      </c>
      <c r="I93" s="55" t="s">
        <v>3812</v>
      </c>
    </row>
    <row r="94" spans="1:9" x14ac:dyDescent="0.2">
      <c r="A94" s="55" t="s">
        <v>3677</v>
      </c>
      <c r="B94" s="18" t="s">
        <v>4032</v>
      </c>
      <c r="C94" s="55" t="s">
        <v>3911</v>
      </c>
      <c r="D94" s="55"/>
      <c r="E94" s="55" t="s">
        <v>3868</v>
      </c>
      <c r="F94" s="55" t="s">
        <v>3671</v>
      </c>
      <c r="G94" s="55" t="s">
        <v>3490</v>
      </c>
      <c r="H94" s="173">
        <v>6000000</v>
      </c>
      <c r="I94" s="55" t="s">
        <v>3491</v>
      </c>
    </row>
    <row r="95" spans="1:9" x14ac:dyDescent="0.2">
      <c r="A95" s="55" t="s">
        <v>3677</v>
      </c>
      <c r="B95" s="18" t="s">
        <v>4033</v>
      </c>
      <c r="C95" s="55" t="s">
        <v>3915</v>
      </c>
      <c r="D95" s="55"/>
      <c r="E95" s="55" t="s">
        <v>3868</v>
      </c>
      <c r="F95" s="55" t="s">
        <v>3671</v>
      </c>
      <c r="G95" s="55" t="s">
        <v>3490</v>
      </c>
      <c r="H95" s="173">
        <v>6000000</v>
      </c>
      <c r="I95" s="55" t="s">
        <v>3491</v>
      </c>
    </row>
    <row r="96" spans="1:9" x14ac:dyDescent="0.2">
      <c r="A96" s="55" t="s">
        <v>3677</v>
      </c>
      <c r="B96" s="18" t="s">
        <v>4034</v>
      </c>
      <c r="C96" s="55" t="s">
        <v>3911</v>
      </c>
      <c r="D96" s="55"/>
      <c r="E96" s="55" t="s">
        <v>3868</v>
      </c>
      <c r="F96" s="55" t="s">
        <v>3671</v>
      </c>
      <c r="G96" s="55" t="s">
        <v>3490</v>
      </c>
      <c r="H96" s="173">
        <v>6000000</v>
      </c>
      <c r="I96" s="55" t="s">
        <v>3491</v>
      </c>
    </row>
    <row r="97" spans="1:9" x14ac:dyDescent="0.2">
      <c r="A97" s="55" t="s">
        <v>3677</v>
      </c>
      <c r="B97" s="18" t="s">
        <v>4035</v>
      </c>
      <c r="C97" s="55" t="s">
        <v>3915</v>
      </c>
      <c r="D97" s="55"/>
      <c r="E97" s="55" t="s">
        <v>3868</v>
      </c>
      <c r="F97" s="55" t="s">
        <v>3671</v>
      </c>
      <c r="G97" s="55" t="s">
        <v>3490</v>
      </c>
      <c r="H97" s="173">
        <v>6000000</v>
      </c>
      <c r="I97" s="55" t="s">
        <v>3491</v>
      </c>
    </row>
    <row r="98" spans="1:9" x14ac:dyDescent="0.2">
      <c r="A98" s="55" t="s">
        <v>3677</v>
      </c>
      <c r="B98" s="18" t="s">
        <v>4036</v>
      </c>
      <c r="C98" s="55" t="s">
        <v>3911</v>
      </c>
      <c r="D98" s="55"/>
      <c r="E98" s="55" t="s">
        <v>3868</v>
      </c>
      <c r="F98" s="55" t="s">
        <v>3671</v>
      </c>
      <c r="G98" s="55" t="s">
        <v>3490</v>
      </c>
      <c r="H98" s="173">
        <v>6000000</v>
      </c>
      <c r="I98" s="55" t="s">
        <v>3491</v>
      </c>
    </row>
    <row r="99" spans="1:9" x14ac:dyDescent="0.2">
      <c r="A99" s="55" t="s">
        <v>3677</v>
      </c>
      <c r="B99" s="18" t="s">
        <v>4037</v>
      </c>
      <c r="C99" s="55" t="s">
        <v>3911</v>
      </c>
      <c r="D99" s="55"/>
      <c r="E99" s="55" t="s">
        <v>3868</v>
      </c>
      <c r="F99" s="55" t="s">
        <v>3671</v>
      </c>
      <c r="G99" s="55" t="s">
        <v>3490</v>
      </c>
      <c r="H99" s="173">
        <v>6000000</v>
      </c>
      <c r="I99" s="55" t="s">
        <v>3491</v>
      </c>
    </row>
    <row r="100" spans="1:9" x14ac:dyDescent="0.2">
      <c r="A100" s="55" t="s">
        <v>3677</v>
      </c>
      <c r="B100" s="18" t="s">
        <v>4038</v>
      </c>
      <c r="C100" s="55" t="s">
        <v>3911</v>
      </c>
      <c r="D100" s="55"/>
      <c r="E100" s="55" t="s">
        <v>3868</v>
      </c>
      <c r="F100" s="55" t="s">
        <v>3671</v>
      </c>
      <c r="G100" s="55" t="s">
        <v>3490</v>
      </c>
      <c r="H100" s="173">
        <v>6000000</v>
      </c>
      <c r="I100" s="55" t="s">
        <v>3491</v>
      </c>
    </row>
    <row r="101" spans="1:9" x14ac:dyDescent="0.2">
      <c r="A101" s="55" t="s">
        <v>3677</v>
      </c>
      <c r="B101" s="18" t="s">
        <v>4039</v>
      </c>
      <c r="C101" s="55" t="s">
        <v>3915</v>
      </c>
      <c r="D101" s="55"/>
      <c r="E101" s="55" t="s">
        <v>3868</v>
      </c>
      <c r="F101" s="55" t="s">
        <v>3671</v>
      </c>
      <c r="G101" s="55" t="s">
        <v>3490</v>
      </c>
      <c r="H101" s="173">
        <v>6000000</v>
      </c>
      <c r="I101" s="55" t="s">
        <v>3491</v>
      </c>
    </row>
    <row r="102" spans="1:9" x14ac:dyDescent="0.2">
      <c r="A102" s="55" t="s">
        <v>3677</v>
      </c>
      <c r="B102" s="18" t="s">
        <v>4040</v>
      </c>
      <c r="C102" s="55" t="s">
        <v>3918</v>
      </c>
      <c r="D102" s="55"/>
      <c r="E102" s="55" t="s">
        <v>3868</v>
      </c>
      <c r="F102" s="55" t="s">
        <v>3671</v>
      </c>
      <c r="G102" s="55" t="s">
        <v>3490</v>
      </c>
      <c r="H102" s="173">
        <v>6000000</v>
      </c>
      <c r="I102" s="55" t="s">
        <v>3491</v>
      </c>
    </row>
    <row r="103" spans="1:9" x14ac:dyDescent="0.2">
      <c r="A103" s="55" t="s">
        <v>3677</v>
      </c>
      <c r="B103" s="18" t="s">
        <v>4041</v>
      </c>
      <c r="C103" s="55" t="s">
        <v>3911</v>
      </c>
      <c r="D103" s="55"/>
      <c r="E103" s="55" t="s">
        <v>3868</v>
      </c>
      <c r="F103" s="55" t="s">
        <v>3671</v>
      </c>
      <c r="G103" s="55" t="s">
        <v>3490</v>
      </c>
      <c r="H103" s="173">
        <v>6000000</v>
      </c>
      <c r="I103" s="55" t="s">
        <v>3491</v>
      </c>
    </row>
    <row r="104" spans="1:9" x14ac:dyDescent="0.2">
      <c r="A104" s="55" t="s">
        <v>3677</v>
      </c>
      <c r="B104" s="18" t="s">
        <v>4042</v>
      </c>
      <c r="C104" s="55" t="s">
        <v>3911</v>
      </c>
      <c r="D104" s="55"/>
      <c r="E104" s="55" t="s">
        <v>3868</v>
      </c>
      <c r="F104" s="55" t="s">
        <v>3671</v>
      </c>
      <c r="G104" s="55" t="s">
        <v>3490</v>
      </c>
      <c r="H104" s="173">
        <v>6000000</v>
      </c>
      <c r="I104" s="55" t="s">
        <v>3491</v>
      </c>
    </row>
    <row r="105" spans="1:9" x14ac:dyDescent="0.2">
      <c r="A105" s="55" t="s">
        <v>3802</v>
      </c>
      <c r="B105" s="18" t="s">
        <v>4043</v>
      </c>
      <c r="C105" s="55" t="s">
        <v>3918</v>
      </c>
      <c r="D105" s="55"/>
      <c r="E105" s="55" t="s">
        <v>4044</v>
      </c>
      <c r="F105" s="55" t="s">
        <v>3716</v>
      </c>
      <c r="G105" s="55" t="s">
        <v>2184</v>
      </c>
      <c r="H105" s="173">
        <v>2885000</v>
      </c>
      <c r="I105" s="55" t="s">
        <v>3805</v>
      </c>
    </row>
    <row r="106" spans="1:9" x14ac:dyDescent="0.2">
      <c r="A106" s="55" t="s">
        <v>3802</v>
      </c>
      <c r="B106" s="18" t="s">
        <v>4045</v>
      </c>
      <c r="C106" s="55" t="s">
        <v>3915</v>
      </c>
      <c r="D106" s="55"/>
      <c r="E106" s="55" t="s">
        <v>4044</v>
      </c>
      <c r="F106" s="55" t="s">
        <v>3716</v>
      </c>
      <c r="G106" s="55" t="s">
        <v>2184</v>
      </c>
      <c r="H106" s="173">
        <v>2885000</v>
      </c>
      <c r="I106" s="55" t="s">
        <v>3805</v>
      </c>
    </row>
    <row r="107" spans="1:9" x14ac:dyDescent="0.2">
      <c r="A107" s="55" t="s">
        <v>3802</v>
      </c>
      <c r="B107" s="18" t="s">
        <v>4046</v>
      </c>
      <c r="C107" s="55" t="s">
        <v>3911</v>
      </c>
      <c r="D107" s="55"/>
      <c r="E107" s="55" t="s">
        <v>4044</v>
      </c>
      <c r="F107" s="55" t="s">
        <v>3716</v>
      </c>
      <c r="G107" s="55" t="s">
        <v>2184</v>
      </c>
      <c r="H107" s="173">
        <v>2885000</v>
      </c>
      <c r="I107" s="55" t="s">
        <v>3805</v>
      </c>
    </row>
    <row r="108" spans="1:9" x14ac:dyDescent="0.2">
      <c r="A108" s="55" t="s">
        <v>3802</v>
      </c>
      <c r="B108" s="18" t="s">
        <v>4047</v>
      </c>
      <c r="C108" s="55" t="s">
        <v>3911</v>
      </c>
      <c r="D108" s="55"/>
      <c r="E108" s="55" t="s">
        <v>4044</v>
      </c>
      <c r="F108" s="55" t="s">
        <v>3716</v>
      </c>
      <c r="G108" s="55" t="s">
        <v>2184</v>
      </c>
      <c r="H108" s="173">
        <v>2885000</v>
      </c>
      <c r="I108" s="55" t="s">
        <v>3805</v>
      </c>
    </row>
    <row r="109" spans="1:9" x14ac:dyDescent="0.2">
      <c r="A109" s="55" t="s">
        <v>3802</v>
      </c>
      <c r="B109" s="18" t="s">
        <v>4048</v>
      </c>
      <c r="C109" s="55" t="s">
        <v>3911</v>
      </c>
      <c r="D109" s="55"/>
      <c r="E109" s="55" t="s">
        <v>4044</v>
      </c>
      <c r="F109" s="55" t="s">
        <v>3716</v>
      </c>
      <c r="G109" s="55" t="s">
        <v>2184</v>
      </c>
      <c r="H109" s="173">
        <v>2885000</v>
      </c>
      <c r="I109" s="55" t="s">
        <v>3805</v>
      </c>
    </row>
    <row r="110" spans="1:9" x14ac:dyDescent="0.2">
      <c r="A110" s="55" t="s">
        <v>3802</v>
      </c>
      <c r="B110" s="18" t="s">
        <v>4049</v>
      </c>
      <c r="C110" s="55" t="s">
        <v>3911</v>
      </c>
      <c r="D110" s="55"/>
      <c r="E110" s="55" t="s">
        <v>4044</v>
      </c>
      <c r="F110" s="55" t="s">
        <v>3716</v>
      </c>
      <c r="G110" s="55" t="s">
        <v>2184</v>
      </c>
      <c r="H110" s="173">
        <v>2885000</v>
      </c>
      <c r="I110" s="55" t="s">
        <v>3805</v>
      </c>
    </row>
    <row r="111" spans="1:9" x14ac:dyDescent="0.2">
      <c r="A111" s="55" t="s">
        <v>3755</v>
      </c>
      <c r="B111" s="18" t="s">
        <v>4050</v>
      </c>
      <c r="C111" s="55" t="s">
        <v>3911</v>
      </c>
      <c r="D111" s="55"/>
      <c r="E111" s="55" t="s">
        <v>3890</v>
      </c>
      <c r="F111" s="55" t="s">
        <v>3680</v>
      </c>
      <c r="G111" s="55" t="s">
        <v>3385</v>
      </c>
      <c r="H111" s="173">
        <v>12379983</v>
      </c>
      <c r="I111" s="55" t="s">
        <v>3509</v>
      </c>
    </row>
    <row r="112" spans="1:9" x14ac:dyDescent="0.2">
      <c r="A112" s="55" t="s">
        <v>3755</v>
      </c>
      <c r="B112" s="18" t="s">
        <v>4051</v>
      </c>
      <c r="C112" s="55" t="s">
        <v>3911</v>
      </c>
      <c r="D112" s="55"/>
      <c r="E112" s="55" t="s">
        <v>3890</v>
      </c>
      <c r="F112" s="55" t="s">
        <v>3680</v>
      </c>
      <c r="G112" s="55" t="s">
        <v>3385</v>
      </c>
      <c r="H112" s="173">
        <v>12379983</v>
      </c>
      <c r="I112" s="55" t="s">
        <v>3509</v>
      </c>
    </row>
    <row r="113" spans="1:9" x14ac:dyDescent="0.2">
      <c r="A113" s="55" t="s">
        <v>3755</v>
      </c>
      <c r="B113" s="18" t="s">
        <v>4052</v>
      </c>
      <c r="C113" s="55" t="s">
        <v>3911</v>
      </c>
      <c r="D113" s="55"/>
      <c r="E113" s="55" t="s">
        <v>3890</v>
      </c>
      <c r="F113" s="55" t="s">
        <v>3680</v>
      </c>
      <c r="G113" s="55" t="s">
        <v>3385</v>
      </c>
      <c r="H113" s="173">
        <v>12379983</v>
      </c>
      <c r="I113" s="55" t="s">
        <v>3509</v>
      </c>
    </row>
    <row r="114" spans="1:9" x14ac:dyDescent="0.2">
      <c r="A114" s="55" t="s">
        <v>3755</v>
      </c>
      <c r="B114" s="18" t="s">
        <v>4053</v>
      </c>
      <c r="C114" s="55" t="s">
        <v>3911</v>
      </c>
      <c r="D114" s="55"/>
      <c r="E114" s="55" t="s">
        <v>3890</v>
      </c>
      <c r="F114" s="55" t="s">
        <v>3680</v>
      </c>
      <c r="G114" s="55" t="s">
        <v>3385</v>
      </c>
      <c r="H114" s="173">
        <v>12379983</v>
      </c>
      <c r="I114" s="55" t="s">
        <v>3509</v>
      </c>
    </row>
    <row r="115" spans="1:9" x14ac:dyDescent="0.2">
      <c r="A115" s="55" t="s">
        <v>3755</v>
      </c>
      <c r="B115" s="18" t="s">
        <v>4054</v>
      </c>
      <c r="C115" s="55" t="s">
        <v>3915</v>
      </c>
      <c r="D115" s="55"/>
      <c r="E115" s="55" t="s">
        <v>3890</v>
      </c>
      <c r="F115" s="55" t="s">
        <v>3680</v>
      </c>
      <c r="G115" s="55" t="s">
        <v>3385</v>
      </c>
      <c r="H115" s="173">
        <v>12379983</v>
      </c>
      <c r="I115" s="55" t="s">
        <v>3509</v>
      </c>
    </row>
    <row r="116" spans="1:9" x14ac:dyDescent="0.2">
      <c r="A116" s="55" t="s">
        <v>3755</v>
      </c>
      <c r="B116" s="18" t="s">
        <v>4055</v>
      </c>
      <c r="C116" s="55" t="s">
        <v>3915</v>
      </c>
      <c r="D116" s="55"/>
      <c r="E116" s="55" t="s">
        <v>3890</v>
      </c>
      <c r="F116" s="55" t="s">
        <v>3680</v>
      </c>
      <c r="G116" s="55" t="s">
        <v>3385</v>
      </c>
      <c r="H116" s="173">
        <v>12379983</v>
      </c>
      <c r="I116" s="55" t="s">
        <v>3509</v>
      </c>
    </row>
    <row r="117" spans="1:9" x14ac:dyDescent="0.2">
      <c r="A117" s="55" t="s">
        <v>3755</v>
      </c>
      <c r="B117" s="18" t="s">
        <v>4056</v>
      </c>
      <c r="C117" s="55" t="s">
        <v>3911</v>
      </c>
      <c r="D117" s="55"/>
      <c r="E117" s="55" t="s">
        <v>3890</v>
      </c>
      <c r="F117" s="55" t="s">
        <v>3680</v>
      </c>
      <c r="G117" s="55" t="s">
        <v>3385</v>
      </c>
      <c r="H117" s="173">
        <v>12379983</v>
      </c>
      <c r="I117" s="55" t="s">
        <v>3509</v>
      </c>
    </row>
    <row r="118" spans="1:9" x14ac:dyDescent="0.2">
      <c r="A118" s="55" t="s">
        <v>3755</v>
      </c>
      <c r="B118" s="18" t="s">
        <v>4057</v>
      </c>
      <c r="C118" s="55" t="s">
        <v>3915</v>
      </c>
      <c r="D118" s="55"/>
      <c r="E118" s="55" t="s">
        <v>3890</v>
      </c>
      <c r="F118" s="55" t="s">
        <v>3680</v>
      </c>
      <c r="G118" s="55" t="s">
        <v>3385</v>
      </c>
      <c r="H118" s="173">
        <v>12379983</v>
      </c>
      <c r="I118" s="55" t="s">
        <v>3509</v>
      </c>
    </row>
    <row r="119" spans="1:9" x14ac:dyDescent="0.2">
      <c r="A119" s="55" t="s">
        <v>3755</v>
      </c>
      <c r="B119" s="18" t="s">
        <v>4058</v>
      </c>
      <c r="C119" s="55" t="s">
        <v>3911</v>
      </c>
      <c r="D119" s="55"/>
      <c r="E119" s="55" t="s">
        <v>3890</v>
      </c>
      <c r="F119" s="55" t="s">
        <v>3680</v>
      </c>
      <c r="G119" s="55" t="s">
        <v>3385</v>
      </c>
      <c r="H119" s="173">
        <v>12379983</v>
      </c>
      <c r="I119" s="55" t="s">
        <v>3509</v>
      </c>
    </row>
    <row r="120" spans="1:9" x14ac:dyDescent="0.2">
      <c r="A120" s="55" t="s">
        <v>3755</v>
      </c>
      <c r="B120" s="18" t="s">
        <v>4059</v>
      </c>
      <c r="C120" s="55" t="s">
        <v>3911</v>
      </c>
      <c r="D120" s="55"/>
      <c r="E120" s="55" t="s">
        <v>3890</v>
      </c>
      <c r="F120" s="55" t="s">
        <v>3680</v>
      </c>
      <c r="G120" s="55" t="s">
        <v>3385</v>
      </c>
      <c r="H120" s="173">
        <v>12379983</v>
      </c>
      <c r="I120" s="55" t="s">
        <v>3509</v>
      </c>
    </row>
    <row r="121" spans="1:9" x14ac:dyDescent="0.2">
      <c r="A121" s="55" t="s">
        <v>3755</v>
      </c>
      <c r="B121" s="18" t="s">
        <v>4060</v>
      </c>
      <c r="C121" s="55" t="s">
        <v>3918</v>
      </c>
      <c r="D121" s="55"/>
      <c r="E121" s="55" t="s">
        <v>3890</v>
      </c>
      <c r="F121" s="55" t="s">
        <v>3680</v>
      </c>
      <c r="G121" s="55" t="s">
        <v>3385</v>
      </c>
      <c r="H121" s="173">
        <v>12379983</v>
      </c>
      <c r="I121" s="55" t="s">
        <v>3509</v>
      </c>
    </row>
    <row r="122" spans="1:9" x14ac:dyDescent="0.2">
      <c r="A122" s="55" t="s">
        <v>3795</v>
      </c>
      <c r="B122" s="18" t="s">
        <v>4061</v>
      </c>
      <c r="C122" s="55" t="s">
        <v>3911</v>
      </c>
      <c r="D122" s="55"/>
      <c r="E122" s="55" t="s">
        <v>4062</v>
      </c>
      <c r="F122" s="55" t="s">
        <v>3687</v>
      </c>
      <c r="G122" s="55" t="s">
        <v>3530</v>
      </c>
      <c r="H122" s="173">
        <v>3649483</v>
      </c>
      <c r="I122" s="55" t="s">
        <v>3531</v>
      </c>
    </row>
    <row r="123" spans="1:9" x14ac:dyDescent="0.2">
      <c r="A123" s="55" t="s">
        <v>3795</v>
      </c>
      <c r="B123" s="18" t="s">
        <v>4063</v>
      </c>
      <c r="C123" s="55" t="s">
        <v>3911</v>
      </c>
      <c r="D123" s="55"/>
      <c r="E123" s="55" t="s">
        <v>4062</v>
      </c>
      <c r="F123" s="55" t="s">
        <v>3687</v>
      </c>
      <c r="G123" s="55" t="s">
        <v>3530</v>
      </c>
      <c r="H123" s="173">
        <v>3649483</v>
      </c>
      <c r="I123" s="55" t="s">
        <v>3531</v>
      </c>
    </row>
    <row r="124" spans="1:9" x14ac:dyDescent="0.2">
      <c r="A124" s="55" t="s">
        <v>3795</v>
      </c>
      <c r="B124" s="18" t="s">
        <v>4064</v>
      </c>
      <c r="C124" s="55" t="s">
        <v>3915</v>
      </c>
      <c r="D124" s="55"/>
      <c r="E124" s="55" t="s">
        <v>4062</v>
      </c>
      <c r="F124" s="55" t="s">
        <v>3687</v>
      </c>
      <c r="G124" s="55" t="s">
        <v>3530</v>
      </c>
      <c r="H124" s="173">
        <v>3649483</v>
      </c>
      <c r="I124" s="55" t="s">
        <v>3531</v>
      </c>
    </row>
    <row r="125" spans="1:9" x14ac:dyDescent="0.2">
      <c r="A125" s="55" t="s">
        <v>3795</v>
      </c>
      <c r="B125" s="18" t="s">
        <v>4065</v>
      </c>
      <c r="C125" s="55" t="s">
        <v>3918</v>
      </c>
      <c r="D125" s="55"/>
      <c r="E125" s="55" t="s">
        <v>4062</v>
      </c>
      <c r="F125" s="55" t="s">
        <v>3687</v>
      </c>
      <c r="G125" s="55" t="s">
        <v>3530</v>
      </c>
      <c r="H125" s="173">
        <v>3649483</v>
      </c>
      <c r="I125" s="55" t="s">
        <v>3531</v>
      </c>
    </row>
    <row r="126" spans="1:9" x14ac:dyDescent="0.2">
      <c r="A126" s="55" t="s">
        <v>3795</v>
      </c>
      <c r="B126" s="18" t="s">
        <v>4066</v>
      </c>
      <c r="C126" s="55" t="s">
        <v>3911</v>
      </c>
      <c r="D126" s="55"/>
      <c r="E126" s="55" t="s">
        <v>4062</v>
      </c>
      <c r="F126" s="55" t="s">
        <v>3687</v>
      </c>
      <c r="G126" s="55" t="s">
        <v>3530</v>
      </c>
      <c r="H126" s="173">
        <v>3649483</v>
      </c>
      <c r="I126" s="55" t="s">
        <v>3531</v>
      </c>
    </row>
    <row r="127" spans="1:9" x14ac:dyDescent="0.2">
      <c r="A127" s="55" t="s">
        <v>3795</v>
      </c>
      <c r="B127" s="18" t="s">
        <v>4067</v>
      </c>
      <c r="C127" s="55" t="s">
        <v>3911</v>
      </c>
      <c r="D127" s="55"/>
      <c r="E127" s="55" t="s">
        <v>4062</v>
      </c>
      <c r="F127" s="55" t="s">
        <v>3687</v>
      </c>
      <c r="G127" s="55" t="s">
        <v>3530</v>
      </c>
      <c r="H127" s="173">
        <v>3649483</v>
      </c>
      <c r="I127" s="55" t="s">
        <v>3531</v>
      </c>
    </row>
    <row r="128" spans="1:9" x14ac:dyDescent="0.2">
      <c r="A128" s="55" t="s">
        <v>3806</v>
      </c>
      <c r="B128" s="18" t="s">
        <v>4068</v>
      </c>
      <c r="C128" s="55" t="s">
        <v>3911</v>
      </c>
      <c r="D128" s="55"/>
      <c r="E128" s="55" t="s">
        <v>3890</v>
      </c>
      <c r="F128" s="55" t="s">
        <v>3680</v>
      </c>
      <c r="G128" s="55" t="s">
        <v>2859</v>
      </c>
      <c r="H128" s="173">
        <v>450000000</v>
      </c>
      <c r="I128" s="55" t="s">
        <v>3807</v>
      </c>
    </row>
    <row r="129" spans="1:9" x14ac:dyDescent="0.2">
      <c r="A129" s="55" t="s">
        <v>3806</v>
      </c>
      <c r="B129" s="18" t="s">
        <v>4069</v>
      </c>
      <c r="C129" s="55" t="s">
        <v>3911</v>
      </c>
      <c r="D129" s="55"/>
      <c r="E129" s="55" t="s">
        <v>3890</v>
      </c>
      <c r="F129" s="55" t="s">
        <v>3680</v>
      </c>
      <c r="G129" s="55" t="s">
        <v>2859</v>
      </c>
      <c r="H129" s="173">
        <v>450000000</v>
      </c>
      <c r="I129" s="55" t="s">
        <v>3807</v>
      </c>
    </row>
    <row r="130" spans="1:9" x14ac:dyDescent="0.2">
      <c r="A130" s="55" t="s">
        <v>3806</v>
      </c>
      <c r="B130" s="18" t="s">
        <v>4070</v>
      </c>
      <c r="C130" s="55" t="s">
        <v>3915</v>
      </c>
      <c r="D130" s="55"/>
      <c r="E130" s="55" t="s">
        <v>3890</v>
      </c>
      <c r="F130" s="55" t="s">
        <v>3680</v>
      </c>
      <c r="G130" s="55" t="s">
        <v>2859</v>
      </c>
      <c r="H130" s="173">
        <v>450000000</v>
      </c>
      <c r="I130" s="55" t="s">
        <v>3807</v>
      </c>
    </row>
    <row r="131" spans="1:9" x14ac:dyDescent="0.2">
      <c r="A131" s="55" t="s">
        <v>3806</v>
      </c>
      <c r="B131" s="18" t="s">
        <v>4071</v>
      </c>
      <c r="C131" s="55" t="s">
        <v>3915</v>
      </c>
      <c r="D131" s="55"/>
      <c r="E131" s="55" t="s">
        <v>3890</v>
      </c>
      <c r="F131" s="55" t="s">
        <v>3680</v>
      </c>
      <c r="G131" s="55" t="s">
        <v>2859</v>
      </c>
      <c r="H131" s="173">
        <v>450000000</v>
      </c>
      <c r="I131" s="55" t="s">
        <v>3807</v>
      </c>
    </row>
    <row r="132" spans="1:9" x14ac:dyDescent="0.2">
      <c r="A132" s="55" t="s">
        <v>3806</v>
      </c>
      <c r="B132" s="18" t="s">
        <v>4072</v>
      </c>
      <c r="C132" s="55" t="s">
        <v>3911</v>
      </c>
      <c r="D132" s="55"/>
      <c r="E132" s="55" t="s">
        <v>3890</v>
      </c>
      <c r="F132" s="55" t="s">
        <v>3680</v>
      </c>
      <c r="G132" s="55" t="s">
        <v>2859</v>
      </c>
      <c r="H132" s="173">
        <v>450000000</v>
      </c>
      <c r="I132" s="55" t="s">
        <v>3807</v>
      </c>
    </row>
    <row r="133" spans="1:9" x14ac:dyDescent="0.2">
      <c r="A133" s="55" t="s">
        <v>3806</v>
      </c>
      <c r="B133" s="18" t="s">
        <v>4073</v>
      </c>
      <c r="C133" s="55" t="s">
        <v>3911</v>
      </c>
      <c r="D133" s="55"/>
      <c r="E133" s="55" t="s">
        <v>3890</v>
      </c>
      <c r="F133" s="55" t="s">
        <v>3680</v>
      </c>
      <c r="G133" s="55" t="s">
        <v>2859</v>
      </c>
      <c r="H133" s="173">
        <v>450000000</v>
      </c>
      <c r="I133" s="55" t="s">
        <v>3807</v>
      </c>
    </row>
    <row r="134" spans="1:9" x14ac:dyDescent="0.2">
      <c r="A134" s="55" t="s">
        <v>3806</v>
      </c>
      <c r="B134" s="18" t="s">
        <v>4074</v>
      </c>
      <c r="C134" s="55" t="s">
        <v>3915</v>
      </c>
      <c r="D134" s="55"/>
      <c r="E134" s="55" t="s">
        <v>3890</v>
      </c>
      <c r="F134" s="55" t="s">
        <v>3680</v>
      </c>
      <c r="G134" s="55" t="s">
        <v>2859</v>
      </c>
      <c r="H134" s="173">
        <v>450000000</v>
      </c>
      <c r="I134" s="55" t="s">
        <v>3807</v>
      </c>
    </row>
    <row r="135" spans="1:9" x14ac:dyDescent="0.2">
      <c r="A135" s="55" t="s">
        <v>3806</v>
      </c>
      <c r="B135" s="18" t="s">
        <v>4075</v>
      </c>
      <c r="C135" s="55" t="s">
        <v>3911</v>
      </c>
      <c r="D135" s="55"/>
      <c r="E135" s="55" t="s">
        <v>3890</v>
      </c>
      <c r="F135" s="55" t="s">
        <v>3680</v>
      </c>
      <c r="G135" s="55" t="s">
        <v>2859</v>
      </c>
      <c r="H135" s="173">
        <v>450000000</v>
      </c>
      <c r="I135" s="55" t="s">
        <v>3807</v>
      </c>
    </row>
    <row r="136" spans="1:9" x14ac:dyDescent="0.2">
      <c r="A136" s="55" t="s">
        <v>3806</v>
      </c>
      <c r="B136" s="18" t="s">
        <v>4076</v>
      </c>
      <c r="C136" s="55" t="s">
        <v>3911</v>
      </c>
      <c r="D136" s="55"/>
      <c r="E136" s="55" t="s">
        <v>3890</v>
      </c>
      <c r="F136" s="55" t="s">
        <v>3680</v>
      </c>
      <c r="G136" s="55" t="s">
        <v>2859</v>
      </c>
      <c r="H136" s="173">
        <v>450000000</v>
      </c>
      <c r="I136" s="55" t="s">
        <v>3807</v>
      </c>
    </row>
    <row r="137" spans="1:9" x14ac:dyDescent="0.2">
      <c r="A137" s="55" t="s">
        <v>3806</v>
      </c>
      <c r="B137" s="18" t="s">
        <v>4077</v>
      </c>
      <c r="C137" s="55" t="s">
        <v>3915</v>
      </c>
      <c r="D137" s="55"/>
      <c r="E137" s="55" t="s">
        <v>3890</v>
      </c>
      <c r="F137" s="55" t="s">
        <v>3680</v>
      </c>
      <c r="G137" s="55" t="s">
        <v>2859</v>
      </c>
      <c r="H137" s="173">
        <v>450000000</v>
      </c>
      <c r="I137" s="55" t="s">
        <v>3807</v>
      </c>
    </row>
    <row r="138" spans="1:9" x14ac:dyDescent="0.2">
      <c r="A138" s="55" t="s">
        <v>3806</v>
      </c>
      <c r="B138" s="18" t="s">
        <v>4078</v>
      </c>
      <c r="C138" s="55" t="s">
        <v>3915</v>
      </c>
      <c r="D138" s="55"/>
      <c r="E138" s="55" t="s">
        <v>3890</v>
      </c>
      <c r="F138" s="55" t="s">
        <v>3680</v>
      </c>
      <c r="G138" s="55" t="s">
        <v>2859</v>
      </c>
      <c r="H138" s="173">
        <v>450000000</v>
      </c>
      <c r="I138" s="55" t="s">
        <v>3807</v>
      </c>
    </row>
    <row r="139" spans="1:9" x14ac:dyDescent="0.2">
      <c r="A139" s="55" t="s">
        <v>3806</v>
      </c>
      <c r="B139" s="18" t="s">
        <v>4079</v>
      </c>
      <c r="C139" s="55" t="s">
        <v>3915</v>
      </c>
      <c r="D139" s="55"/>
      <c r="E139" s="55" t="s">
        <v>3890</v>
      </c>
      <c r="F139" s="55" t="s">
        <v>3680</v>
      </c>
      <c r="G139" s="55" t="s">
        <v>2859</v>
      </c>
      <c r="H139" s="173">
        <v>450000000</v>
      </c>
      <c r="I139" s="55" t="s">
        <v>3807</v>
      </c>
    </row>
    <row r="140" spans="1:9" x14ac:dyDescent="0.2">
      <c r="A140" s="55" t="s">
        <v>3806</v>
      </c>
      <c r="B140" s="18" t="s">
        <v>4080</v>
      </c>
      <c r="C140" s="55" t="s">
        <v>3918</v>
      </c>
      <c r="D140" s="55"/>
      <c r="E140" s="55" t="s">
        <v>3890</v>
      </c>
      <c r="F140" s="55" t="s">
        <v>3680</v>
      </c>
      <c r="G140" s="55" t="s">
        <v>2859</v>
      </c>
      <c r="H140" s="173">
        <v>450000000</v>
      </c>
      <c r="I140" s="55" t="s">
        <v>3807</v>
      </c>
    </row>
    <row r="141" spans="1:9" x14ac:dyDescent="0.2">
      <c r="A141" s="55" t="s">
        <v>3782</v>
      </c>
      <c r="B141" s="18" t="s">
        <v>4081</v>
      </c>
      <c r="C141" s="55" t="s">
        <v>3911</v>
      </c>
      <c r="D141" s="55"/>
      <c r="E141" s="55" t="s">
        <v>4082</v>
      </c>
      <c r="F141" s="55" t="s">
        <v>3690</v>
      </c>
      <c r="G141" s="55" t="s">
        <v>3185</v>
      </c>
      <c r="H141" s="173">
        <v>3250001</v>
      </c>
      <c r="I141" s="55" t="s">
        <v>3516</v>
      </c>
    </row>
    <row r="142" spans="1:9" x14ac:dyDescent="0.2">
      <c r="A142" s="55" t="s">
        <v>3782</v>
      </c>
      <c r="B142" s="18" t="s">
        <v>4083</v>
      </c>
      <c r="C142" s="55" t="s">
        <v>3911</v>
      </c>
      <c r="D142" s="55"/>
      <c r="E142" s="55" t="s">
        <v>4082</v>
      </c>
      <c r="F142" s="55" t="s">
        <v>3690</v>
      </c>
      <c r="G142" s="55" t="s">
        <v>2234</v>
      </c>
      <c r="H142" s="173">
        <v>10000000</v>
      </c>
      <c r="I142" s="55" t="s">
        <v>3515</v>
      </c>
    </row>
    <row r="143" spans="1:9" x14ac:dyDescent="0.2">
      <c r="A143" s="55" t="s">
        <v>3782</v>
      </c>
      <c r="B143" s="18" t="s">
        <v>4084</v>
      </c>
      <c r="C143" s="55" t="s">
        <v>3915</v>
      </c>
      <c r="D143" s="55"/>
      <c r="E143" s="55" t="s">
        <v>4082</v>
      </c>
      <c r="F143" s="55" t="s">
        <v>3690</v>
      </c>
      <c r="G143" s="55" t="s">
        <v>2234</v>
      </c>
      <c r="H143" s="173">
        <v>10000000</v>
      </c>
      <c r="I143" s="55" t="s">
        <v>3515</v>
      </c>
    </row>
    <row r="144" spans="1:9" x14ac:dyDescent="0.2">
      <c r="A144" s="55" t="s">
        <v>3782</v>
      </c>
      <c r="B144" s="18" t="s">
        <v>4085</v>
      </c>
      <c r="C144" s="55" t="s">
        <v>3915</v>
      </c>
      <c r="D144" s="55" t="s">
        <v>3924</v>
      </c>
      <c r="E144" s="55" t="s">
        <v>4082</v>
      </c>
      <c r="F144" s="55" t="s">
        <v>3690</v>
      </c>
      <c r="G144" s="55" t="s">
        <v>3185</v>
      </c>
      <c r="H144" s="173">
        <v>3250001</v>
      </c>
      <c r="I144" s="55" t="s">
        <v>3516</v>
      </c>
    </row>
    <row r="145" spans="1:9" x14ac:dyDescent="0.2">
      <c r="A145" s="55" t="s">
        <v>3782</v>
      </c>
      <c r="B145" s="18" t="s">
        <v>4086</v>
      </c>
      <c r="C145" s="55" t="s">
        <v>3911</v>
      </c>
      <c r="D145" s="55"/>
      <c r="E145" s="55" t="s">
        <v>4082</v>
      </c>
      <c r="F145" s="55" t="s">
        <v>3690</v>
      </c>
      <c r="G145" s="55" t="s">
        <v>2234</v>
      </c>
      <c r="H145" s="173">
        <v>10000000</v>
      </c>
      <c r="I145" s="55" t="s">
        <v>3515</v>
      </c>
    </row>
    <row r="146" spans="1:9" x14ac:dyDescent="0.2">
      <c r="A146" s="55" t="s">
        <v>3782</v>
      </c>
      <c r="B146" s="18" t="s">
        <v>4087</v>
      </c>
      <c r="C146" s="55" t="s">
        <v>3911</v>
      </c>
      <c r="D146" s="55"/>
      <c r="E146" s="55" t="s">
        <v>4082</v>
      </c>
      <c r="F146" s="55" t="s">
        <v>3690</v>
      </c>
      <c r="G146" s="55" t="s">
        <v>3185</v>
      </c>
      <c r="H146" s="173">
        <v>3250001</v>
      </c>
      <c r="I146" s="55" t="s">
        <v>3516</v>
      </c>
    </row>
    <row r="147" spans="1:9" x14ac:dyDescent="0.2">
      <c r="A147" s="55" t="s">
        <v>3782</v>
      </c>
      <c r="B147" s="18" t="s">
        <v>4088</v>
      </c>
      <c r="C147" s="55" t="s">
        <v>3915</v>
      </c>
      <c r="D147" s="55" t="s">
        <v>4089</v>
      </c>
      <c r="E147" s="55" t="s">
        <v>4082</v>
      </c>
      <c r="F147" s="55" t="s">
        <v>3690</v>
      </c>
      <c r="G147" s="55" t="s">
        <v>3185</v>
      </c>
      <c r="H147" s="173">
        <v>3250001</v>
      </c>
      <c r="I147" s="55" t="s">
        <v>3516</v>
      </c>
    </row>
    <row r="148" spans="1:9" x14ac:dyDescent="0.2">
      <c r="A148" s="55" t="s">
        <v>3782</v>
      </c>
      <c r="B148" s="18" t="s">
        <v>4090</v>
      </c>
      <c r="C148" s="55" t="s">
        <v>3911</v>
      </c>
      <c r="D148" s="55"/>
      <c r="E148" s="55" t="s">
        <v>4082</v>
      </c>
      <c r="F148" s="55" t="s">
        <v>3690</v>
      </c>
      <c r="G148" s="55" t="s">
        <v>2234</v>
      </c>
      <c r="H148" s="173">
        <v>10000000</v>
      </c>
      <c r="I148" s="55" t="s">
        <v>3515</v>
      </c>
    </row>
    <row r="149" spans="1:9" x14ac:dyDescent="0.2">
      <c r="A149" s="55" t="s">
        <v>3782</v>
      </c>
      <c r="B149" s="18" t="s">
        <v>4091</v>
      </c>
      <c r="C149" s="55" t="s">
        <v>3911</v>
      </c>
      <c r="D149" s="55"/>
      <c r="E149" s="55" t="s">
        <v>4082</v>
      </c>
      <c r="F149" s="55" t="s">
        <v>3690</v>
      </c>
      <c r="G149" s="55" t="s">
        <v>3185</v>
      </c>
      <c r="H149" s="173">
        <v>3250001</v>
      </c>
      <c r="I149" s="55" t="s">
        <v>3516</v>
      </c>
    </row>
    <row r="150" spans="1:9" x14ac:dyDescent="0.2">
      <c r="A150" s="55" t="s">
        <v>3782</v>
      </c>
      <c r="B150" s="18" t="s">
        <v>4092</v>
      </c>
      <c r="C150" s="55" t="s">
        <v>3911</v>
      </c>
      <c r="D150" s="55"/>
      <c r="E150" s="55" t="s">
        <v>4082</v>
      </c>
      <c r="F150" s="55" t="s">
        <v>3690</v>
      </c>
      <c r="G150" s="55" t="s">
        <v>2234</v>
      </c>
      <c r="H150" s="173">
        <v>10000000</v>
      </c>
      <c r="I150" s="55" t="s">
        <v>3515</v>
      </c>
    </row>
    <row r="151" spans="1:9" x14ac:dyDescent="0.2">
      <c r="A151" s="55" t="s">
        <v>3782</v>
      </c>
      <c r="B151" s="18" t="s">
        <v>4093</v>
      </c>
      <c r="C151" s="55" t="s">
        <v>3911</v>
      </c>
      <c r="D151" s="55"/>
      <c r="E151" s="55" t="s">
        <v>4082</v>
      </c>
      <c r="F151" s="55" t="s">
        <v>3690</v>
      </c>
      <c r="G151" s="55" t="s">
        <v>3185</v>
      </c>
      <c r="H151" s="173">
        <v>3250001</v>
      </c>
      <c r="I151" s="55" t="s">
        <v>3516</v>
      </c>
    </row>
    <row r="152" spans="1:9" x14ac:dyDescent="0.2">
      <c r="A152" s="55" t="s">
        <v>3782</v>
      </c>
      <c r="B152" s="18" t="s">
        <v>4094</v>
      </c>
      <c r="C152" s="55" t="s">
        <v>3915</v>
      </c>
      <c r="D152" s="55"/>
      <c r="E152" s="55" t="s">
        <v>4082</v>
      </c>
      <c r="F152" s="55" t="s">
        <v>3690</v>
      </c>
      <c r="G152" s="55" t="s">
        <v>2234</v>
      </c>
      <c r="H152" s="173">
        <v>10000000</v>
      </c>
      <c r="I152" s="55" t="s">
        <v>3515</v>
      </c>
    </row>
    <row r="153" spans="1:9" x14ac:dyDescent="0.2">
      <c r="A153" s="55" t="s">
        <v>3782</v>
      </c>
      <c r="B153" s="18" t="s">
        <v>4095</v>
      </c>
      <c r="C153" s="55" t="s">
        <v>3915</v>
      </c>
      <c r="D153" s="55" t="s">
        <v>4096</v>
      </c>
      <c r="E153" s="55" t="s">
        <v>4082</v>
      </c>
      <c r="F153" s="55" t="s">
        <v>3690</v>
      </c>
      <c r="G153" s="55" t="s">
        <v>3185</v>
      </c>
      <c r="H153" s="173">
        <v>3250001</v>
      </c>
      <c r="I153" s="55" t="s">
        <v>3516</v>
      </c>
    </row>
    <row r="154" spans="1:9" x14ac:dyDescent="0.2">
      <c r="A154" s="55" t="s">
        <v>3782</v>
      </c>
      <c r="B154" s="18" t="s">
        <v>4097</v>
      </c>
      <c r="C154" s="55" t="s">
        <v>3918</v>
      </c>
      <c r="D154" s="55" t="s">
        <v>3922</v>
      </c>
      <c r="E154" s="55" t="s">
        <v>4082</v>
      </c>
      <c r="F154" s="55" t="s">
        <v>3690</v>
      </c>
      <c r="G154" s="55" t="s">
        <v>3185</v>
      </c>
      <c r="H154" s="173">
        <v>3250001</v>
      </c>
      <c r="I154" s="55" t="s">
        <v>3516</v>
      </c>
    </row>
    <row r="155" spans="1:9" x14ac:dyDescent="0.2">
      <c r="A155" s="55" t="s">
        <v>3782</v>
      </c>
      <c r="B155" s="18" t="s">
        <v>4098</v>
      </c>
      <c r="C155" s="55" t="s">
        <v>3915</v>
      </c>
      <c r="D155" s="55"/>
      <c r="E155" s="55" t="s">
        <v>4082</v>
      </c>
      <c r="F155" s="55" t="s">
        <v>3690</v>
      </c>
      <c r="G155" s="55" t="s">
        <v>2234</v>
      </c>
      <c r="H155" s="173">
        <v>10000000</v>
      </c>
      <c r="I155" s="55" t="s">
        <v>3515</v>
      </c>
    </row>
    <row r="156" spans="1:9" x14ac:dyDescent="0.2">
      <c r="A156" s="55" t="s">
        <v>3782</v>
      </c>
      <c r="B156" s="18" t="s">
        <v>4099</v>
      </c>
      <c r="C156" s="55" t="s">
        <v>3918</v>
      </c>
      <c r="D156" s="55"/>
      <c r="E156" s="55" t="s">
        <v>4082</v>
      </c>
      <c r="F156" s="55" t="s">
        <v>3690</v>
      </c>
      <c r="G156" s="55" t="s">
        <v>2234</v>
      </c>
      <c r="H156" s="173">
        <v>10000000</v>
      </c>
      <c r="I156" s="55" t="s">
        <v>3515</v>
      </c>
    </row>
    <row r="157" spans="1:9" x14ac:dyDescent="0.2">
      <c r="A157" s="55" t="s">
        <v>3782</v>
      </c>
      <c r="B157" s="18" t="s">
        <v>4100</v>
      </c>
      <c r="C157" s="55" t="s">
        <v>3918</v>
      </c>
      <c r="D157" s="55" t="s">
        <v>3919</v>
      </c>
      <c r="E157" s="55" t="s">
        <v>4082</v>
      </c>
      <c r="F157" s="55" t="s">
        <v>3690</v>
      </c>
      <c r="G157" s="55" t="s">
        <v>3185</v>
      </c>
      <c r="H157" s="173">
        <v>3250001</v>
      </c>
      <c r="I157" s="55" t="s">
        <v>3516</v>
      </c>
    </row>
    <row r="158" spans="1:9" x14ac:dyDescent="0.2">
      <c r="A158" s="55" t="s">
        <v>3782</v>
      </c>
      <c r="B158" s="18" t="s">
        <v>4101</v>
      </c>
      <c r="C158" s="55" t="s">
        <v>3915</v>
      </c>
      <c r="D158" s="55" t="s">
        <v>4102</v>
      </c>
      <c r="E158" s="55" t="s">
        <v>4082</v>
      </c>
      <c r="F158" s="55" t="s">
        <v>3690</v>
      </c>
      <c r="G158" s="55" t="s">
        <v>3185</v>
      </c>
      <c r="H158" s="173">
        <v>3250001</v>
      </c>
      <c r="I158" s="55" t="s">
        <v>3516</v>
      </c>
    </row>
    <row r="159" spans="1:9" x14ac:dyDescent="0.2">
      <c r="A159" s="55" t="s">
        <v>3784</v>
      </c>
      <c r="B159" s="18" t="s">
        <v>4103</v>
      </c>
      <c r="C159" s="55" t="s">
        <v>3911</v>
      </c>
      <c r="D159" s="55"/>
      <c r="E159" s="55" t="s">
        <v>3680</v>
      </c>
      <c r="F159" s="55" t="s">
        <v>3680</v>
      </c>
      <c r="G159" s="55" t="s">
        <v>3519</v>
      </c>
      <c r="H159" s="173">
        <v>205480</v>
      </c>
      <c r="I159" s="55" t="s">
        <v>3520</v>
      </c>
    </row>
    <row r="160" spans="1:9" x14ac:dyDescent="0.2">
      <c r="A160" s="55" t="s">
        <v>3784</v>
      </c>
      <c r="B160" s="18" t="s">
        <v>4104</v>
      </c>
      <c r="C160" s="55" t="s">
        <v>3911</v>
      </c>
      <c r="D160" s="55"/>
      <c r="E160" s="55" t="s">
        <v>3890</v>
      </c>
      <c r="F160" s="55" t="s">
        <v>3680</v>
      </c>
      <c r="G160" s="55" t="s">
        <v>3525</v>
      </c>
      <c r="H160" s="173">
        <v>2314800</v>
      </c>
      <c r="I160" s="55" t="s">
        <v>3526</v>
      </c>
    </row>
    <row r="161" spans="1:9" x14ac:dyDescent="0.2">
      <c r="A161" s="55" t="s">
        <v>3784</v>
      </c>
      <c r="B161" s="18" t="s">
        <v>4105</v>
      </c>
      <c r="C161" s="55" t="s">
        <v>3911</v>
      </c>
      <c r="D161" s="55"/>
      <c r="E161" s="55" t="s">
        <v>3680</v>
      </c>
      <c r="F161" s="55" t="s">
        <v>3680</v>
      </c>
      <c r="G161" s="55" t="s">
        <v>3519</v>
      </c>
      <c r="H161" s="173">
        <v>205480</v>
      </c>
      <c r="I161" s="55" t="s">
        <v>3520</v>
      </c>
    </row>
    <row r="162" spans="1:9" x14ac:dyDescent="0.2">
      <c r="A162" s="55" t="s">
        <v>3784</v>
      </c>
      <c r="B162" s="18" t="s">
        <v>4106</v>
      </c>
      <c r="C162" s="55" t="s">
        <v>3911</v>
      </c>
      <c r="D162" s="55"/>
      <c r="E162" s="55" t="s">
        <v>3890</v>
      </c>
      <c r="F162" s="55" t="s">
        <v>3680</v>
      </c>
      <c r="G162" s="55" t="s">
        <v>3525</v>
      </c>
      <c r="H162" s="173">
        <v>2314800</v>
      </c>
      <c r="I162" s="55" t="s">
        <v>3526</v>
      </c>
    </row>
    <row r="163" spans="1:9" x14ac:dyDescent="0.2">
      <c r="A163" s="55" t="s">
        <v>3784</v>
      </c>
      <c r="B163" s="18" t="s">
        <v>4107</v>
      </c>
      <c r="C163" s="55" t="s">
        <v>3918</v>
      </c>
      <c r="D163" s="55"/>
      <c r="E163" s="55" t="s">
        <v>3680</v>
      </c>
      <c r="F163" s="55" t="s">
        <v>3680</v>
      </c>
      <c r="G163" s="55" t="s">
        <v>3519</v>
      </c>
      <c r="H163" s="173">
        <v>205480</v>
      </c>
      <c r="I163" s="55" t="s">
        <v>3520</v>
      </c>
    </row>
    <row r="164" spans="1:9" x14ac:dyDescent="0.2">
      <c r="A164" s="55" t="s">
        <v>3784</v>
      </c>
      <c r="B164" s="18" t="s">
        <v>4108</v>
      </c>
      <c r="C164" s="55" t="s">
        <v>3918</v>
      </c>
      <c r="D164" s="55"/>
      <c r="E164" s="55" t="s">
        <v>3890</v>
      </c>
      <c r="F164" s="55" t="s">
        <v>3680</v>
      </c>
      <c r="G164" s="55" t="s">
        <v>3525</v>
      </c>
      <c r="H164" s="173">
        <v>2314800</v>
      </c>
      <c r="I164" s="55" t="s">
        <v>3526</v>
      </c>
    </row>
    <row r="165" spans="1:9" x14ac:dyDescent="0.2">
      <c r="A165" s="55" t="s">
        <v>3784</v>
      </c>
      <c r="B165" s="18" t="s">
        <v>4109</v>
      </c>
      <c r="C165" s="55" t="s">
        <v>3911</v>
      </c>
      <c r="D165" s="55"/>
      <c r="E165" s="55" t="s">
        <v>3680</v>
      </c>
      <c r="F165" s="55" t="s">
        <v>3680</v>
      </c>
      <c r="G165" s="55" t="s">
        <v>3519</v>
      </c>
      <c r="H165" s="173">
        <v>205480</v>
      </c>
      <c r="I165" s="55" t="s">
        <v>3520</v>
      </c>
    </row>
    <row r="166" spans="1:9" x14ac:dyDescent="0.2">
      <c r="A166" s="55" t="s">
        <v>3784</v>
      </c>
      <c r="B166" s="18" t="s">
        <v>4110</v>
      </c>
      <c r="C166" s="55" t="s">
        <v>3918</v>
      </c>
      <c r="D166" s="55"/>
      <c r="E166" s="55" t="s">
        <v>3680</v>
      </c>
      <c r="F166" s="55" t="s">
        <v>3680</v>
      </c>
      <c r="G166" s="55" t="s">
        <v>3519</v>
      </c>
      <c r="H166" s="173">
        <v>205480</v>
      </c>
      <c r="I166" s="55" t="s">
        <v>3520</v>
      </c>
    </row>
    <row r="167" spans="1:9" x14ac:dyDescent="0.2">
      <c r="A167" s="55" t="s">
        <v>3784</v>
      </c>
      <c r="B167" s="18" t="s">
        <v>4111</v>
      </c>
      <c r="C167" s="55" t="s">
        <v>3911</v>
      </c>
      <c r="D167" s="55"/>
      <c r="E167" s="55" t="s">
        <v>3890</v>
      </c>
      <c r="F167" s="55" t="s">
        <v>3680</v>
      </c>
      <c r="G167" s="55" t="s">
        <v>3525</v>
      </c>
      <c r="H167" s="173">
        <v>2314800</v>
      </c>
      <c r="I167" s="55" t="s">
        <v>3526</v>
      </c>
    </row>
    <row r="168" spans="1:9" x14ac:dyDescent="0.2">
      <c r="A168" s="55" t="s">
        <v>3784</v>
      </c>
      <c r="B168" s="18" t="s">
        <v>4112</v>
      </c>
      <c r="C168" s="55" t="s">
        <v>3918</v>
      </c>
      <c r="D168" s="55"/>
      <c r="E168" s="55" t="s">
        <v>3890</v>
      </c>
      <c r="F168" s="55" t="s">
        <v>3680</v>
      </c>
      <c r="G168" s="55" t="s">
        <v>3525</v>
      </c>
      <c r="H168" s="173">
        <v>2314800</v>
      </c>
      <c r="I168" s="55" t="s">
        <v>3526</v>
      </c>
    </row>
    <row r="169" spans="1:9" x14ac:dyDescent="0.2">
      <c r="A169" s="55" t="s">
        <v>3784</v>
      </c>
      <c r="B169" s="18" t="s">
        <v>4113</v>
      </c>
      <c r="C169" s="55" t="s">
        <v>3915</v>
      </c>
      <c r="D169" s="55"/>
      <c r="E169" s="55" t="s">
        <v>3680</v>
      </c>
      <c r="F169" s="55" t="s">
        <v>3680</v>
      </c>
      <c r="G169" s="55" t="s">
        <v>3519</v>
      </c>
      <c r="H169" s="173">
        <v>205480</v>
      </c>
      <c r="I169" s="55" t="s">
        <v>3520</v>
      </c>
    </row>
    <row r="170" spans="1:9" x14ac:dyDescent="0.2">
      <c r="A170" s="55" t="s">
        <v>3784</v>
      </c>
      <c r="B170" s="18" t="s">
        <v>4114</v>
      </c>
      <c r="C170" s="55" t="s">
        <v>3915</v>
      </c>
      <c r="D170" s="55"/>
      <c r="E170" s="55" t="s">
        <v>3890</v>
      </c>
      <c r="F170" s="55" t="s">
        <v>3680</v>
      </c>
      <c r="G170" s="55" t="s">
        <v>3525</v>
      </c>
      <c r="H170" s="173">
        <v>2314800</v>
      </c>
      <c r="I170" s="55" t="s">
        <v>3526</v>
      </c>
    </row>
    <row r="171" spans="1:9" x14ac:dyDescent="0.2">
      <c r="A171" s="55" t="s">
        <v>3784</v>
      </c>
      <c r="B171" s="18" t="s">
        <v>4115</v>
      </c>
      <c r="C171" s="55" t="s">
        <v>3911</v>
      </c>
      <c r="D171" s="55"/>
      <c r="E171" s="55" t="s">
        <v>3680</v>
      </c>
      <c r="F171" s="55" t="s">
        <v>3680</v>
      </c>
      <c r="G171" s="55" t="s">
        <v>3519</v>
      </c>
      <c r="H171" s="173">
        <v>205480</v>
      </c>
      <c r="I171" s="55" t="s">
        <v>3520</v>
      </c>
    </row>
    <row r="172" spans="1:9" x14ac:dyDescent="0.2">
      <c r="A172" s="55" t="s">
        <v>3784</v>
      </c>
      <c r="B172" s="18" t="s">
        <v>4116</v>
      </c>
      <c r="C172" s="55" t="s">
        <v>3911</v>
      </c>
      <c r="D172" s="55"/>
      <c r="E172" s="55" t="s">
        <v>3680</v>
      </c>
      <c r="F172" s="55" t="s">
        <v>3680</v>
      </c>
      <c r="G172" s="55" t="s">
        <v>3519</v>
      </c>
      <c r="H172" s="173">
        <v>205480</v>
      </c>
      <c r="I172" s="55" t="s">
        <v>3520</v>
      </c>
    </row>
    <row r="173" spans="1:9" x14ac:dyDescent="0.2">
      <c r="A173" s="55" t="s">
        <v>3784</v>
      </c>
      <c r="B173" s="18" t="s">
        <v>4117</v>
      </c>
      <c r="C173" s="55" t="s">
        <v>3915</v>
      </c>
      <c r="D173" s="55"/>
      <c r="E173" s="55" t="s">
        <v>3680</v>
      </c>
      <c r="F173" s="55" t="s">
        <v>3680</v>
      </c>
      <c r="G173" s="55" t="s">
        <v>3519</v>
      </c>
      <c r="H173" s="173">
        <v>205480</v>
      </c>
      <c r="I173" s="55" t="s">
        <v>3520</v>
      </c>
    </row>
    <row r="174" spans="1:9" x14ac:dyDescent="0.2">
      <c r="A174" s="55" t="s">
        <v>3784</v>
      </c>
      <c r="B174" s="18" t="s">
        <v>4118</v>
      </c>
      <c r="C174" s="55" t="s">
        <v>3911</v>
      </c>
      <c r="D174" s="55"/>
      <c r="E174" s="55" t="s">
        <v>3890</v>
      </c>
      <c r="F174" s="55" t="s">
        <v>3680</v>
      </c>
      <c r="G174" s="55" t="s">
        <v>3525</v>
      </c>
      <c r="H174" s="173">
        <v>2314800</v>
      </c>
      <c r="I174" s="55" t="s">
        <v>3526</v>
      </c>
    </row>
    <row r="175" spans="1:9" x14ac:dyDescent="0.2">
      <c r="A175" s="55" t="s">
        <v>3784</v>
      </c>
      <c r="B175" s="18" t="s">
        <v>4119</v>
      </c>
      <c r="C175" s="55" t="s">
        <v>3911</v>
      </c>
      <c r="D175" s="55"/>
      <c r="E175" s="55" t="s">
        <v>3890</v>
      </c>
      <c r="F175" s="55" t="s">
        <v>3680</v>
      </c>
      <c r="G175" s="55" t="s">
        <v>3525</v>
      </c>
      <c r="H175" s="173">
        <v>2314800</v>
      </c>
      <c r="I175" s="55" t="s">
        <v>3526</v>
      </c>
    </row>
    <row r="176" spans="1:9" x14ac:dyDescent="0.2">
      <c r="A176" s="55" t="s">
        <v>3784</v>
      </c>
      <c r="B176" s="18" t="s">
        <v>4120</v>
      </c>
      <c r="C176" s="55" t="s">
        <v>3915</v>
      </c>
      <c r="D176" s="55"/>
      <c r="E176" s="55" t="s">
        <v>3890</v>
      </c>
      <c r="F176" s="55" t="s">
        <v>3680</v>
      </c>
      <c r="G176" s="55" t="s">
        <v>3525</v>
      </c>
      <c r="H176" s="173">
        <v>2314800</v>
      </c>
      <c r="I176" s="55" t="s">
        <v>3526</v>
      </c>
    </row>
    <row r="177" spans="1:9" x14ac:dyDescent="0.2">
      <c r="A177" s="55" t="s">
        <v>3784</v>
      </c>
      <c r="B177" s="18" t="s">
        <v>4121</v>
      </c>
      <c r="C177" s="55" t="s">
        <v>3915</v>
      </c>
      <c r="D177" s="55"/>
      <c r="E177" s="55" t="s">
        <v>3680</v>
      </c>
      <c r="F177" s="55" t="s">
        <v>3680</v>
      </c>
      <c r="G177" s="55" t="s">
        <v>3519</v>
      </c>
      <c r="H177" s="173">
        <v>205480</v>
      </c>
      <c r="I177" s="55" t="s">
        <v>3520</v>
      </c>
    </row>
    <row r="178" spans="1:9" x14ac:dyDescent="0.2">
      <c r="A178" s="55" t="s">
        <v>3784</v>
      </c>
      <c r="B178" s="18" t="s">
        <v>4122</v>
      </c>
      <c r="C178" s="55" t="s">
        <v>3911</v>
      </c>
      <c r="D178" s="55"/>
      <c r="E178" s="55" t="s">
        <v>3680</v>
      </c>
      <c r="F178" s="55" t="s">
        <v>3680</v>
      </c>
      <c r="G178" s="55" t="s">
        <v>3519</v>
      </c>
      <c r="H178" s="173">
        <v>205480</v>
      </c>
      <c r="I178" s="55" t="s">
        <v>3520</v>
      </c>
    </row>
    <row r="179" spans="1:9" x14ac:dyDescent="0.2">
      <c r="A179" s="55" t="s">
        <v>3784</v>
      </c>
      <c r="B179" s="18" t="s">
        <v>4123</v>
      </c>
      <c r="C179" s="55" t="s">
        <v>3915</v>
      </c>
      <c r="D179" s="55"/>
      <c r="E179" s="55" t="s">
        <v>3890</v>
      </c>
      <c r="F179" s="55" t="s">
        <v>3680</v>
      </c>
      <c r="G179" s="55" t="s">
        <v>3525</v>
      </c>
      <c r="H179" s="173">
        <v>2314800</v>
      </c>
      <c r="I179" s="55" t="s">
        <v>3526</v>
      </c>
    </row>
    <row r="180" spans="1:9" x14ac:dyDescent="0.2">
      <c r="A180" s="55" t="s">
        <v>3784</v>
      </c>
      <c r="B180" s="18" t="s">
        <v>4124</v>
      </c>
      <c r="C180" s="55" t="s">
        <v>3911</v>
      </c>
      <c r="D180" s="55"/>
      <c r="E180" s="55" t="s">
        <v>3890</v>
      </c>
      <c r="F180" s="55" t="s">
        <v>3680</v>
      </c>
      <c r="G180" s="55" t="s">
        <v>3525</v>
      </c>
      <c r="H180" s="173">
        <v>2314800</v>
      </c>
      <c r="I180" s="55" t="s">
        <v>3526</v>
      </c>
    </row>
    <row r="181" spans="1:9" x14ac:dyDescent="0.2">
      <c r="A181" s="55" t="s">
        <v>3749</v>
      </c>
      <c r="B181" s="18" t="s">
        <v>4125</v>
      </c>
      <c r="C181" s="55" t="s">
        <v>3911</v>
      </c>
      <c r="D181" s="55"/>
      <c r="E181" s="55" t="s">
        <v>4126</v>
      </c>
      <c r="F181" s="55" t="s">
        <v>3671</v>
      </c>
      <c r="G181" s="55" t="s">
        <v>3546</v>
      </c>
      <c r="H181" s="173">
        <v>2513139</v>
      </c>
      <c r="I181" s="55" t="s">
        <v>3547</v>
      </c>
    </row>
    <row r="182" spans="1:9" x14ac:dyDescent="0.2">
      <c r="A182" s="55" t="s">
        <v>3749</v>
      </c>
      <c r="B182" s="18" t="s">
        <v>4127</v>
      </c>
      <c r="C182" s="55" t="s">
        <v>3915</v>
      </c>
      <c r="D182" s="55" t="s">
        <v>4128</v>
      </c>
      <c r="E182" s="55" t="s">
        <v>4126</v>
      </c>
      <c r="F182" s="55" t="s">
        <v>3671</v>
      </c>
      <c r="G182" s="55" t="s">
        <v>3546</v>
      </c>
      <c r="H182" s="173">
        <v>2513139</v>
      </c>
      <c r="I182" s="55" t="s">
        <v>3547</v>
      </c>
    </row>
    <row r="183" spans="1:9" x14ac:dyDescent="0.2">
      <c r="A183" s="55" t="s">
        <v>3749</v>
      </c>
      <c r="B183" s="18" t="s">
        <v>4129</v>
      </c>
      <c r="C183" s="55" t="s">
        <v>3911</v>
      </c>
      <c r="D183" s="55"/>
      <c r="E183" s="55" t="s">
        <v>4126</v>
      </c>
      <c r="F183" s="55" t="s">
        <v>3671</v>
      </c>
      <c r="G183" s="55" t="s">
        <v>3546</v>
      </c>
      <c r="H183" s="173">
        <v>2513139</v>
      </c>
      <c r="I183" s="55" t="s">
        <v>3547</v>
      </c>
    </row>
    <row r="184" spans="1:9" x14ac:dyDescent="0.2">
      <c r="A184" s="55" t="s">
        <v>3749</v>
      </c>
      <c r="B184" s="18" t="s">
        <v>4130</v>
      </c>
      <c r="C184" s="55" t="s">
        <v>3918</v>
      </c>
      <c r="D184" s="55" t="s">
        <v>3919</v>
      </c>
      <c r="E184" s="55" t="s">
        <v>4126</v>
      </c>
      <c r="F184" s="55" t="s">
        <v>3671</v>
      </c>
      <c r="G184" s="55" t="s">
        <v>3546</v>
      </c>
      <c r="H184" s="173">
        <v>2513139</v>
      </c>
      <c r="I184" s="55" t="s">
        <v>3547</v>
      </c>
    </row>
    <row r="185" spans="1:9" x14ac:dyDescent="0.2">
      <c r="A185" s="55" t="s">
        <v>3749</v>
      </c>
      <c r="B185" s="18" t="s">
        <v>4131</v>
      </c>
      <c r="C185" s="55" t="s">
        <v>3911</v>
      </c>
      <c r="D185" s="55"/>
      <c r="E185" s="55" t="s">
        <v>4126</v>
      </c>
      <c r="F185" s="55" t="s">
        <v>3671</v>
      </c>
      <c r="G185" s="55" t="s">
        <v>3546</v>
      </c>
      <c r="H185" s="173">
        <v>2513139</v>
      </c>
      <c r="I185" s="55" t="s">
        <v>3547</v>
      </c>
    </row>
    <row r="186" spans="1:9" x14ac:dyDescent="0.2">
      <c r="A186" s="55" t="s">
        <v>3749</v>
      </c>
      <c r="B186" s="18" t="s">
        <v>4132</v>
      </c>
      <c r="C186" s="55" t="s">
        <v>3911</v>
      </c>
      <c r="D186" s="55"/>
      <c r="E186" s="55" t="s">
        <v>4126</v>
      </c>
      <c r="F186" s="55" t="s">
        <v>3671</v>
      </c>
      <c r="G186" s="55" t="s">
        <v>3546</v>
      </c>
      <c r="H186" s="173">
        <v>2513139</v>
      </c>
      <c r="I186" s="55" t="s">
        <v>3547</v>
      </c>
    </row>
    <row r="187" spans="1:9" x14ac:dyDescent="0.2">
      <c r="A187" s="55" t="s">
        <v>3749</v>
      </c>
      <c r="B187" s="18" t="s">
        <v>4133</v>
      </c>
      <c r="C187" s="55" t="s">
        <v>3911</v>
      </c>
      <c r="D187" s="55"/>
      <c r="E187" s="55" t="s">
        <v>4126</v>
      </c>
      <c r="F187" s="55" t="s">
        <v>3671</v>
      </c>
      <c r="G187" s="55" t="s">
        <v>3546</v>
      </c>
      <c r="H187" s="173">
        <v>2513139</v>
      </c>
      <c r="I187" s="55" t="s">
        <v>3547</v>
      </c>
    </row>
    <row r="188" spans="1:9" x14ac:dyDescent="0.2">
      <c r="A188" s="55" t="s">
        <v>3775</v>
      </c>
      <c r="B188" s="18" t="s">
        <v>4134</v>
      </c>
      <c r="C188" s="55" t="s">
        <v>3911</v>
      </c>
      <c r="D188" s="55"/>
      <c r="E188" s="55" t="s">
        <v>4135</v>
      </c>
      <c r="F188" s="55" t="s">
        <v>3776</v>
      </c>
      <c r="G188" s="55" t="s">
        <v>4136</v>
      </c>
      <c r="H188" s="173">
        <v>14550000</v>
      </c>
      <c r="I188" s="55" t="s">
        <v>3777</v>
      </c>
    </row>
    <row r="189" spans="1:9" x14ac:dyDescent="0.2">
      <c r="A189" s="55" t="s">
        <v>3775</v>
      </c>
      <c r="B189" s="18" t="s">
        <v>4137</v>
      </c>
      <c r="C189" s="55" t="s">
        <v>3915</v>
      </c>
      <c r="D189" s="55"/>
      <c r="E189" s="55" t="s">
        <v>4135</v>
      </c>
      <c r="F189" s="55" t="s">
        <v>3776</v>
      </c>
      <c r="G189" s="55" t="s">
        <v>4136</v>
      </c>
      <c r="H189" s="173">
        <v>14550000</v>
      </c>
      <c r="I189" s="55" t="s">
        <v>3777</v>
      </c>
    </row>
    <row r="190" spans="1:9" x14ac:dyDescent="0.2">
      <c r="A190" s="55" t="s">
        <v>3775</v>
      </c>
      <c r="B190" s="18" t="s">
        <v>4138</v>
      </c>
      <c r="C190" s="55" t="s">
        <v>3918</v>
      </c>
      <c r="D190" s="55"/>
      <c r="E190" s="55" t="s">
        <v>4135</v>
      </c>
      <c r="F190" s="55" t="s">
        <v>3776</v>
      </c>
      <c r="G190" s="55" t="s">
        <v>4136</v>
      </c>
      <c r="H190" s="173">
        <v>14550000</v>
      </c>
      <c r="I190" s="55" t="s">
        <v>3777</v>
      </c>
    </row>
    <row r="191" spans="1:9" x14ac:dyDescent="0.2">
      <c r="A191" s="55" t="s">
        <v>3775</v>
      </c>
      <c r="B191" s="18" t="s">
        <v>4139</v>
      </c>
      <c r="C191" s="55" t="s">
        <v>3911</v>
      </c>
      <c r="D191" s="55"/>
      <c r="E191" s="55" t="s">
        <v>4135</v>
      </c>
      <c r="F191" s="55" t="s">
        <v>3776</v>
      </c>
      <c r="G191" s="55" t="s">
        <v>4136</v>
      </c>
      <c r="H191" s="173">
        <v>14550000</v>
      </c>
      <c r="I191" s="55" t="s">
        <v>3777</v>
      </c>
    </row>
    <row r="192" spans="1:9" x14ac:dyDescent="0.2">
      <c r="A192" s="55" t="s">
        <v>3775</v>
      </c>
      <c r="B192" s="18" t="s">
        <v>4140</v>
      </c>
      <c r="C192" s="55" t="s">
        <v>3911</v>
      </c>
      <c r="D192" s="55"/>
      <c r="E192" s="55" t="s">
        <v>4135</v>
      </c>
      <c r="F192" s="55" t="s">
        <v>3776</v>
      </c>
      <c r="G192" s="55" t="s">
        <v>4136</v>
      </c>
      <c r="H192" s="173">
        <v>14550000</v>
      </c>
      <c r="I192" s="55" t="s">
        <v>3777</v>
      </c>
    </row>
    <row r="193" spans="1:9" x14ac:dyDescent="0.2">
      <c r="A193" s="55" t="s">
        <v>3775</v>
      </c>
      <c r="B193" s="18" t="s">
        <v>4141</v>
      </c>
      <c r="C193" s="55" t="s">
        <v>3911</v>
      </c>
      <c r="D193" s="55"/>
      <c r="E193" s="55" t="s">
        <v>4135</v>
      </c>
      <c r="F193" s="55" t="s">
        <v>3776</v>
      </c>
      <c r="G193" s="55" t="s">
        <v>4136</v>
      </c>
      <c r="H193" s="173">
        <v>14550000</v>
      </c>
      <c r="I193" s="55" t="s">
        <v>3777</v>
      </c>
    </row>
    <row r="194" spans="1:9" x14ac:dyDescent="0.2">
      <c r="A194" s="55" t="s">
        <v>3775</v>
      </c>
      <c r="B194" s="18" t="s">
        <v>4142</v>
      </c>
      <c r="C194" s="55" t="s">
        <v>3915</v>
      </c>
      <c r="D194" s="55"/>
      <c r="E194" s="55" t="s">
        <v>4135</v>
      </c>
      <c r="F194" s="55" t="s">
        <v>3776</v>
      </c>
      <c r="G194" s="55" t="s">
        <v>4136</v>
      </c>
      <c r="H194" s="173">
        <v>14550000</v>
      </c>
      <c r="I194" s="55" t="s">
        <v>3777</v>
      </c>
    </row>
    <row r="195" spans="1:9" x14ac:dyDescent="0.2">
      <c r="A195" s="55" t="s">
        <v>3760</v>
      </c>
      <c r="B195" s="18" t="s">
        <v>4143</v>
      </c>
      <c r="C195" s="55" t="s">
        <v>3911</v>
      </c>
      <c r="D195" s="55"/>
      <c r="E195" s="55" t="s">
        <v>4144</v>
      </c>
      <c r="F195" s="55" t="s">
        <v>3656</v>
      </c>
      <c r="G195" s="55" t="s">
        <v>4145</v>
      </c>
      <c r="H195" s="173">
        <v>30000000</v>
      </c>
      <c r="I195" s="55" t="s">
        <v>3761</v>
      </c>
    </row>
    <row r="196" spans="1:9" x14ac:dyDescent="0.2">
      <c r="A196" s="55" t="s">
        <v>3760</v>
      </c>
      <c r="B196" s="18" t="s">
        <v>4146</v>
      </c>
      <c r="C196" s="55" t="s">
        <v>3918</v>
      </c>
      <c r="D196" s="55"/>
      <c r="E196" s="55" t="s">
        <v>4144</v>
      </c>
      <c r="F196" s="55" t="s">
        <v>3656</v>
      </c>
      <c r="G196" s="55" t="s">
        <v>4145</v>
      </c>
      <c r="H196" s="173">
        <v>30000000</v>
      </c>
      <c r="I196" s="55" t="s">
        <v>3761</v>
      </c>
    </row>
    <row r="197" spans="1:9" x14ac:dyDescent="0.2">
      <c r="A197" s="55" t="s">
        <v>3760</v>
      </c>
      <c r="B197" s="18" t="s">
        <v>4147</v>
      </c>
      <c r="C197" s="55" t="s">
        <v>3911</v>
      </c>
      <c r="D197" s="55"/>
      <c r="E197" s="55" t="s">
        <v>4144</v>
      </c>
      <c r="F197" s="55" t="s">
        <v>3656</v>
      </c>
      <c r="G197" s="55" t="s">
        <v>4145</v>
      </c>
      <c r="H197" s="173">
        <v>30000000</v>
      </c>
      <c r="I197" s="55" t="s">
        <v>3761</v>
      </c>
    </row>
    <row r="198" spans="1:9" x14ac:dyDescent="0.2">
      <c r="A198" s="55" t="s">
        <v>3760</v>
      </c>
      <c r="B198" s="18" t="s">
        <v>4148</v>
      </c>
      <c r="C198" s="55" t="s">
        <v>3915</v>
      </c>
      <c r="D198" s="55"/>
      <c r="E198" s="55" t="s">
        <v>4144</v>
      </c>
      <c r="F198" s="55" t="s">
        <v>3656</v>
      </c>
      <c r="G198" s="55" t="s">
        <v>4145</v>
      </c>
      <c r="H198" s="173">
        <v>30000000</v>
      </c>
      <c r="I198" s="55" t="s">
        <v>3761</v>
      </c>
    </row>
    <row r="199" spans="1:9" x14ac:dyDescent="0.2">
      <c r="A199" s="55" t="s">
        <v>3760</v>
      </c>
      <c r="B199" s="18" t="s">
        <v>4149</v>
      </c>
      <c r="C199" s="55" t="s">
        <v>3915</v>
      </c>
      <c r="D199" s="55"/>
      <c r="E199" s="55" t="s">
        <v>4144</v>
      </c>
      <c r="F199" s="55" t="s">
        <v>3656</v>
      </c>
      <c r="G199" s="55" t="s">
        <v>4145</v>
      </c>
      <c r="H199" s="173">
        <v>30000000</v>
      </c>
      <c r="I199" s="55" t="s">
        <v>3761</v>
      </c>
    </row>
    <row r="200" spans="1:9" x14ac:dyDescent="0.2">
      <c r="A200" s="55" t="s">
        <v>3760</v>
      </c>
      <c r="B200" s="18" t="s">
        <v>4150</v>
      </c>
      <c r="C200" s="55" t="s">
        <v>3911</v>
      </c>
      <c r="D200" s="55"/>
      <c r="E200" s="55" t="s">
        <v>4144</v>
      </c>
      <c r="F200" s="55" t="s">
        <v>3656</v>
      </c>
      <c r="G200" s="55" t="s">
        <v>4145</v>
      </c>
      <c r="H200" s="173">
        <v>30000000</v>
      </c>
      <c r="I200" s="55" t="s">
        <v>3761</v>
      </c>
    </row>
    <row r="201" spans="1:9" x14ac:dyDescent="0.2">
      <c r="A201" s="55" t="s">
        <v>3760</v>
      </c>
      <c r="B201" s="18" t="s">
        <v>4151</v>
      </c>
      <c r="C201" s="55" t="s">
        <v>3911</v>
      </c>
      <c r="D201" s="55"/>
      <c r="E201" s="55" t="s">
        <v>4144</v>
      </c>
      <c r="F201" s="55" t="s">
        <v>3656</v>
      </c>
      <c r="G201" s="55" t="s">
        <v>4145</v>
      </c>
      <c r="H201" s="173">
        <v>30000000</v>
      </c>
      <c r="I201" s="55" t="s">
        <v>3761</v>
      </c>
    </row>
    <row r="202" spans="1:9" x14ac:dyDescent="0.2">
      <c r="A202" s="55" t="s">
        <v>3760</v>
      </c>
      <c r="B202" s="18" t="s">
        <v>4152</v>
      </c>
      <c r="C202" s="55" t="s">
        <v>3911</v>
      </c>
      <c r="D202" s="55"/>
      <c r="E202" s="55" t="s">
        <v>4144</v>
      </c>
      <c r="F202" s="55" t="s">
        <v>3656</v>
      </c>
      <c r="G202" s="55" t="s">
        <v>4145</v>
      </c>
      <c r="H202" s="173">
        <v>30000000</v>
      </c>
      <c r="I202" s="55" t="s">
        <v>3761</v>
      </c>
    </row>
    <row r="203" spans="1:9" x14ac:dyDescent="0.2">
      <c r="A203" s="55" t="s">
        <v>3760</v>
      </c>
      <c r="B203" s="18" t="s">
        <v>4153</v>
      </c>
      <c r="C203" s="55" t="s">
        <v>3915</v>
      </c>
      <c r="D203" s="55"/>
      <c r="E203" s="55" t="s">
        <v>4144</v>
      </c>
      <c r="F203" s="55" t="s">
        <v>3656</v>
      </c>
      <c r="G203" s="55" t="s">
        <v>4145</v>
      </c>
      <c r="H203" s="173">
        <v>30000000</v>
      </c>
      <c r="I203" s="55" t="s">
        <v>3761</v>
      </c>
    </row>
    <row r="204" spans="1:9" x14ac:dyDescent="0.2">
      <c r="A204" s="55" t="s">
        <v>3826</v>
      </c>
      <c r="B204" s="18" t="s">
        <v>4154</v>
      </c>
      <c r="C204" s="55" t="s">
        <v>3911</v>
      </c>
      <c r="D204" s="55"/>
      <c r="E204" s="55" t="s">
        <v>4155</v>
      </c>
      <c r="F204" s="55" t="s">
        <v>3666</v>
      </c>
      <c r="G204" s="55" t="s">
        <v>3550</v>
      </c>
      <c r="H204" s="173">
        <v>21500000</v>
      </c>
      <c r="I204" s="55" t="s">
        <v>3551</v>
      </c>
    </row>
    <row r="205" spans="1:9" x14ac:dyDescent="0.2">
      <c r="A205" s="55" t="s">
        <v>3826</v>
      </c>
      <c r="B205" s="18" t="s">
        <v>4156</v>
      </c>
      <c r="C205" s="55" t="s">
        <v>3911</v>
      </c>
      <c r="D205" s="55"/>
      <c r="E205" s="55" t="s">
        <v>4155</v>
      </c>
      <c r="F205" s="55" t="s">
        <v>3666</v>
      </c>
      <c r="G205" s="55" t="s">
        <v>3550</v>
      </c>
      <c r="H205" s="173">
        <v>21500000</v>
      </c>
      <c r="I205" s="55" t="s">
        <v>3551</v>
      </c>
    </row>
    <row r="206" spans="1:9" x14ac:dyDescent="0.2">
      <c r="A206" s="55" t="s">
        <v>3826</v>
      </c>
      <c r="B206" s="18" t="s">
        <v>4157</v>
      </c>
      <c r="C206" s="55" t="s">
        <v>3911</v>
      </c>
      <c r="D206" s="55"/>
      <c r="E206" s="55" t="s">
        <v>4155</v>
      </c>
      <c r="F206" s="55" t="s">
        <v>3666</v>
      </c>
      <c r="G206" s="55" t="s">
        <v>3550</v>
      </c>
      <c r="H206" s="173">
        <v>21500000</v>
      </c>
      <c r="I206" s="55" t="s">
        <v>3551</v>
      </c>
    </row>
    <row r="207" spans="1:9" x14ac:dyDescent="0.2">
      <c r="A207" s="55" t="s">
        <v>3826</v>
      </c>
      <c r="B207" s="18" t="s">
        <v>4158</v>
      </c>
      <c r="C207" s="55" t="s">
        <v>3911</v>
      </c>
      <c r="D207" s="55"/>
      <c r="E207" s="55" t="s">
        <v>4155</v>
      </c>
      <c r="F207" s="55" t="s">
        <v>3666</v>
      </c>
      <c r="G207" s="55" t="s">
        <v>3550</v>
      </c>
      <c r="H207" s="173">
        <v>21500000</v>
      </c>
      <c r="I207" s="55" t="s">
        <v>3551</v>
      </c>
    </row>
    <row r="208" spans="1:9" x14ac:dyDescent="0.2">
      <c r="A208" s="55" t="s">
        <v>3826</v>
      </c>
      <c r="B208" s="18" t="s">
        <v>4159</v>
      </c>
      <c r="C208" s="55" t="s">
        <v>3911</v>
      </c>
      <c r="D208" s="55"/>
      <c r="E208" s="55" t="s">
        <v>4155</v>
      </c>
      <c r="F208" s="55" t="s">
        <v>3666</v>
      </c>
      <c r="G208" s="55" t="s">
        <v>3550</v>
      </c>
      <c r="H208" s="173">
        <v>21500000</v>
      </c>
      <c r="I208" s="55" t="s">
        <v>3551</v>
      </c>
    </row>
    <row r="209" spans="1:9" x14ac:dyDescent="0.2">
      <c r="A209" s="55" t="s">
        <v>3826</v>
      </c>
      <c r="B209" s="18" t="s">
        <v>4160</v>
      </c>
      <c r="C209" s="55" t="s">
        <v>3915</v>
      </c>
      <c r="D209" s="55"/>
      <c r="E209" s="55" t="s">
        <v>4155</v>
      </c>
      <c r="F209" s="55" t="s">
        <v>3666</v>
      </c>
      <c r="G209" s="55" t="s">
        <v>3550</v>
      </c>
      <c r="H209" s="173">
        <v>21500000</v>
      </c>
      <c r="I209" s="55" t="s">
        <v>3551</v>
      </c>
    </row>
    <row r="210" spans="1:9" x14ac:dyDescent="0.2">
      <c r="A210" s="55" t="s">
        <v>3826</v>
      </c>
      <c r="B210" s="18" t="s">
        <v>4161</v>
      </c>
      <c r="C210" s="55" t="s">
        <v>3918</v>
      </c>
      <c r="D210" s="55"/>
      <c r="E210" s="55" t="s">
        <v>4155</v>
      </c>
      <c r="F210" s="55" t="s">
        <v>3666</v>
      </c>
      <c r="G210" s="55" t="s">
        <v>3550</v>
      </c>
      <c r="H210" s="173">
        <v>21500000</v>
      </c>
      <c r="I210" s="55" t="s">
        <v>3551</v>
      </c>
    </row>
    <row r="211" spans="1:9" x14ac:dyDescent="0.2">
      <c r="A211" s="55" t="s">
        <v>3826</v>
      </c>
      <c r="B211" s="18" t="s">
        <v>4162</v>
      </c>
      <c r="C211" s="55" t="s">
        <v>3915</v>
      </c>
      <c r="D211" s="55"/>
      <c r="E211" s="55" t="s">
        <v>4155</v>
      </c>
      <c r="F211" s="55" t="s">
        <v>3666</v>
      </c>
      <c r="G211" s="55" t="s">
        <v>3550</v>
      </c>
      <c r="H211" s="173">
        <v>21500000</v>
      </c>
      <c r="I211" s="55" t="s">
        <v>3551</v>
      </c>
    </row>
    <row r="212" spans="1:9" x14ac:dyDescent="0.2">
      <c r="A212" s="55" t="s">
        <v>3826</v>
      </c>
      <c r="B212" s="18" t="s">
        <v>4163</v>
      </c>
      <c r="C212" s="55" t="s">
        <v>3911</v>
      </c>
      <c r="D212" s="55"/>
      <c r="E212" s="55" t="s">
        <v>4155</v>
      </c>
      <c r="F212" s="55" t="s">
        <v>3666</v>
      </c>
      <c r="G212" s="55" t="s">
        <v>3550</v>
      </c>
      <c r="H212" s="173">
        <v>21500000</v>
      </c>
      <c r="I212" s="55" t="s">
        <v>3551</v>
      </c>
    </row>
    <row r="213" spans="1:9" x14ac:dyDescent="0.2">
      <c r="A213" s="55" t="s">
        <v>3826</v>
      </c>
      <c r="B213" s="18" t="s">
        <v>4164</v>
      </c>
      <c r="C213" s="55" t="s">
        <v>3915</v>
      </c>
      <c r="D213" s="55"/>
      <c r="E213" s="55" t="s">
        <v>4155</v>
      </c>
      <c r="F213" s="55" t="s">
        <v>3666</v>
      </c>
      <c r="G213" s="55" t="s">
        <v>3550</v>
      </c>
      <c r="H213" s="173">
        <v>21500000</v>
      </c>
      <c r="I213" s="55" t="s">
        <v>3551</v>
      </c>
    </row>
    <row r="214" spans="1:9" x14ac:dyDescent="0.2">
      <c r="A214" s="55" t="s">
        <v>3826</v>
      </c>
      <c r="B214" s="18" t="s">
        <v>4165</v>
      </c>
      <c r="C214" s="55" t="s">
        <v>3915</v>
      </c>
      <c r="D214" s="55"/>
      <c r="E214" s="55" t="s">
        <v>4155</v>
      </c>
      <c r="F214" s="55" t="s">
        <v>3666</v>
      </c>
      <c r="G214" s="55" t="s">
        <v>3550</v>
      </c>
      <c r="H214" s="173">
        <v>21500000</v>
      </c>
      <c r="I214" s="55" t="s">
        <v>3551</v>
      </c>
    </row>
    <row r="215" spans="1:9" x14ac:dyDescent="0.2">
      <c r="A215" s="55" t="s">
        <v>3826</v>
      </c>
      <c r="B215" s="18" t="s">
        <v>4166</v>
      </c>
      <c r="C215" s="55" t="s">
        <v>3915</v>
      </c>
      <c r="D215" s="55"/>
      <c r="E215" s="55" t="s">
        <v>4155</v>
      </c>
      <c r="F215" s="55" t="s">
        <v>3666</v>
      </c>
      <c r="G215" s="55" t="s">
        <v>3550</v>
      </c>
      <c r="H215" s="173">
        <v>21500000</v>
      </c>
      <c r="I215" s="55" t="s">
        <v>3551</v>
      </c>
    </row>
    <row r="216" spans="1:9" x14ac:dyDescent="0.2">
      <c r="A216" s="55" t="s">
        <v>3700</v>
      </c>
      <c r="B216" s="18" t="s">
        <v>4167</v>
      </c>
      <c r="C216" s="55" t="s">
        <v>3911</v>
      </c>
      <c r="D216" s="55"/>
      <c r="E216" s="55" t="s">
        <v>3868</v>
      </c>
      <c r="F216" s="55" t="s">
        <v>3671</v>
      </c>
      <c r="G216" s="55" t="s">
        <v>3337</v>
      </c>
      <c r="H216" s="173">
        <v>214025200</v>
      </c>
      <c r="I216" s="55" t="s">
        <v>3823</v>
      </c>
    </row>
    <row r="217" spans="1:9" x14ac:dyDescent="0.2">
      <c r="A217" s="55" t="s">
        <v>3700</v>
      </c>
      <c r="B217" s="18" t="s">
        <v>4168</v>
      </c>
      <c r="C217" s="55" t="s">
        <v>3911</v>
      </c>
      <c r="D217" s="55"/>
      <c r="E217" s="55" t="s">
        <v>3868</v>
      </c>
      <c r="F217" s="55" t="s">
        <v>3656</v>
      </c>
      <c r="G217" s="55" t="s">
        <v>3337</v>
      </c>
      <c r="H217" s="173">
        <v>214025200</v>
      </c>
      <c r="I217" s="55" t="s">
        <v>3823</v>
      </c>
    </row>
    <row r="218" spans="1:9" x14ac:dyDescent="0.2">
      <c r="A218" s="55" t="s">
        <v>3700</v>
      </c>
      <c r="B218" s="18" t="s">
        <v>4169</v>
      </c>
      <c r="C218" s="55" t="s">
        <v>3918</v>
      </c>
      <c r="D218" s="55"/>
      <c r="E218" s="55" t="s">
        <v>3868</v>
      </c>
      <c r="F218" s="55" t="s">
        <v>3671</v>
      </c>
      <c r="G218" s="55" t="s">
        <v>3337</v>
      </c>
      <c r="H218" s="173">
        <v>214025200</v>
      </c>
      <c r="I218" s="55" t="s">
        <v>3823</v>
      </c>
    </row>
    <row r="219" spans="1:9" x14ac:dyDescent="0.2">
      <c r="A219" s="55" t="s">
        <v>3700</v>
      </c>
      <c r="B219" s="18" t="s">
        <v>4170</v>
      </c>
      <c r="C219" s="55" t="s">
        <v>3915</v>
      </c>
      <c r="D219" s="55" t="s">
        <v>4171</v>
      </c>
      <c r="E219" s="55" t="s">
        <v>3868</v>
      </c>
      <c r="F219" s="55" t="s">
        <v>3671</v>
      </c>
      <c r="G219" s="55" t="s">
        <v>3337</v>
      </c>
      <c r="H219" s="173">
        <v>214025200</v>
      </c>
      <c r="I219" s="55" t="s">
        <v>3823</v>
      </c>
    </row>
    <row r="220" spans="1:9" x14ac:dyDescent="0.2">
      <c r="A220" s="55" t="s">
        <v>3700</v>
      </c>
      <c r="B220" s="18" t="s">
        <v>4172</v>
      </c>
      <c r="C220" s="55" t="s">
        <v>3911</v>
      </c>
      <c r="D220" s="55"/>
      <c r="E220" s="55" t="s">
        <v>3868</v>
      </c>
      <c r="F220" s="55" t="s">
        <v>3671</v>
      </c>
      <c r="G220" s="55" t="s">
        <v>3337</v>
      </c>
      <c r="H220" s="173">
        <v>214025200</v>
      </c>
      <c r="I220" s="55" t="s">
        <v>3823</v>
      </c>
    </row>
    <row r="221" spans="1:9" x14ac:dyDescent="0.2">
      <c r="A221" s="55" t="s">
        <v>3700</v>
      </c>
      <c r="B221" s="18" t="s">
        <v>4173</v>
      </c>
      <c r="C221" s="55" t="s">
        <v>3911</v>
      </c>
      <c r="D221" s="55"/>
      <c r="E221" s="55" t="s">
        <v>3868</v>
      </c>
      <c r="F221" s="55" t="s">
        <v>3671</v>
      </c>
      <c r="G221" s="55" t="s">
        <v>3337</v>
      </c>
      <c r="H221" s="173">
        <v>214025200</v>
      </c>
      <c r="I221" s="55" t="s">
        <v>3823</v>
      </c>
    </row>
    <row r="222" spans="1:9" x14ac:dyDescent="0.2">
      <c r="A222" s="55" t="s">
        <v>3700</v>
      </c>
      <c r="B222" s="18" t="s">
        <v>4174</v>
      </c>
      <c r="C222" s="55" t="s">
        <v>3911</v>
      </c>
      <c r="D222" s="55"/>
      <c r="E222" s="55" t="s">
        <v>3868</v>
      </c>
      <c r="F222" s="55" t="s">
        <v>3671</v>
      </c>
      <c r="G222" s="55" t="s">
        <v>3337</v>
      </c>
      <c r="H222" s="173">
        <v>214025200</v>
      </c>
      <c r="I222" s="55" t="s">
        <v>3823</v>
      </c>
    </row>
    <row r="223" spans="1:9" x14ac:dyDescent="0.2">
      <c r="A223" s="55" t="s">
        <v>3700</v>
      </c>
      <c r="B223" s="18" t="s">
        <v>4175</v>
      </c>
      <c r="C223" s="55" t="s">
        <v>3911</v>
      </c>
      <c r="D223" s="55"/>
      <c r="E223" s="55" t="s">
        <v>3868</v>
      </c>
      <c r="F223" s="55" t="s">
        <v>3671</v>
      </c>
      <c r="G223" s="55" t="s">
        <v>3337</v>
      </c>
      <c r="H223" s="173">
        <v>214025200</v>
      </c>
      <c r="I223" s="55" t="s">
        <v>3823</v>
      </c>
    </row>
    <row r="224" spans="1:9" x14ac:dyDescent="0.2">
      <c r="A224" s="55" t="s">
        <v>3700</v>
      </c>
      <c r="B224" s="18" t="s">
        <v>4176</v>
      </c>
      <c r="C224" s="55" t="s">
        <v>3911</v>
      </c>
      <c r="D224" s="55"/>
      <c r="E224" s="55" t="s">
        <v>3868</v>
      </c>
      <c r="F224" s="55" t="s">
        <v>3671</v>
      </c>
      <c r="G224" s="55" t="s">
        <v>3337</v>
      </c>
      <c r="H224" s="173">
        <v>214025200</v>
      </c>
      <c r="I224" s="55" t="s">
        <v>3823</v>
      </c>
    </row>
    <row r="225" spans="1:9" x14ac:dyDescent="0.2">
      <c r="A225" s="55" t="s">
        <v>3700</v>
      </c>
      <c r="B225" s="18" t="s">
        <v>4177</v>
      </c>
      <c r="C225" s="55" t="s">
        <v>3911</v>
      </c>
      <c r="D225" s="55"/>
      <c r="E225" s="55" t="s">
        <v>3868</v>
      </c>
      <c r="F225" s="55" t="s">
        <v>3671</v>
      </c>
      <c r="G225" s="55" t="s">
        <v>3337</v>
      </c>
      <c r="H225" s="173">
        <v>214025200</v>
      </c>
      <c r="I225" s="55" t="s">
        <v>3823</v>
      </c>
    </row>
    <row r="226" spans="1:9" x14ac:dyDescent="0.2">
      <c r="A226" s="55" t="s">
        <v>3700</v>
      </c>
      <c r="B226" s="18" t="s">
        <v>4178</v>
      </c>
      <c r="C226" s="55" t="s">
        <v>3911</v>
      </c>
      <c r="D226" s="55"/>
      <c r="E226" s="55" t="s">
        <v>3868</v>
      </c>
      <c r="F226" s="55" t="s">
        <v>3671</v>
      </c>
      <c r="G226" s="55" t="s">
        <v>3337</v>
      </c>
      <c r="H226" s="173">
        <v>214025200</v>
      </c>
      <c r="I226" s="55" t="s">
        <v>3823</v>
      </c>
    </row>
    <row r="227" spans="1:9" x14ac:dyDescent="0.2">
      <c r="A227" s="55" t="s">
        <v>3700</v>
      </c>
      <c r="B227" s="18" t="s">
        <v>4179</v>
      </c>
      <c r="C227" s="55" t="s">
        <v>3911</v>
      </c>
      <c r="D227" s="55"/>
      <c r="E227" s="55" t="s">
        <v>3868</v>
      </c>
      <c r="F227" s="55" t="s">
        <v>3671</v>
      </c>
      <c r="G227" s="55" t="s">
        <v>3337</v>
      </c>
      <c r="H227" s="173">
        <v>214025200</v>
      </c>
      <c r="I227" s="55" t="s">
        <v>3823</v>
      </c>
    </row>
    <row r="228" spans="1:9" x14ac:dyDescent="0.2">
      <c r="A228" s="55" t="s">
        <v>3700</v>
      </c>
      <c r="B228" s="18" t="s">
        <v>4180</v>
      </c>
      <c r="C228" s="55" t="s">
        <v>3911</v>
      </c>
      <c r="D228" s="55"/>
      <c r="E228" s="55" t="s">
        <v>3868</v>
      </c>
      <c r="F228" s="55" t="s">
        <v>3671</v>
      </c>
      <c r="G228" s="55" t="s">
        <v>3337</v>
      </c>
      <c r="H228" s="173">
        <v>214025200</v>
      </c>
      <c r="I228" s="55" t="s">
        <v>3823</v>
      </c>
    </row>
    <row r="229" spans="1:9" x14ac:dyDescent="0.2">
      <c r="A229" s="55" t="s">
        <v>3700</v>
      </c>
      <c r="B229" s="18" t="s">
        <v>4181</v>
      </c>
      <c r="C229" s="55" t="s">
        <v>3911</v>
      </c>
      <c r="D229" s="55"/>
      <c r="E229" s="55" t="s">
        <v>3868</v>
      </c>
      <c r="F229" s="55" t="s">
        <v>3671</v>
      </c>
      <c r="G229" s="55" t="s">
        <v>3337</v>
      </c>
      <c r="H229" s="173">
        <v>214025200</v>
      </c>
      <c r="I229" s="55" t="s">
        <v>3823</v>
      </c>
    </row>
    <row r="230" spans="1:9" x14ac:dyDescent="0.2">
      <c r="A230" s="55" t="s">
        <v>3737</v>
      </c>
      <c r="B230" s="18" t="s">
        <v>4182</v>
      </c>
      <c r="C230" s="55" t="s">
        <v>3918</v>
      </c>
      <c r="D230" s="55"/>
      <c r="E230" s="55" t="s">
        <v>4183</v>
      </c>
      <c r="F230" s="55" t="s">
        <v>3656</v>
      </c>
      <c r="G230" s="55" t="s">
        <v>3556</v>
      </c>
      <c r="H230" s="173">
        <v>275000</v>
      </c>
      <c r="I230" s="55" t="s">
        <v>3557</v>
      </c>
    </row>
    <row r="231" spans="1:9" x14ac:dyDescent="0.2">
      <c r="A231" s="55" t="s">
        <v>3703</v>
      </c>
      <c r="B231" s="18" t="s">
        <v>4184</v>
      </c>
      <c r="C231" s="55" t="s">
        <v>3911</v>
      </c>
      <c r="D231" s="55"/>
      <c r="E231" s="55" t="s">
        <v>4185</v>
      </c>
      <c r="F231" s="55" t="s">
        <v>3704</v>
      </c>
      <c r="G231" s="55" t="s">
        <v>3592</v>
      </c>
      <c r="H231" s="173">
        <v>0</v>
      </c>
      <c r="I231" s="55" t="s">
        <v>3593</v>
      </c>
    </row>
    <row r="232" spans="1:9" x14ac:dyDescent="0.2">
      <c r="A232" s="55" t="s">
        <v>3703</v>
      </c>
      <c r="B232" s="18" t="s">
        <v>4186</v>
      </c>
      <c r="C232" s="55" t="s">
        <v>3911</v>
      </c>
      <c r="D232" s="55"/>
      <c r="E232" s="55" t="s">
        <v>4185</v>
      </c>
      <c r="F232" s="55" t="s">
        <v>3704</v>
      </c>
      <c r="G232" s="55" t="s">
        <v>3592</v>
      </c>
      <c r="H232" s="173">
        <v>0</v>
      </c>
      <c r="I232" s="55" t="s">
        <v>3593</v>
      </c>
    </row>
    <row r="233" spans="1:9" x14ac:dyDescent="0.2">
      <c r="A233" s="55" t="s">
        <v>3703</v>
      </c>
      <c r="B233" s="18" t="s">
        <v>4187</v>
      </c>
      <c r="C233" s="55" t="s">
        <v>3915</v>
      </c>
      <c r="D233" s="55"/>
      <c r="E233" s="55" t="s">
        <v>4185</v>
      </c>
      <c r="F233" s="55" t="s">
        <v>3704</v>
      </c>
      <c r="G233" s="55" t="s">
        <v>3592</v>
      </c>
      <c r="H233" s="173">
        <v>0</v>
      </c>
      <c r="I233" s="55" t="s">
        <v>3593</v>
      </c>
    </row>
    <row r="234" spans="1:9" x14ac:dyDescent="0.2">
      <c r="A234" s="55" t="s">
        <v>3703</v>
      </c>
      <c r="B234" s="18" t="s">
        <v>4188</v>
      </c>
      <c r="C234" s="55" t="s">
        <v>3915</v>
      </c>
      <c r="D234" s="55"/>
      <c r="E234" s="55" t="s">
        <v>4185</v>
      </c>
      <c r="F234" s="55" t="s">
        <v>3704</v>
      </c>
      <c r="G234" s="55" t="s">
        <v>3592</v>
      </c>
      <c r="H234" s="173">
        <v>0</v>
      </c>
      <c r="I234" s="55" t="s">
        <v>3593</v>
      </c>
    </row>
    <row r="235" spans="1:9" x14ac:dyDescent="0.2">
      <c r="A235" s="55" t="s">
        <v>3703</v>
      </c>
      <c r="B235" s="18" t="s">
        <v>4189</v>
      </c>
      <c r="C235" s="55" t="s">
        <v>3911</v>
      </c>
      <c r="D235" s="55"/>
      <c r="E235" s="55" t="s">
        <v>4185</v>
      </c>
      <c r="F235" s="55" t="s">
        <v>3704</v>
      </c>
      <c r="G235" s="55" t="s">
        <v>3592</v>
      </c>
      <c r="H235" s="173">
        <v>0</v>
      </c>
      <c r="I235" s="55" t="s">
        <v>3593</v>
      </c>
    </row>
    <row r="236" spans="1:9" x14ac:dyDescent="0.2">
      <c r="A236" s="55" t="s">
        <v>3703</v>
      </c>
      <c r="B236" s="18" t="s">
        <v>4190</v>
      </c>
      <c r="C236" s="55" t="s">
        <v>3911</v>
      </c>
      <c r="D236" s="55"/>
      <c r="E236" s="55" t="s">
        <v>4185</v>
      </c>
      <c r="F236" s="55" t="s">
        <v>3704</v>
      </c>
      <c r="G236" s="55" t="s">
        <v>3592</v>
      </c>
      <c r="H236" s="173">
        <v>0</v>
      </c>
      <c r="I236" s="55" t="s">
        <v>3593</v>
      </c>
    </row>
    <row r="237" spans="1:9" x14ac:dyDescent="0.2">
      <c r="A237" s="55" t="s">
        <v>3721</v>
      </c>
      <c r="B237" s="18" t="s">
        <v>4191</v>
      </c>
      <c r="C237" s="55" t="s">
        <v>3911</v>
      </c>
      <c r="D237" s="55"/>
      <c r="E237" s="55" t="s">
        <v>4192</v>
      </c>
      <c r="F237" s="55" t="s">
        <v>3663</v>
      </c>
      <c r="G237" s="55" t="s">
        <v>4193</v>
      </c>
      <c r="H237" s="173">
        <v>87409482</v>
      </c>
      <c r="I237" s="55" t="s">
        <v>3759</v>
      </c>
    </row>
    <row r="238" spans="1:9" x14ac:dyDescent="0.2">
      <c r="A238" s="55" t="s">
        <v>3721</v>
      </c>
      <c r="B238" s="18" t="s">
        <v>4194</v>
      </c>
      <c r="C238" s="55" t="s">
        <v>3911</v>
      </c>
      <c r="D238" s="55"/>
      <c r="E238" s="55" t="s">
        <v>4192</v>
      </c>
      <c r="F238" s="55" t="s">
        <v>3663</v>
      </c>
      <c r="G238" s="55" t="s">
        <v>4193</v>
      </c>
      <c r="H238" s="173">
        <v>87409482</v>
      </c>
      <c r="I238" s="55" t="s">
        <v>3759</v>
      </c>
    </row>
    <row r="239" spans="1:9" x14ac:dyDescent="0.2">
      <c r="A239" s="55" t="s">
        <v>3721</v>
      </c>
      <c r="B239" s="18" t="s">
        <v>4195</v>
      </c>
      <c r="C239" s="55" t="s">
        <v>3918</v>
      </c>
      <c r="D239" s="55"/>
      <c r="E239" s="55" t="s">
        <v>4192</v>
      </c>
      <c r="F239" s="55" t="s">
        <v>3663</v>
      </c>
      <c r="G239" s="55" t="s">
        <v>4193</v>
      </c>
      <c r="H239" s="173">
        <v>87409482</v>
      </c>
      <c r="I239" s="55" t="s">
        <v>3759</v>
      </c>
    </row>
    <row r="240" spans="1:9" x14ac:dyDescent="0.2">
      <c r="A240" s="55" t="s">
        <v>3721</v>
      </c>
      <c r="B240" s="18" t="s">
        <v>4196</v>
      </c>
      <c r="C240" s="55" t="s">
        <v>3915</v>
      </c>
      <c r="D240" s="55"/>
      <c r="E240" s="55" t="s">
        <v>4192</v>
      </c>
      <c r="F240" s="55" t="s">
        <v>3663</v>
      </c>
      <c r="G240" s="55" t="s">
        <v>4193</v>
      </c>
      <c r="H240" s="173">
        <v>87409482</v>
      </c>
      <c r="I240" s="55" t="s">
        <v>3759</v>
      </c>
    </row>
    <row r="241" spans="1:9" x14ac:dyDescent="0.2">
      <c r="A241" s="55" t="s">
        <v>3721</v>
      </c>
      <c r="B241" s="18" t="s">
        <v>4197</v>
      </c>
      <c r="C241" s="55" t="s">
        <v>3911</v>
      </c>
      <c r="D241" s="55"/>
      <c r="E241" s="55" t="s">
        <v>4192</v>
      </c>
      <c r="F241" s="55" t="s">
        <v>3663</v>
      </c>
      <c r="G241" s="55" t="s">
        <v>4193</v>
      </c>
      <c r="H241" s="173">
        <v>87409482</v>
      </c>
      <c r="I241" s="55" t="s">
        <v>3759</v>
      </c>
    </row>
    <row r="242" spans="1:9" x14ac:dyDescent="0.2">
      <c r="A242" s="55" t="s">
        <v>3721</v>
      </c>
      <c r="B242" s="18" t="s">
        <v>4198</v>
      </c>
      <c r="C242" s="55" t="s">
        <v>3915</v>
      </c>
      <c r="D242" s="55"/>
      <c r="E242" s="55" t="s">
        <v>4192</v>
      </c>
      <c r="F242" s="55" t="s">
        <v>3663</v>
      </c>
      <c r="G242" s="55" t="s">
        <v>4193</v>
      </c>
      <c r="H242" s="173">
        <v>87409482</v>
      </c>
      <c r="I242" s="55" t="s">
        <v>3759</v>
      </c>
    </row>
    <row r="243" spans="1:9" x14ac:dyDescent="0.2">
      <c r="A243" s="55" t="s">
        <v>3721</v>
      </c>
      <c r="B243" s="18" t="s">
        <v>4199</v>
      </c>
      <c r="C243" s="55" t="s">
        <v>3915</v>
      </c>
      <c r="D243" s="55"/>
      <c r="E243" s="55" t="s">
        <v>4192</v>
      </c>
      <c r="F243" s="55" t="s">
        <v>3663</v>
      </c>
      <c r="G243" s="55" t="s">
        <v>4193</v>
      </c>
      <c r="H243" s="173">
        <v>87409482</v>
      </c>
      <c r="I243" s="55" t="s">
        <v>3759</v>
      </c>
    </row>
    <row r="244" spans="1:9" x14ac:dyDescent="0.2">
      <c r="A244" s="55" t="s">
        <v>3721</v>
      </c>
      <c r="B244" s="18" t="s">
        <v>4200</v>
      </c>
      <c r="C244" s="55" t="s">
        <v>3911</v>
      </c>
      <c r="D244" s="55"/>
      <c r="E244" s="55" t="s">
        <v>4192</v>
      </c>
      <c r="F244" s="55" t="s">
        <v>3663</v>
      </c>
      <c r="G244" s="55" t="s">
        <v>4193</v>
      </c>
      <c r="H244" s="173">
        <v>87409482</v>
      </c>
      <c r="I244" s="55" t="s">
        <v>3759</v>
      </c>
    </row>
    <row r="245" spans="1:9" x14ac:dyDescent="0.2">
      <c r="A245" s="55" t="s">
        <v>3713</v>
      </c>
      <c r="B245" s="18" t="s">
        <v>4201</v>
      </c>
      <c r="C245" s="55" t="s">
        <v>3911</v>
      </c>
      <c r="D245" s="55"/>
      <c r="E245" s="55" t="s">
        <v>4202</v>
      </c>
      <c r="F245" s="55" t="s">
        <v>3671</v>
      </c>
      <c r="G245" s="55" t="s">
        <v>3568</v>
      </c>
      <c r="H245" s="173">
        <v>136322</v>
      </c>
      <c r="I245" s="55" t="s">
        <v>3569</v>
      </c>
    </row>
    <row r="246" spans="1:9" x14ac:dyDescent="0.2">
      <c r="A246" s="55" t="s">
        <v>3713</v>
      </c>
      <c r="B246" s="18" t="s">
        <v>4203</v>
      </c>
      <c r="C246" s="55" t="s">
        <v>3911</v>
      </c>
      <c r="D246" s="55"/>
      <c r="E246" s="55" t="s">
        <v>4204</v>
      </c>
      <c r="F246" s="55" t="s">
        <v>3716</v>
      </c>
      <c r="G246" s="55" t="s">
        <v>3578</v>
      </c>
      <c r="H246" s="173">
        <v>232149</v>
      </c>
      <c r="I246" s="55" t="s">
        <v>3579</v>
      </c>
    </row>
    <row r="247" spans="1:9" x14ac:dyDescent="0.2">
      <c r="A247" s="55" t="s">
        <v>3713</v>
      </c>
      <c r="B247" s="18" t="s">
        <v>4205</v>
      </c>
      <c r="C247" s="55" t="s">
        <v>3911</v>
      </c>
      <c r="D247" s="55"/>
      <c r="E247" s="55" t="s">
        <v>4202</v>
      </c>
      <c r="F247" s="55" t="s">
        <v>3671</v>
      </c>
      <c r="G247" s="55" t="s">
        <v>3574</v>
      </c>
      <c r="H247" s="173">
        <v>152500</v>
      </c>
      <c r="I247" s="55" t="s">
        <v>3577</v>
      </c>
    </row>
    <row r="248" spans="1:9" x14ac:dyDescent="0.2">
      <c r="A248" s="55" t="s">
        <v>3713</v>
      </c>
      <c r="B248" s="18" t="s">
        <v>4206</v>
      </c>
      <c r="C248" s="55" t="s">
        <v>3911</v>
      </c>
      <c r="D248" s="55"/>
      <c r="E248" s="55" t="s">
        <v>4202</v>
      </c>
      <c r="F248" s="55" t="s">
        <v>3671</v>
      </c>
      <c r="G248" s="55" t="s">
        <v>3568</v>
      </c>
      <c r="H248" s="173">
        <v>136322</v>
      </c>
      <c r="I248" s="55" t="s">
        <v>3569</v>
      </c>
    </row>
    <row r="249" spans="1:9" x14ac:dyDescent="0.2">
      <c r="A249" s="55" t="s">
        <v>3713</v>
      </c>
      <c r="B249" s="18" t="s">
        <v>4207</v>
      </c>
      <c r="C249" s="55" t="s">
        <v>3915</v>
      </c>
      <c r="D249" s="55"/>
      <c r="E249" s="55" t="s">
        <v>4204</v>
      </c>
      <c r="F249" s="55" t="s">
        <v>3716</v>
      </c>
      <c r="G249" s="55" t="s">
        <v>3578</v>
      </c>
      <c r="H249" s="173">
        <v>232149</v>
      </c>
      <c r="I249" s="55" t="s">
        <v>3579</v>
      </c>
    </row>
    <row r="250" spans="1:9" x14ac:dyDescent="0.2">
      <c r="A250" s="55" t="s">
        <v>3713</v>
      </c>
      <c r="B250" s="18" t="s">
        <v>4208</v>
      </c>
      <c r="C250" s="55" t="s">
        <v>3915</v>
      </c>
      <c r="D250" s="55"/>
      <c r="E250" s="55" t="s">
        <v>4209</v>
      </c>
      <c r="F250" s="55" t="s">
        <v>3716</v>
      </c>
      <c r="G250" s="55" t="s">
        <v>3580</v>
      </c>
      <c r="H250" s="173">
        <v>1415796</v>
      </c>
      <c r="I250" s="55" t="s">
        <v>3581</v>
      </c>
    </row>
    <row r="251" spans="1:9" x14ac:dyDescent="0.2">
      <c r="A251" s="55" t="s">
        <v>3713</v>
      </c>
      <c r="B251" s="18" t="s">
        <v>4210</v>
      </c>
      <c r="C251" s="55" t="s">
        <v>3911</v>
      </c>
      <c r="D251" s="55"/>
      <c r="E251" s="55" t="s">
        <v>4202</v>
      </c>
      <c r="F251" s="55" t="s">
        <v>3671</v>
      </c>
      <c r="G251" s="55" t="s">
        <v>3568</v>
      </c>
      <c r="H251" s="173">
        <v>136322</v>
      </c>
      <c r="I251" s="55" t="s">
        <v>3569</v>
      </c>
    </row>
    <row r="252" spans="1:9" x14ac:dyDescent="0.2">
      <c r="A252" s="55" t="s">
        <v>3713</v>
      </c>
      <c r="B252" s="18" t="s">
        <v>4211</v>
      </c>
      <c r="C252" s="55" t="s">
        <v>3911</v>
      </c>
      <c r="D252" s="55"/>
      <c r="E252" s="55" t="s">
        <v>4202</v>
      </c>
      <c r="F252" s="55" t="s">
        <v>3671</v>
      </c>
      <c r="G252" s="55" t="s">
        <v>3574</v>
      </c>
      <c r="H252" s="173">
        <v>152500</v>
      </c>
      <c r="I252" s="55" t="s">
        <v>3577</v>
      </c>
    </row>
    <row r="253" spans="1:9" x14ac:dyDescent="0.2">
      <c r="A253" s="55" t="s">
        <v>3713</v>
      </c>
      <c r="B253" s="18" t="s">
        <v>4212</v>
      </c>
      <c r="C253" s="55" t="s">
        <v>4213</v>
      </c>
      <c r="D253" s="55"/>
      <c r="E253" s="55" t="s">
        <v>4202</v>
      </c>
      <c r="F253" s="55" t="s">
        <v>3671</v>
      </c>
      <c r="G253" s="55" t="s">
        <v>3574</v>
      </c>
      <c r="H253" s="173">
        <v>152500</v>
      </c>
      <c r="I253" s="55" t="s">
        <v>3577</v>
      </c>
    </row>
    <row r="254" spans="1:9" x14ac:dyDescent="0.2">
      <c r="A254" s="55" t="s">
        <v>3713</v>
      </c>
      <c r="B254" s="18" t="s">
        <v>4214</v>
      </c>
      <c r="C254" s="55" t="s">
        <v>3964</v>
      </c>
      <c r="D254" s="55"/>
      <c r="E254" s="55" t="s">
        <v>4202</v>
      </c>
      <c r="F254" s="55" t="s">
        <v>3671</v>
      </c>
      <c r="G254" s="55" t="s">
        <v>3568</v>
      </c>
      <c r="H254" s="173">
        <v>136322</v>
      </c>
      <c r="I254" s="55" t="s">
        <v>3569</v>
      </c>
    </row>
    <row r="255" spans="1:9" x14ac:dyDescent="0.2">
      <c r="A255" s="55" t="s">
        <v>3713</v>
      </c>
      <c r="B255" s="18" t="s">
        <v>4215</v>
      </c>
      <c r="C255" s="55" t="s">
        <v>3911</v>
      </c>
      <c r="D255" s="55"/>
      <c r="E255" s="55" t="s">
        <v>4202</v>
      </c>
      <c r="F255" s="55" t="s">
        <v>3671</v>
      </c>
      <c r="G255" s="55" t="s">
        <v>3568</v>
      </c>
      <c r="H255" s="173">
        <v>136322</v>
      </c>
      <c r="I255" s="55" t="s">
        <v>3569</v>
      </c>
    </row>
    <row r="256" spans="1:9" x14ac:dyDescent="0.2">
      <c r="A256" s="55" t="s">
        <v>3764</v>
      </c>
      <c r="B256" s="18" t="s">
        <v>4216</v>
      </c>
      <c r="C256" s="55" t="s">
        <v>3918</v>
      </c>
      <c r="D256" s="55"/>
      <c r="E256" s="55" t="s">
        <v>3890</v>
      </c>
      <c r="F256" s="55" t="s">
        <v>3680</v>
      </c>
      <c r="G256" s="55" t="s">
        <v>3490</v>
      </c>
      <c r="H256" s="173">
        <v>18371336</v>
      </c>
      <c r="I256" s="55" t="s">
        <v>3765</v>
      </c>
    </row>
    <row r="257" spans="1:9" x14ac:dyDescent="0.2">
      <c r="A257" s="55" t="s">
        <v>3764</v>
      </c>
      <c r="B257" s="18" t="s">
        <v>4217</v>
      </c>
      <c r="C257" s="55" t="s">
        <v>3911</v>
      </c>
      <c r="D257" s="55"/>
      <c r="E257" s="55" t="s">
        <v>3890</v>
      </c>
      <c r="F257" s="55" t="s">
        <v>3680</v>
      </c>
      <c r="G257" s="55" t="s">
        <v>3490</v>
      </c>
      <c r="H257" s="173">
        <v>18371336</v>
      </c>
      <c r="I257" s="55" t="s">
        <v>3765</v>
      </c>
    </row>
    <row r="258" spans="1:9" x14ac:dyDescent="0.2">
      <c r="A258" s="55" t="s">
        <v>3764</v>
      </c>
      <c r="B258" s="18" t="s">
        <v>4218</v>
      </c>
      <c r="C258" s="55" t="s">
        <v>3911</v>
      </c>
      <c r="D258" s="55"/>
      <c r="E258" s="55" t="s">
        <v>3890</v>
      </c>
      <c r="F258" s="55" t="s">
        <v>3680</v>
      </c>
      <c r="G258" s="55" t="s">
        <v>3490</v>
      </c>
      <c r="H258" s="173">
        <v>18371336</v>
      </c>
      <c r="I258" s="55" t="s">
        <v>3765</v>
      </c>
    </row>
    <row r="259" spans="1:9" x14ac:dyDescent="0.2">
      <c r="A259" s="55" t="s">
        <v>3764</v>
      </c>
      <c r="B259" s="18" t="s">
        <v>4219</v>
      </c>
      <c r="C259" s="55" t="s">
        <v>3915</v>
      </c>
      <c r="D259" s="55"/>
      <c r="E259" s="55" t="s">
        <v>3890</v>
      </c>
      <c r="F259" s="55" t="s">
        <v>3680</v>
      </c>
      <c r="G259" s="55" t="s">
        <v>3490</v>
      </c>
      <c r="H259" s="173">
        <v>18371336</v>
      </c>
      <c r="I259" s="55" t="s">
        <v>3765</v>
      </c>
    </row>
    <row r="260" spans="1:9" x14ac:dyDescent="0.2">
      <c r="A260" s="55" t="s">
        <v>3764</v>
      </c>
      <c r="B260" s="18" t="s">
        <v>4220</v>
      </c>
      <c r="C260" s="55" t="s">
        <v>3911</v>
      </c>
      <c r="D260" s="55"/>
      <c r="E260" s="55" t="s">
        <v>3890</v>
      </c>
      <c r="F260" s="55" t="s">
        <v>3680</v>
      </c>
      <c r="G260" s="55" t="s">
        <v>3490</v>
      </c>
      <c r="H260" s="173">
        <v>18371336</v>
      </c>
      <c r="I260" s="55" t="s">
        <v>3765</v>
      </c>
    </row>
    <row r="261" spans="1:9" x14ac:dyDescent="0.2">
      <c r="A261" s="55" t="s">
        <v>3764</v>
      </c>
      <c r="B261" s="18" t="s">
        <v>4221</v>
      </c>
      <c r="C261" s="55" t="s">
        <v>3911</v>
      </c>
      <c r="D261" s="55"/>
      <c r="E261" s="55" t="s">
        <v>3890</v>
      </c>
      <c r="F261" s="55" t="s">
        <v>3680</v>
      </c>
      <c r="G261" s="55" t="s">
        <v>3490</v>
      </c>
      <c r="H261" s="173">
        <v>18371336</v>
      </c>
      <c r="I261" s="55" t="s">
        <v>3765</v>
      </c>
    </row>
    <row r="262" spans="1:9" x14ac:dyDescent="0.2">
      <c r="A262" s="55" t="s">
        <v>3764</v>
      </c>
      <c r="B262" s="18" t="s">
        <v>4222</v>
      </c>
      <c r="C262" s="55" t="s">
        <v>3911</v>
      </c>
      <c r="D262" s="55"/>
      <c r="E262" s="55" t="s">
        <v>3890</v>
      </c>
      <c r="F262" s="55" t="s">
        <v>3680</v>
      </c>
      <c r="G262" s="55" t="s">
        <v>3490</v>
      </c>
      <c r="H262" s="173">
        <v>18371336</v>
      </c>
      <c r="I262" s="55" t="s">
        <v>3765</v>
      </c>
    </row>
    <row r="263" spans="1:9" x14ac:dyDescent="0.2">
      <c r="A263" s="55" t="s">
        <v>3779</v>
      </c>
      <c r="B263" s="18" t="s">
        <v>4223</v>
      </c>
      <c r="C263" s="55" t="s">
        <v>3918</v>
      </c>
      <c r="D263" s="55"/>
      <c r="E263" s="55" t="s">
        <v>3868</v>
      </c>
      <c r="F263" s="55" t="s">
        <v>3671</v>
      </c>
      <c r="G263" s="55" t="s">
        <v>4224</v>
      </c>
      <c r="H263" s="173">
        <v>125694186</v>
      </c>
      <c r="I263" s="55" t="s">
        <v>3780</v>
      </c>
    </row>
    <row r="264" spans="1:9" x14ac:dyDescent="0.2">
      <c r="A264" s="55" t="s">
        <v>3779</v>
      </c>
      <c r="B264" s="18" t="s">
        <v>4225</v>
      </c>
      <c r="C264" s="55" t="s">
        <v>3915</v>
      </c>
      <c r="D264" s="55"/>
      <c r="E264" s="55" t="s">
        <v>3868</v>
      </c>
      <c r="F264" s="55" t="s">
        <v>3671</v>
      </c>
      <c r="G264" s="55" t="s">
        <v>4224</v>
      </c>
      <c r="H264" s="173">
        <v>125694186</v>
      </c>
      <c r="I264" s="55" t="s">
        <v>3780</v>
      </c>
    </row>
    <row r="265" spans="1:9" x14ac:dyDescent="0.2">
      <c r="A265" s="55" t="s">
        <v>3779</v>
      </c>
      <c r="B265" s="18" t="s">
        <v>4226</v>
      </c>
      <c r="C265" s="55" t="s">
        <v>3915</v>
      </c>
      <c r="D265" s="55"/>
      <c r="E265" s="55" t="s">
        <v>3868</v>
      </c>
      <c r="F265" s="55" t="s">
        <v>3671</v>
      </c>
      <c r="G265" s="55" t="s">
        <v>4224</v>
      </c>
      <c r="H265" s="173">
        <v>125694186</v>
      </c>
      <c r="I265" s="55" t="s">
        <v>3780</v>
      </c>
    </row>
    <row r="266" spans="1:9" x14ac:dyDescent="0.2">
      <c r="A266" s="55" t="s">
        <v>3779</v>
      </c>
      <c r="B266" s="18" t="s">
        <v>3925</v>
      </c>
      <c r="C266" s="55" t="s">
        <v>3911</v>
      </c>
      <c r="D266" s="55"/>
      <c r="E266" s="55" t="s">
        <v>3868</v>
      </c>
      <c r="F266" s="55" t="s">
        <v>3671</v>
      </c>
      <c r="G266" s="55" t="s">
        <v>4224</v>
      </c>
      <c r="H266" s="173">
        <v>125694186</v>
      </c>
      <c r="I266" s="55" t="s">
        <v>3780</v>
      </c>
    </row>
    <row r="267" spans="1:9" x14ac:dyDescent="0.2">
      <c r="A267" s="55" t="s">
        <v>3779</v>
      </c>
      <c r="B267" s="18" t="s">
        <v>4227</v>
      </c>
      <c r="C267" s="55" t="s">
        <v>3915</v>
      </c>
      <c r="D267" s="55"/>
      <c r="E267" s="55" t="s">
        <v>3868</v>
      </c>
      <c r="F267" s="55" t="s">
        <v>3671</v>
      </c>
      <c r="G267" s="55" t="s">
        <v>4224</v>
      </c>
      <c r="H267" s="173">
        <v>125694186</v>
      </c>
      <c r="I267" s="55" t="s">
        <v>3780</v>
      </c>
    </row>
    <row r="268" spans="1:9" x14ac:dyDescent="0.2">
      <c r="A268" s="55" t="s">
        <v>3779</v>
      </c>
      <c r="B268" s="18" t="s">
        <v>4228</v>
      </c>
      <c r="C268" s="55" t="s">
        <v>3915</v>
      </c>
      <c r="D268" s="55"/>
      <c r="E268" s="55" t="s">
        <v>3868</v>
      </c>
      <c r="F268" s="55" t="s">
        <v>3671</v>
      </c>
      <c r="G268" s="55" t="s">
        <v>4224</v>
      </c>
      <c r="H268" s="173">
        <v>125694186</v>
      </c>
      <c r="I268" s="55" t="s">
        <v>3780</v>
      </c>
    </row>
    <row r="269" spans="1:9" x14ac:dyDescent="0.2">
      <c r="A269" s="55" t="s">
        <v>3779</v>
      </c>
      <c r="B269" s="18" t="s">
        <v>4229</v>
      </c>
      <c r="C269" s="55" t="s">
        <v>3915</v>
      </c>
      <c r="D269" s="55"/>
      <c r="E269" s="55" t="s">
        <v>3868</v>
      </c>
      <c r="F269" s="55" t="s">
        <v>3671</v>
      </c>
      <c r="G269" s="55" t="s">
        <v>4224</v>
      </c>
      <c r="H269" s="173">
        <v>125694186</v>
      </c>
      <c r="I269" s="55" t="s">
        <v>3780</v>
      </c>
    </row>
    <row r="270" spans="1:9" x14ac:dyDescent="0.2">
      <c r="A270" s="55" t="s">
        <v>3779</v>
      </c>
      <c r="B270" s="18" t="s">
        <v>4230</v>
      </c>
      <c r="C270" s="55" t="s">
        <v>3911</v>
      </c>
      <c r="D270" s="55"/>
      <c r="E270" s="55" t="s">
        <v>3868</v>
      </c>
      <c r="F270" s="55" t="s">
        <v>3671</v>
      </c>
      <c r="G270" s="55" t="s">
        <v>4224</v>
      </c>
      <c r="H270" s="173">
        <v>125694186</v>
      </c>
      <c r="I270" s="55" t="s">
        <v>3780</v>
      </c>
    </row>
    <row r="271" spans="1:9" x14ac:dyDescent="0.2">
      <c r="A271" s="55" t="s">
        <v>3779</v>
      </c>
      <c r="B271" s="18" t="s">
        <v>4231</v>
      </c>
      <c r="C271" s="55" t="s">
        <v>3911</v>
      </c>
      <c r="D271" s="55"/>
      <c r="E271" s="55" t="s">
        <v>3868</v>
      </c>
      <c r="F271" s="55" t="s">
        <v>3671</v>
      </c>
      <c r="G271" s="55" t="s">
        <v>4224</v>
      </c>
      <c r="H271" s="173">
        <v>125694186</v>
      </c>
      <c r="I271" s="55" t="s">
        <v>3780</v>
      </c>
    </row>
    <row r="272" spans="1:9" x14ac:dyDescent="0.2">
      <c r="A272" s="55" t="s">
        <v>3779</v>
      </c>
      <c r="B272" s="18" t="s">
        <v>4232</v>
      </c>
      <c r="C272" s="55" t="s">
        <v>3911</v>
      </c>
      <c r="D272" s="55"/>
      <c r="E272" s="55" t="s">
        <v>3868</v>
      </c>
      <c r="F272" s="55" t="s">
        <v>3671</v>
      </c>
      <c r="G272" s="55" t="s">
        <v>4224</v>
      </c>
      <c r="H272" s="173">
        <v>125694186</v>
      </c>
      <c r="I272" s="55" t="s">
        <v>3780</v>
      </c>
    </row>
    <row r="273" spans="1:9" x14ac:dyDescent="0.2">
      <c r="A273" s="55" t="s">
        <v>3779</v>
      </c>
      <c r="B273" s="18" t="s">
        <v>4233</v>
      </c>
      <c r="C273" s="55" t="s">
        <v>3915</v>
      </c>
      <c r="D273" s="55"/>
      <c r="E273" s="55" t="s">
        <v>3868</v>
      </c>
      <c r="F273" s="55" t="s">
        <v>3671</v>
      </c>
      <c r="G273" s="55" t="s">
        <v>4224</v>
      </c>
      <c r="H273" s="173">
        <v>125694186</v>
      </c>
      <c r="I273" s="55" t="s">
        <v>3780</v>
      </c>
    </row>
    <row r="274" spans="1:9" x14ac:dyDescent="0.2">
      <c r="A274" s="55" t="s">
        <v>3779</v>
      </c>
      <c r="B274" s="18" t="s">
        <v>4234</v>
      </c>
      <c r="C274" s="55" t="s">
        <v>3911</v>
      </c>
      <c r="D274" s="55"/>
      <c r="E274" s="55" t="s">
        <v>3868</v>
      </c>
      <c r="F274" s="55" t="s">
        <v>3671</v>
      </c>
      <c r="G274" s="55" t="s">
        <v>4224</v>
      </c>
      <c r="H274" s="173">
        <v>125694186</v>
      </c>
      <c r="I274" s="55" t="s">
        <v>3780</v>
      </c>
    </row>
    <row r="275" spans="1:9" x14ac:dyDescent="0.2">
      <c r="A275" s="55" t="s">
        <v>3779</v>
      </c>
      <c r="B275" s="18" t="s">
        <v>4235</v>
      </c>
      <c r="C275" s="55" t="s">
        <v>3911</v>
      </c>
      <c r="D275" s="55"/>
      <c r="E275" s="55" t="s">
        <v>3868</v>
      </c>
      <c r="F275" s="55" t="s">
        <v>3671</v>
      </c>
      <c r="G275" s="55" t="s">
        <v>4224</v>
      </c>
      <c r="H275" s="173">
        <v>125694186</v>
      </c>
      <c r="I275" s="55" t="s">
        <v>3780</v>
      </c>
    </row>
    <row r="276" spans="1:9" x14ac:dyDescent="0.2">
      <c r="A276" s="55" t="s">
        <v>3779</v>
      </c>
      <c r="B276" s="18" t="s">
        <v>4236</v>
      </c>
      <c r="C276" s="55" t="s">
        <v>3911</v>
      </c>
      <c r="D276" s="55"/>
      <c r="E276" s="55" t="s">
        <v>3868</v>
      </c>
      <c r="F276" s="55" t="s">
        <v>3671</v>
      </c>
      <c r="G276" s="55" t="s">
        <v>4224</v>
      </c>
      <c r="H276" s="173">
        <v>125694186</v>
      </c>
      <c r="I276" s="55" t="s">
        <v>3780</v>
      </c>
    </row>
    <row r="277" spans="1:9" x14ac:dyDescent="0.2">
      <c r="A277" s="55" t="s">
        <v>3779</v>
      </c>
      <c r="B277" s="18" t="s">
        <v>4237</v>
      </c>
      <c r="C277" s="55" t="s">
        <v>3911</v>
      </c>
      <c r="D277" s="55"/>
      <c r="E277" s="55" t="s">
        <v>3868</v>
      </c>
      <c r="F277" s="55" t="s">
        <v>3671</v>
      </c>
      <c r="G277" s="55" t="s">
        <v>4224</v>
      </c>
      <c r="H277" s="173">
        <v>125694186</v>
      </c>
      <c r="I277" s="55" t="s">
        <v>3780</v>
      </c>
    </row>
    <row r="278" spans="1:9" x14ac:dyDescent="0.2">
      <c r="A278" s="55" t="s">
        <v>3715</v>
      </c>
      <c r="B278" s="18" t="s">
        <v>4238</v>
      </c>
      <c r="C278" s="55" t="s">
        <v>3918</v>
      </c>
      <c r="D278" s="55"/>
      <c r="E278" s="55" t="s">
        <v>4239</v>
      </c>
      <c r="F278" s="55" t="s">
        <v>3716</v>
      </c>
      <c r="G278" s="55" t="s">
        <v>3600</v>
      </c>
      <c r="H278" s="173">
        <v>1636582</v>
      </c>
      <c r="I278" s="55" t="s">
        <v>3601</v>
      </c>
    </row>
    <row r="279" spans="1:9" x14ac:dyDescent="0.2">
      <c r="A279" s="55" t="s">
        <v>3715</v>
      </c>
      <c r="B279" s="18" t="s">
        <v>4240</v>
      </c>
      <c r="C279" s="55" t="s">
        <v>3918</v>
      </c>
      <c r="D279" s="55"/>
      <c r="E279" s="55" t="s">
        <v>4239</v>
      </c>
      <c r="F279" s="55" t="s">
        <v>3716</v>
      </c>
      <c r="G279" s="55" t="s">
        <v>3600</v>
      </c>
      <c r="H279" s="173">
        <v>1636582</v>
      </c>
      <c r="I279" s="55" t="s">
        <v>3601</v>
      </c>
    </row>
    <row r="280" spans="1:9" x14ac:dyDescent="0.2">
      <c r="A280" s="55" t="s">
        <v>3715</v>
      </c>
      <c r="B280" s="18" t="s">
        <v>4241</v>
      </c>
      <c r="C280" s="55" t="s">
        <v>3911</v>
      </c>
      <c r="D280" s="55"/>
      <c r="E280" s="55" t="s">
        <v>4239</v>
      </c>
      <c r="F280" s="55" t="s">
        <v>3716</v>
      </c>
      <c r="G280" s="55" t="s">
        <v>3600</v>
      </c>
      <c r="H280" s="173">
        <v>1636582</v>
      </c>
      <c r="I280" s="55" t="s">
        <v>3601</v>
      </c>
    </row>
    <row r="281" spans="1:9" x14ac:dyDescent="0.2">
      <c r="A281" s="55" t="s">
        <v>3715</v>
      </c>
      <c r="B281" s="18" t="s">
        <v>4242</v>
      </c>
      <c r="C281" s="55" t="s">
        <v>3918</v>
      </c>
      <c r="D281" s="55"/>
      <c r="E281" s="55" t="s">
        <v>4239</v>
      </c>
      <c r="F281" s="55" t="s">
        <v>3716</v>
      </c>
      <c r="G281" s="55" t="s">
        <v>3600</v>
      </c>
      <c r="H281" s="173">
        <v>1636582</v>
      </c>
      <c r="I281" s="55" t="s">
        <v>3601</v>
      </c>
    </row>
    <row r="282" spans="1:9" x14ac:dyDescent="0.2">
      <c r="A282" s="55" t="s">
        <v>3828</v>
      </c>
      <c r="B282" s="18" t="s">
        <v>4243</v>
      </c>
      <c r="C282" s="55" t="s">
        <v>3918</v>
      </c>
      <c r="D282" s="55"/>
      <c r="E282" s="55" t="s">
        <v>3855</v>
      </c>
      <c r="F282" s="55" t="s">
        <v>3666</v>
      </c>
      <c r="G282" s="55" t="s">
        <v>4244</v>
      </c>
      <c r="H282" s="173">
        <v>348906500</v>
      </c>
      <c r="I282" s="55" t="s">
        <v>3829</v>
      </c>
    </row>
    <row r="283" spans="1:9" x14ac:dyDescent="0.2">
      <c r="A283" s="55" t="s">
        <v>3828</v>
      </c>
      <c r="B283" s="18" t="s">
        <v>4245</v>
      </c>
      <c r="C283" s="55" t="s">
        <v>3911</v>
      </c>
      <c r="D283" s="55"/>
      <c r="E283" s="55" t="s">
        <v>3855</v>
      </c>
      <c r="F283" s="55" t="s">
        <v>3666</v>
      </c>
      <c r="G283" s="55" t="s">
        <v>4244</v>
      </c>
      <c r="H283" s="173">
        <v>348906500</v>
      </c>
      <c r="I283" s="55" t="s">
        <v>3829</v>
      </c>
    </row>
    <row r="284" spans="1:9" x14ac:dyDescent="0.2">
      <c r="A284" s="55" t="s">
        <v>3828</v>
      </c>
      <c r="B284" s="18" t="s">
        <v>4246</v>
      </c>
      <c r="C284" s="55" t="s">
        <v>3918</v>
      </c>
      <c r="D284" s="55"/>
      <c r="E284" s="55" t="s">
        <v>3855</v>
      </c>
      <c r="F284" s="55" t="s">
        <v>3666</v>
      </c>
      <c r="G284" s="55" t="s">
        <v>4244</v>
      </c>
      <c r="H284" s="173">
        <v>348906500</v>
      </c>
      <c r="I284" s="55" t="s">
        <v>3829</v>
      </c>
    </row>
    <row r="285" spans="1:9" x14ac:dyDescent="0.2">
      <c r="A285" s="55" t="s">
        <v>3828</v>
      </c>
      <c r="B285" s="18" t="s">
        <v>4247</v>
      </c>
      <c r="C285" s="55" t="s">
        <v>3915</v>
      </c>
      <c r="D285" s="55"/>
      <c r="E285" s="55" t="s">
        <v>3855</v>
      </c>
      <c r="F285" s="55" t="s">
        <v>3666</v>
      </c>
      <c r="G285" s="55" t="s">
        <v>4244</v>
      </c>
      <c r="H285" s="173">
        <v>348906500</v>
      </c>
      <c r="I285" s="55" t="s">
        <v>3829</v>
      </c>
    </row>
    <row r="286" spans="1:9" x14ac:dyDescent="0.2">
      <c r="A286" s="55" t="s">
        <v>3828</v>
      </c>
      <c r="B286" s="18" t="s">
        <v>4248</v>
      </c>
      <c r="C286" s="55" t="s">
        <v>3911</v>
      </c>
      <c r="D286" s="55"/>
      <c r="E286" s="55" t="s">
        <v>3855</v>
      </c>
      <c r="F286" s="55" t="s">
        <v>3666</v>
      </c>
      <c r="G286" s="55" t="s">
        <v>4244</v>
      </c>
      <c r="H286" s="173">
        <v>348906500</v>
      </c>
      <c r="I286" s="55" t="s">
        <v>3829</v>
      </c>
    </row>
    <row r="287" spans="1:9" x14ac:dyDescent="0.2">
      <c r="A287" s="55" t="s">
        <v>3828</v>
      </c>
      <c r="B287" s="18" t="s">
        <v>4249</v>
      </c>
      <c r="C287" s="55" t="s">
        <v>3911</v>
      </c>
      <c r="D287" s="55"/>
      <c r="E287" s="55" t="s">
        <v>3855</v>
      </c>
      <c r="F287" s="55" t="s">
        <v>3666</v>
      </c>
      <c r="G287" s="55" t="s">
        <v>4244</v>
      </c>
      <c r="H287" s="173">
        <v>348906500</v>
      </c>
      <c r="I287" s="55" t="s">
        <v>3829</v>
      </c>
    </row>
    <row r="288" spans="1:9" x14ac:dyDescent="0.2">
      <c r="A288" s="55" t="s">
        <v>3828</v>
      </c>
      <c r="B288" s="18" t="s">
        <v>4250</v>
      </c>
      <c r="C288" s="55" t="s">
        <v>3911</v>
      </c>
      <c r="D288" s="55"/>
      <c r="E288" s="55" t="s">
        <v>3855</v>
      </c>
      <c r="F288" s="55" t="s">
        <v>3666</v>
      </c>
      <c r="G288" s="55" t="s">
        <v>4244</v>
      </c>
      <c r="H288" s="173">
        <v>348906500</v>
      </c>
      <c r="I288" s="55" t="s">
        <v>3829</v>
      </c>
    </row>
    <row r="289" spans="1:9" x14ac:dyDescent="0.2">
      <c r="A289" s="55" t="s">
        <v>3832</v>
      </c>
      <c r="B289" s="18" t="s">
        <v>4251</v>
      </c>
      <c r="C289" s="55" t="s">
        <v>3911</v>
      </c>
      <c r="D289" s="55" t="s">
        <v>4252</v>
      </c>
      <c r="E289" s="55" t="s">
        <v>3856</v>
      </c>
      <c r="F289" s="55" t="s">
        <v>3656</v>
      </c>
      <c r="G289" s="55" t="s">
        <v>4253</v>
      </c>
      <c r="H289" s="173">
        <v>10000000</v>
      </c>
      <c r="I289" s="55" t="s">
        <v>3833</v>
      </c>
    </row>
    <row r="290" spans="1:9" x14ac:dyDescent="0.2">
      <c r="A290" s="55" t="s">
        <v>3832</v>
      </c>
      <c r="B290" s="18" t="s">
        <v>4254</v>
      </c>
      <c r="C290" s="55" t="s">
        <v>3911</v>
      </c>
      <c r="D290" s="55" t="s">
        <v>4252</v>
      </c>
      <c r="E290" s="55" t="s">
        <v>3856</v>
      </c>
      <c r="F290" s="55" t="s">
        <v>3656</v>
      </c>
      <c r="G290" s="55" t="s">
        <v>4253</v>
      </c>
      <c r="H290" s="173">
        <v>10000000</v>
      </c>
      <c r="I290" s="55" t="s">
        <v>3833</v>
      </c>
    </row>
    <row r="291" spans="1:9" x14ac:dyDescent="0.2">
      <c r="A291" s="55" t="s">
        <v>3832</v>
      </c>
      <c r="B291" s="18" t="s">
        <v>4255</v>
      </c>
      <c r="C291" s="55" t="s">
        <v>3911</v>
      </c>
      <c r="D291" s="55" t="s">
        <v>4252</v>
      </c>
      <c r="E291" s="55" t="s">
        <v>3856</v>
      </c>
      <c r="F291" s="55" t="s">
        <v>3656</v>
      </c>
      <c r="G291" s="55" t="s">
        <v>4253</v>
      </c>
      <c r="H291" s="173">
        <v>10000000</v>
      </c>
      <c r="I291" s="55" t="s">
        <v>3833</v>
      </c>
    </row>
    <row r="292" spans="1:9" x14ac:dyDescent="0.2">
      <c r="A292" s="55" t="s">
        <v>3832</v>
      </c>
      <c r="B292" s="18" t="s">
        <v>4256</v>
      </c>
      <c r="C292" s="55" t="s">
        <v>3911</v>
      </c>
      <c r="D292" s="55" t="s">
        <v>4252</v>
      </c>
      <c r="E292" s="55" t="s">
        <v>3856</v>
      </c>
      <c r="F292" s="55" t="s">
        <v>3656</v>
      </c>
      <c r="G292" s="55" t="s">
        <v>4253</v>
      </c>
      <c r="H292" s="173">
        <v>10000000</v>
      </c>
      <c r="I292" s="55" t="s">
        <v>3833</v>
      </c>
    </row>
    <row r="293" spans="1:9" x14ac:dyDescent="0.2">
      <c r="A293" s="55" t="s">
        <v>3832</v>
      </c>
      <c r="B293" s="18" t="s">
        <v>4257</v>
      </c>
      <c r="C293" s="55" t="s">
        <v>3911</v>
      </c>
      <c r="D293" s="55" t="s">
        <v>4252</v>
      </c>
      <c r="E293" s="55" t="s">
        <v>3856</v>
      </c>
      <c r="F293" s="55" t="s">
        <v>3656</v>
      </c>
      <c r="G293" s="55" t="s">
        <v>4253</v>
      </c>
      <c r="H293" s="173">
        <v>10000000</v>
      </c>
      <c r="I293" s="55" t="s">
        <v>3833</v>
      </c>
    </row>
    <row r="294" spans="1:9" x14ac:dyDescent="0.2">
      <c r="A294" s="55" t="s">
        <v>3832</v>
      </c>
      <c r="B294" s="18" t="s">
        <v>4258</v>
      </c>
      <c r="C294" s="55" t="s">
        <v>3911</v>
      </c>
      <c r="D294" s="55" t="s">
        <v>4252</v>
      </c>
      <c r="E294" s="55" t="s">
        <v>3856</v>
      </c>
      <c r="F294" s="55" t="s">
        <v>3656</v>
      </c>
      <c r="G294" s="55" t="s">
        <v>4253</v>
      </c>
      <c r="H294" s="173">
        <v>10000000</v>
      </c>
      <c r="I294" s="55" t="s">
        <v>3833</v>
      </c>
    </row>
    <row r="295" spans="1:9" x14ac:dyDescent="0.2">
      <c r="A295" s="55" t="s">
        <v>3832</v>
      </c>
      <c r="B295" s="18" t="s">
        <v>4259</v>
      </c>
      <c r="C295" s="55" t="s">
        <v>3911</v>
      </c>
      <c r="D295" s="55" t="s">
        <v>4252</v>
      </c>
      <c r="E295" s="55" t="s">
        <v>3856</v>
      </c>
      <c r="F295" s="55" t="s">
        <v>3656</v>
      </c>
      <c r="G295" s="55" t="s">
        <v>4253</v>
      </c>
      <c r="H295" s="173">
        <v>10000000</v>
      </c>
      <c r="I295" s="55" t="s">
        <v>3833</v>
      </c>
    </row>
    <row r="296" spans="1:9" x14ac:dyDescent="0.2">
      <c r="A296" s="55" t="s">
        <v>3832</v>
      </c>
      <c r="B296" s="18" t="s">
        <v>4260</v>
      </c>
      <c r="C296" s="55" t="s">
        <v>3915</v>
      </c>
      <c r="D296" s="55" t="s">
        <v>4261</v>
      </c>
      <c r="E296" s="55" t="s">
        <v>3856</v>
      </c>
      <c r="F296" s="55" t="s">
        <v>3656</v>
      </c>
      <c r="G296" s="55" t="s">
        <v>4253</v>
      </c>
      <c r="H296" s="173">
        <v>10000000</v>
      </c>
      <c r="I296" s="55" t="s">
        <v>3833</v>
      </c>
    </row>
    <row r="297" spans="1:9" x14ac:dyDescent="0.2">
      <c r="A297" s="55" t="s">
        <v>3832</v>
      </c>
      <c r="B297" s="18" t="s">
        <v>4262</v>
      </c>
      <c r="C297" s="55" t="s">
        <v>3915</v>
      </c>
      <c r="D297" s="55" t="s">
        <v>4263</v>
      </c>
      <c r="E297" s="55" t="s">
        <v>3856</v>
      </c>
      <c r="F297" s="55" t="s">
        <v>3656</v>
      </c>
      <c r="G297" s="55" t="s">
        <v>4253</v>
      </c>
      <c r="H297" s="173">
        <v>10000000</v>
      </c>
      <c r="I297" s="55" t="s">
        <v>3833</v>
      </c>
    </row>
    <row r="298" spans="1:9" x14ac:dyDescent="0.2">
      <c r="A298" s="55" t="s">
        <v>3832</v>
      </c>
      <c r="B298" s="18" t="s">
        <v>4264</v>
      </c>
      <c r="C298" s="55" t="s">
        <v>3918</v>
      </c>
      <c r="D298" s="55" t="s">
        <v>4265</v>
      </c>
      <c r="E298" s="55" t="s">
        <v>3856</v>
      </c>
      <c r="F298" s="55" t="s">
        <v>3656</v>
      </c>
      <c r="G298" s="55" t="s">
        <v>4253</v>
      </c>
      <c r="H298" s="173">
        <v>10000000</v>
      </c>
      <c r="I298" s="55" t="s">
        <v>3833</v>
      </c>
    </row>
    <row r="299" spans="1:9" x14ac:dyDescent="0.2">
      <c r="A299" s="55" t="s">
        <v>3797</v>
      </c>
      <c r="B299" s="18" t="s">
        <v>4266</v>
      </c>
      <c r="C299" s="55" t="s">
        <v>3911</v>
      </c>
      <c r="D299" s="55"/>
      <c r="E299" s="55" t="s">
        <v>3944</v>
      </c>
      <c r="F299" s="55" t="s">
        <v>3656</v>
      </c>
      <c r="G299" s="55" t="s">
        <v>4267</v>
      </c>
      <c r="H299" s="173">
        <v>37604250</v>
      </c>
      <c r="I299" s="55" t="s">
        <v>3798</v>
      </c>
    </row>
    <row r="300" spans="1:9" x14ac:dyDescent="0.2">
      <c r="A300" s="55" t="s">
        <v>3797</v>
      </c>
      <c r="B300" s="18" t="s">
        <v>4268</v>
      </c>
      <c r="C300" s="55" t="s">
        <v>3911</v>
      </c>
      <c r="D300" s="55"/>
      <c r="E300" s="55" t="s">
        <v>3944</v>
      </c>
      <c r="F300" s="55" t="s">
        <v>3656</v>
      </c>
      <c r="G300" s="55" t="s">
        <v>4267</v>
      </c>
      <c r="H300" s="173">
        <v>37604250</v>
      </c>
      <c r="I300" s="55" t="s">
        <v>3798</v>
      </c>
    </row>
    <row r="301" spans="1:9" x14ac:dyDescent="0.2">
      <c r="A301" s="55" t="s">
        <v>3797</v>
      </c>
      <c r="B301" s="18" t="s">
        <v>4256</v>
      </c>
      <c r="C301" s="55" t="s">
        <v>3911</v>
      </c>
      <c r="D301" s="55"/>
      <c r="E301" s="55" t="s">
        <v>3944</v>
      </c>
      <c r="F301" s="55" t="s">
        <v>3656</v>
      </c>
      <c r="G301" s="55" t="s">
        <v>4267</v>
      </c>
      <c r="H301" s="173">
        <v>37604250</v>
      </c>
      <c r="I301" s="55" t="s">
        <v>3798</v>
      </c>
    </row>
    <row r="302" spans="1:9" x14ac:dyDescent="0.2">
      <c r="A302" s="55" t="s">
        <v>3797</v>
      </c>
      <c r="B302" s="18" t="s">
        <v>4269</v>
      </c>
      <c r="C302" s="55" t="s">
        <v>3911</v>
      </c>
      <c r="D302" s="55"/>
      <c r="E302" s="55" t="s">
        <v>3944</v>
      </c>
      <c r="F302" s="55" t="s">
        <v>3656</v>
      </c>
      <c r="G302" s="55" t="s">
        <v>4267</v>
      </c>
      <c r="H302" s="173">
        <v>37604250</v>
      </c>
      <c r="I302" s="55" t="s">
        <v>3798</v>
      </c>
    </row>
    <row r="303" spans="1:9" x14ac:dyDescent="0.2">
      <c r="A303" s="55" t="s">
        <v>3797</v>
      </c>
      <c r="B303" s="18" t="s">
        <v>4270</v>
      </c>
      <c r="C303" s="55" t="s">
        <v>3911</v>
      </c>
      <c r="D303" s="55"/>
      <c r="E303" s="55" t="s">
        <v>3944</v>
      </c>
      <c r="F303" s="55" t="s">
        <v>3656</v>
      </c>
      <c r="G303" s="55" t="s">
        <v>4267</v>
      </c>
      <c r="H303" s="173">
        <v>37604250</v>
      </c>
      <c r="I303" s="55" t="s">
        <v>3798</v>
      </c>
    </row>
    <row r="304" spans="1:9" x14ac:dyDescent="0.2">
      <c r="A304" s="55" t="s">
        <v>3797</v>
      </c>
      <c r="B304" s="18" t="s">
        <v>4271</v>
      </c>
      <c r="C304" s="55" t="s">
        <v>3915</v>
      </c>
      <c r="D304" s="55"/>
      <c r="E304" s="55" t="s">
        <v>3944</v>
      </c>
      <c r="F304" s="55" t="s">
        <v>3656</v>
      </c>
      <c r="G304" s="55" t="s">
        <v>4267</v>
      </c>
      <c r="H304" s="173">
        <v>37604250</v>
      </c>
      <c r="I304" s="55" t="s">
        <v>3798</v>
      </c>
    </row>
    <row r="305" spans="1:9" x14ac:dyDescent="0.2">
      <c r="A305" s="55" t="s">
        <v>3797</v>
      </c>
      <c r="B305" s="18" t="s">
        <v>4264</v>
      </c>
      <c r="C305" s="55" t="s">
        <v>3918</v>
      </c>
      <c r="D305" s="55"/>
      <c r="E305" s="55" t="s">
        <v>3944</v>
      </c>
      <c r="F305" s="55" t="s">
        <v>3656</v>
      </c>
      <c r="G305" s="55" t="s">
        <v>4267</v>
      </c>
      <c r="H305" s="173">
        <v>37604250</v>
      </c>
      <c r="I305" s="55" t="s">
        <v>3798</v>
      </c>
    </row>
    <row r="306" spans="1:9" x14ac:dyDescent="0.2">
      <c r="A306" s="55" t="s">
        <v>3797</v>
      </c>
      <c r="B306" s="18" t="s">
        <v>4272</v>
      </c>
      <c r="C306" s="55" t="s">
        <v>3915</v>
      </c>
      <c r="D306" s="55"/>
      <c r="E306" s="55" t="s">
        <v>3944</v>
      </c>
      <c r="F306" s="55" t="s">
        <v>3656</v>
      </c>
      <c r="G306" s="55" t="s">
        <v>4267</v>
      </c>
      <c r="H306" s="173">
        <v>37604250</v>
      </c>
      <c r="I306" s="55" t="s">
        <v>3798</v>
      </c>
    </row>
    <row r="307" spans="1:9" x14ac:dyDescent="0.2">
      <c r="A307" s="55" t="s">
        <v>3817</v>
      </c>
      <c r="B307" s="18" t="s">
        <v>4273</v>
      </c>
      <c r="C307" s="55" t="s">
        <v>3911</v>
      </c>
      <c r="D307" s="55"/>
      <c r="E307" s="55" t="s">
        <v>4274</v>
      </c>
      <c r="F307" s="55" t="s">
        <v>3818</v>
      </c>
      <c r="G307" s="55" t="s">
        <v>3603</v>
      </c>
      <c r="H307" s="173">
        <v>3597662</v>
      </c>
      <c r="I307" s="55" t="s">
        <v>3604</v>
      </c>
    </row>
    <row r="308" spans="1:9" x14ac:dyDescent="0.2">
      <c r="A308" s="55" t="s">
        <v>3817</v>
      </c>
      <c r="B308" s="18" t="s">
        <v>4275</v>
      </c>
      <c r="C308" s="55" t="s">
        <v>3911</v>
      </c>
      <c r="D308" s="55"/>
      <c r="E308" s="55" t="s">
        <v>4274</v>
      </c>
      <c r="F308" s="55" t="s">
        <v>3818</v>
      </c>
      <c r="G308" s="55" t="s">
        <v>3603</v>
      </c>
      <c r="H308" s="173">
        <v>3597662</v>
      </c>
      <c r="I308" s="55" t="s">
        <v>3604</v>
      </c>
    </row>
    <row r="309" spans="1:9" x14ac:dyDescent="0.2">
      <c r="A309" s="55" t="s">
        <v>3817</v>
      </c>
      <c r="B309" s="18" t="s">
        <v>4276</v>
      </c>
      <c r="C309" s="55" t="s">
        <v>3911</v>
      </c>
      <c r="D309" s="55"/>
      <c r="E309" s="55" t="s">
        <v>4274</v>
      </c>
      <c r="F309" s="55" t="s">
        <v>3818</v>
      </c>
      <c r="G309" s="55" t="s">
        <v>3603</v>
      </c>
      <c r="H309" s="173">
        <v>3597662</v>
      </c>
      <c r="I309" s="55" t="s">
        <v>3604</v>
      </c>
    </row>
    <row r="310" spans="1:9" x14ac:dyDescent="0.2">
      <c r="A310" s="55" t="s">
        <v>3817</v>
      </c>
      <c r="B310" s="18" t="s">
        <v>4277</v>
      </c>
      <c r="C310" s="55" t="s">
        <v>3918</v>
      </c>
      <c r="D310" s="55"/>
      <c r="E310" s="55" t="s">
        <v>4274</v>
      </c>
      <c r="F310" s="55" t="s">
        <v>3818</v>
      </c>
      <c r="G310" s="55" t="s">
        <v>3603</v>
      </c>
      <c r="H310" s="173">
        <v>3597662</v>
      </c>
      <c r="I310" s="55" t="s">
        <v>3604</v>
      </c>
    </row>
    <row r="311" spans="1:9" x14ac:dyDescent="0.2">
      <c r="A311" s="55" t="s">
        <v>3817</v>
      </c>
      <c r="B311" s="18" t="s">
        <v>4278</v>
      </c>
      <c r="C311" s="55" t="s">
        <v>3911</v>
      </c>
      <c r="D311" s="55"/>
      <c r="E311" s="55" t="s">
        <v>4274</v>
      </c>
      <c r="F311" s="55" t="s">
        <v>3818</v>
      </c>
      <c r="G311" s="55" t="s">
        <v>3603</v>
      </c>
      <c r="H311" s="173">
        <v>3597662</v>
      </c>
      <c r="I311" s="55" t="s">
        <v>3604</v>
      </c>
    </row>
    <row r="312" spans="1:9" x14ac:dyDescent="0.2">
      <c r="A312" s="55" t="s">
        <v>3817</v>
      </c>
      <c r="B312" s="18" t="s">
        <v>4279</v>
      </c>
      <c r="C312" s="55" t="s">
        <v>3915</v>
      </c>
      <c r="D312" s="55"/>
      <c r="E312" s="55" t="s">
        <v>4274</v>
      </c>
      <c r="F312" s="55" t="s">
        <v>3818</v>
      </c>
      <c r="G312" s="55" t="s">
        <v>3603</v>
      </c>
      <c r="H312" s="173">
        <v>3597662</v>
      </c>
      <c r="I312" s="55" t="s">
        <v>3604</v>
      </c>
    </row>
    <row r="313" spans="1:9" x14ac:dyDescent="0.2">
      <c r="A313" s="55" t="s">
        <v>3817</v>
      </c>
      <c r="B313" s="18" t="s">
        <v>4280</v>
      </c>
      <c r="C313" s="55" t="s">
        <v>3915</v>
      </c>
      <c r="D313" s="55"/>
      <c r="E313" s="55" t="s">
        <v>4274</v>
      </c>
      <c r="F313" s="55" t="s">
        <v>3818</v>
      </c>
      <c r="G313" s="55" t="s">
        <v>3603</v>
      </c>
      <c r="H313" s="173">
        <v>3597662</v>
      </c>
      <c r="I313" s="55" t="s">
        <v>3604</v>
      </c>
    </row>
    <row r="314" spans="1:9" x14ac:dyDescent="0.2">
      <c r="A314" s="55" t="s">
        <v>3817</v>
      </c>
      <c r="B314" s="18" t="s">
        <v>4281</v>
      </c>
      <c r="C314" s="55" t="s">
        <v>3911</v>
      </c>
      <c r="D314" s="55"/>
      <c r="E314" s="55" t="s">
        <v>4274</v>
      </c>
      <c r="F314" s="55" t="s">
        <v>3818</v>
      </c>
      <c r="G314" s="55" t="s">
        <v>3603</v>
      </c>
      <c r="H314" s="173">
        <v>3597662</v>
      </c>
      <c r="I314" s="55" t="s">
        <v>3604</v>
      </c>
    </row>
    <row r="315" spans="1:9" x14ac:dyDescent="0.2">
      <c r="A315" s="55" t="s">
        <v>3817</v>
      </c>
      <c r="B315" s="18" t="s">
        <v>4282</v>
      </c>
      <c r="C315" s="55" t="s">
        <v>3911</v>
      </c>
      <c r="D315" s="55"/>
      <c r="E315" s="55" t="s">
        <v>4274</v>
      </c>
      <c r="F315" s="55" t="s">
        <v>3818</v>
      </c>
      <c r="G315" s="55" t="s">
        <v>3603</v>
      </c>
      <c r="H315" s="173">
        <v>3597662</v>
      </c>
      <c r="I315" s="55" t="s">
        <v>3604</v>
      </c>
    </row>
    <row r="316" spans="1:9" x14ac:dyDescent="0.2">
      <c r="A316" s="55" t="s">
        <v>3815</v>
      </c>
      <c r="B316" s="18" t="s">
        <v>4283</v>
      </c>
      <c r="C316" s="55" t="s">
        <v>3918</v>
      </c>
      <c r="D316" s="55"/>
      <c r="E316" s="55" t="s">
        <v>4284</v>
      </c>
      <c r="F316" s="55" t="s">
        <v>3663</v>
      </c>
      <c r="G316" s="55" t="s">
        <v>3525</v>
      </c>
      <c r="H316" s="173">
        <v>7110934</v>
      </c>
      <c r="I316" s="55" t="s">
        <v>3607</v>
      </c>
    </row>
    <row r="317" spans="1:9" x14ac:dyDescent="0.2">
      <c r="A317" s="55" t="s">
        <v>3815</v>
      </c>
      <c r="B317" s="18" t="s">
        <v>4285</v>
      </c>
      <c r="C317" s="55" t="s">
        <v>3911</v>
      </c>
      <c r="D317" s="55"/>
      <c r="E317" s="55" t="s">
        <v>3868</v>
      </c>
      <c r="F317" s="55" t="s">
        <v>3671</v>
      </c>
      <c r="G317" s="55" t="s">
        <v>3525</v>
      </c>
      <c r="H317" s="173">
        <v>7110934</v>
      </c>
      <c r="I317" s="55" t="s">
        <v>3607</v>
      </c>
    </row>
    <row r="318" spans="1:9" x14ac:dyDescent="0.2">
      <c r="A318" s="55" t="s">
        <v>3815</v>
      </c>
      <c r="B318" s="18" t="s">
        <v>4286</v>
      </c>
      <c r="C318" s="55" t="s">
        <v>3915</v>
      </c>
      <c r="D318" s="55"/>
      <c r="E318" s="55" t="s">
        <v>4287</v>
      </c>
      <c r="F318" s="55" t="s">
        <v>3656</v>
      </c>
      <c r="G318" s="55" t="s">
        <v>3525</v>
      </c>
      <c r="H318" s="173">
        <v>7110934</v>
      </c>
      <c r="I318" s="55" t="s">
        <v>3607</v>
      </c>
    </row>
    <row r="319" spans="1:9" x14ac:dyDescent="0.2">
      <c r="A319" s="55" t="s">
        <v>3815</v>
      </c>
      <c r="B319" s="18" t="s">
        <v>4288</v>
      </c>
      <c r="C319" s="55" t="s">
        <v>3918</v>
      </c>
      <c r="D319" s="55"/>
      <c r="E319" s="55" t="s">
        <v>4289</v>
      </c>
      <c r="F319" s="55" t="s">
        <v>3656</v>
      </c>
      <c r="G319" s="55" t="s">
        <v>3525</v>
      </c>
      <c r="H319" s="173">
        <v>7110934</v>
      </c>
      <c r="I319" s="55" t="s">
        <v>3607</v>
      </c>
    </row>
    <row r="320" spans="1:9" x14ac:dyDescent="0.2">
      <c r="A320" s="55" t="s">
        <v>3815</v>
      </c>
      <c r="B320" s="18" t="s">
        <v>4290</v>
      </c>
      <c r="C320" s="55" t="s">
        <v>3918</v>
      </c>
      <c r="D320" s="55"/>
      <c r="E320" s="55" t="s">
        <v>4144</v>
      </c>
      <c r="F320" s="55" t="s">
        <v>3656</v>
      </c>
      <c r="G320" s="55" t="s">
        <v>3525</v>
      </c>
      <c r="H320" s="173">
        <v>7110934</v>
      </c>
      <c r="I320" s="55" t="s">
        <v>3607</v>
      </c>
    </row>
    <row r="321" spans="1:9" x14ac:dyDescent="0.2">
      <c r="A321" s="55" t="s">
        <v>3815</v>
      </c>
      <c r="B321" s="18" t="s">
        <v>4291</v>
      </c>
      <c r="C321" s="55" t="s">
        <v>3911</v>
      </c>
      <c r="D321" s="55"/>
      <c r="E321" s="55" t="s">
        <v>4292</v>
      </c>
      <c r="F321" s="55" t="s">
        <v>3656</v>
      </c>
      <c r="G321" s="55" t="s">
        <v>3525</v>
      </c>
      <c r="H321" s="173">
        <v>7110934</v>
      </c>
      <c r="I321" s="55" t="s">
        <v>3607</v>
      </c>
    </row>
    <row r="322" spans="1:9" x14ac:dyDescent="0.2">
      <c r="A322" s="55" t="s">
        <v>3815</v>
      </c>
      <c r="B322" s="18" t="s">
        <v>4293</v>
      </c>
      <c r="C322" s="55" t="s">
        <v>3911</v>
      </c>
      <c r="D322" s="55"/>
      <c r="E322" s="55" t="s">
        <v>4294</v>
      </c>
      <c r="F322" s="55" t="s">
        <v>4295</v>
      </c>
      <c r="G322" s="55" t="s">
        <v>3525</v>
      </c>
      <c r="H322" s="173">
        <v>7110934</v>
      </c>
      <c r="I322" s="55" t="s">
        <v>3607</v>
      </c>
    </row>
    <row r="323" spans="1:9" x14ac:dyDescent="0.2">
      <c r="A323" s="55" t="s">
        <v>3689</v>
      </c>
      <c r="B323" s="18" t="s">
        <v>4296</v>
      </c>
      <c r="C323" s="55" t="s">
        <v>3911</v>
      </c>
      <c r="D323" s="55"/>
      <c r="E323" s="55" t="s">
        <v>4297</v>
      </c>
      <c r="F323" s="55" t="s">
        <v>3690</v>
      </c>
      <c r="G323" s="55" t="s">
        <v>4298</v>
      </c>
      <c r="H323" s="173">
        <v>3918000</v>
      </c>
      <c r="I323" s="55" t="s">
        <v>3800</v>
      </c>
    </row>
    <row r="324" spans="1:9" x14ac:dyDescent="0.2">
      <c r="A324" s="55" t="s">
        <v>3689</v>
      </c>
      <c r="B324" s="18" t="s">
        <v>4299</v>
      </c>
      <c r="C324" s="55" t="s">
        <v>3911</v>
      </c>
      <c r="D324" s="55"/>
      <c r="E324" s="55" t="s">
        <v>4297</v>
      </c>
      <c r="F324" s="55" t="s">
        <v>3690</v>
      </c>
      <c r="G324" s="55" t="s">
        <v>4298</v>
      </c>
      <c r="H324" s="173">
        <v>3918000</v>
      </c>
      <c r="I324" s="55" t="s">
        <v>3800</v>
      </c>
    </row>
    <row r="325" spans="1:9" x14ac:dyDescent="0.2">
      <c r="A325" s="55" t="s">
        <v>3689</v>
      </c>
      <c r="B325" s="18" t="s">
        <v>4300</v>
      </c>
      <c r="C325" s="55" t="s">
        <v>3915</v>
      </c>
      <c r="D325" s="55"/>
      <c r="E325" s="55" t="s">
        <v>4297</v>
      </c>
      <c r="F325" s="55" t="s">
        <v>3690</v>
      </c>
      <c r="G325" s="55" t="s">
        <v>4298</v>
      </c>
      <c r="H325" s="173">
        <v>3918000</v>
      </c>
      <c r="I325" s="55" t="s">
        <v>3800</v>
      </c>
    </row>
    <row r="326" spans="1:9" x14ac:dyDescent="0.2">
      <c r="A326" s="55" t="s">
        <v>3689</v>
      </c>
      <c r="B326" s="18" t="s">
        <v>4301</v>
      </c>
      <c r="C326" s="55" t="s">
        <v>3915</v>
      </c>
      <c r="D326" s="55"/>
      <c r="E326" s="55" t="s">
        <v>4297</v>
      </c>
      <c r="F326" s="55" t="s">
        <v>3690</v>
      </c>
      <c r="G326" s="55" t="s">
        <v>4298</v>
      </c>
      <c r="H326" s="173">
        <v>3918000</v>
      </c>
      <c r="I326" s="55" t="s">
        <v>3800</v>
      </c>
    </row>
    <row r="327" spans="1:9" x14ac:dyDescent="0.2">
      <c r="A327" s="55" t="s">
        <v>3689</v>
      </c>
      <c r="B327" s="18" t="s">
        <v>4302</v>
      </c>
      <c r="C327" s="55" t="s">
        <v>3911</v>
      </c>
      <c r="D327" s="55"/>
      <c r="E327" s="55" t="s">
        <v>4297</v>
      </c>
      <c r="F327" s="55" t="s">
        <v>3690</v>
      </c>
      <c r="G327" s="55" t="s">
        <v>4298</v>
      </c>
      <c r="H327" s="173">
        <v>3918000</v>
      </c>
      <c r="I327" s="55" t="s">
        <v>3800</v>
      </c>
    </row>
    <row r="328" spans="1:9" x14ac:dyDescent="0.2">
      <c r="A328" s="55" t="s">
        <v>3689</v>
      </c>
      <c r="B328" s="18" t="s">
        <v>4303</v>
      </c>
      <c r="C328" s="55" t="s">
        <v>3911</v>
      </c>
      <c r="D328" s="55"/>
      <c r="E328" s="55" t="s">
        <v>4297</v>
      </c>
      <c r="F328" s="55" t="s">
        <v>3690</v>
      </c>
      <c r="G328" s="55" t="s">
        <v>4298</v>
      </c>
      <c r="H328" s="173">
        <v>3918000</v>
      </c>
      <c r="I328" s="55" t="s">
        <v>3800</v>
      </c>
    </row>
    <row r="329" spans="1:9" x14ac:dyDescent="0.2">
      <c r="A329" s="55" t="s">
        <v>3689</v>
      </c>
      <c r="B329" s="18" t="s">
        <v>4304</v>
      </c>
      <c r="C329" s="55" t="s">
        <v>3918</v>
      </c>
      <c r="D329" s="55"/>
      <c r="E329" s="55" t="s">
        <v>4297</v>
      </c>
      <c r="F329" s="55" t="s">
        <v>3690</v>
      </c>
      <c r="G329" s="55" t="s">
        <v>4298</v>
      </c>
      <c r="H329" s="173">
        <v>3918000</v>
      </c>
      <c r="I329" s="55" t="s">
        <v>3800</v>
      </c>
    </row>
    <row r="330" spans="1:9" x14ac:dyDescent="0.2">
      <c r="A330" s="55" t="s">
        <v>3689</v>
      </c>
      <c r="B330" s="18" t="s">
        <v>4305</v>
      </c>
      <c r="C330" s="55" t="s">
        <v>3911</v>
      </c>
      <c r="D330" s="55"/>
      <c r="E330" s="55" t="s">
        <v>4297</v>
      </c>
      <c r="F330" s="55" t="s">
        <v>3690</v>
      </c>
      <c r="G330" s="55" t="s">
        <v>4298</v>
      </c>
      <c r="H330" s="173">
        <v>3918000</v>
      </c>
      <c r="I330" s="55" t="s">
        <v>3800</v>
      </c>
    </row>
    <row r="331" spans="1:9" x14ac:dyDescent="0.2">
      <c r="A331" s="55" t="s">
        <v>3689</v>
      </c>
      <c r="B331" s="18" t="s">
        <v>4306</v>
      </c>
      <c r="C331" s="55" t="s">
        <v>3915</v>
      </c>
      <c r="D331" s="55"/>
      <c r="E331" s="55" t="s">
        <v>4297</v>
      </c>
      <c r="F331" s="55" t="s">
        <v>3690</v>
      </c>
      <c r="G331" s="55" t="s">
        <v>4298</v>
      </c>
      <c r="H331" s="173">
        <v>3918000</v>
      </c>
      <c r="I331" s="55" t="s">
        <v>3800</v>
      </c>
    </row>
    <row r="332" spans="1:9" x14ac:dyDescent="0.2">
      <c r="A332" s="55" t="s">
        <v>3689</v>
      </c>
      <c r="B332" s="18" t="s">
        <v>4307</v>
      </c>
      <c r="C332" s="55" t="s">
        <v>3915</v>
      </c>
      <c r="D332" s="55"/>
      <c r="E332" s="55" t="s">
        <v>4297</v>
      </c>
      <c r="F332" s="55" t="s">
        <v>3690</v>
      </c>
      <c r="G332" s="55" t="s">
        <v>4298</v>
      </c>
      <c r="H332" s="173">
        <v>3918000</v>
      </c>
      <c r="I332" s="55" t="s">
        <v>3800</v>
      </c>
    </row>
    <row r="333" spans="1:9" x14ac:dyDescent="0.2">
      <c r="A333" s="55" t="s">
        <v>3674</v>
      </c>
      <c r="B333" s="18" t="s">
        <v>4083</v>
      </c>
      <c r="C333" s="55" t="s">
        <v>3911</v>
      </c>
      <c r="D333" s="55"/>
      <c r="E333" s="55" t="s">
        <v>4308</v>
      </c>
      <c r="F333" s="55" t="s">
        <v>3656</v>
      </c>
      <c r="G333" s="55" t="s">
        <v>4309</v>
      </c>
      <c r="H333" s="173">
        <v>1999539</v>
      </c>
      <c r="I333" s="55" t="s">
        <v>3831</v>
      </c>
    </row>
    <row r="334" spans="1:9" x14ac:dyDescent="0.2">
      <c r="A334" s="55" t="s">
        <v>3674</v>
      </c>
      <c r="B334" s="18" t="s">
        <v>4310</v>
      </c>
      <c r="C334" s="55" t="s">
        <v>3911</v>
      </c>
      <c r="D334" s="55"/>
      <c r="E334" s="55" t="s">
        <v>4308</v>
      </c>
      <c r="F334" s="55" t="s">
        <v>3656</v>
      </c>
      <c r="G334" s="55" t="s">
        <v>4311</v>
      </c>
      <c r="H334" s="173">
        <v>4056552</v>
      </c>
      <c r="I334" s="55" t="s">
        <v>3834</v>
      </c>
    </row>
    <row r="335" spans="1:9" x14ac:dyDescent="0.2">
      <c r="A335" s="55" t="s">
        <v>3674</v>
      </c>
      <c r="B335" s="18" t="s">
        <v>4312</v>
      </c>
      <c r="C335" s="55" t="s">
        <v>3915</v>
      </c>
      <c r="D335" s="55" t="s">
        <v>4313</v>
      </c>
      <c r="E335" s="55" t="s">
        <v>4308</v>
      </c>
      <c r="F335" s="55" t="s">
        <v>3656</v>
      </c>
      <c r="G335" s="55" t="s">
        <v>4311</v>
      </c>
      <c r="H335" s="173">
        <v>4056552</v>
      </c>
      <c r="I335" s="55" t="s">
        <v>3834</v>
      </c>
    </row>
    <row r="336" spans="1:9" x14ac:dyDescent="0.2">
      <c r="A336" s="55" t="s">
        <v>3674</v>
      </c>
      <c r="B336" s="18" t="s">
        <v>4314</v>
      </c>
      <c r="C336" s="55" t="s">
        <v>3918</v>
      </c>
      <c r="D336" s="55" t="s">
        <v>3919</v>
      </c>
      <c r="E336" s="55" t="s">
        <v>4308</v>
      </c>
      <c r="F336" s="55" t="s">
        <v>3656</v>
      </c>
      <c r="G336" s="55" t="s">
        <v>4311</v>
      </c>
      <c r="H336" s="173">
        <v>4056552</v>
      </c>
      <c r="I336" s="55" t="s">
        <v>3834</v>
      </c>
    </row>
    <row r="337" spans="1:9" x14ac:dyDescent="0.2">
      <c r="A337" s="55" t="s">
        <v>3674</v>
      </c>
      <c r="B337" s="18" t="s">
        <v>4315</v>
      </c>
      <c r="C337" s="55" t="s">
        <v>3911</v>
      </c>
      <c r="D337" s="55"/>
      <c r="E337" s="55" t="s">
        <v>4308</v>
      </c>
      <c r="F337" s="55" t="s">
        <v>3656</v>
      </c>
      <c r="G337" s="55" t="s">
        <v>4309</v>
      </c>
      <c r="H337" s="173">
        <v>1999539</v>
      </c>
      <c r="I337" s="55" t="s">
        <v>3831</v>
      </c>
    </row>
    <row r="338" spans="1:9" x14ac:dyDescent="0.2">
      <c r="A338" s="55" t="s">
        <v>3674</v>
      </c>
      <c r="B338" s="18" t="s">
        <v>4316</v>
      </c>
      <c r="C338" s="55" t="s">
        <v>3915</v>
      </c>
      <c r="D338" s="55"/>
      <c r="E338" s="55" t="s">
        <v>4308</v>
      </c>
      <c r="F338" s="55" t="s">
        <v>3656</v>
      </c>
      <c r="G338" s="55" t="s">
        <v>4309</v>
      </c>
      <c r="H338" s="173">
        <v>1999539</v>
      </c>
      <c r="I338" s="55" t="s">
        <v>3831</v>
      </c>
    </row>
    <row r="339" spans="1:9" x14ac:dyDescent="0.2">
      <c r="A339" s="55" t="s">
        <v>3674</v>
      </c>
      <c r="B339" s="18" t="s">
        <v>4317</v>
      </c>
      <c r="C339" s="55" t="s">
        <v>3911</v>
      </c>
      <c r="D339" s="55"/>
      <c r="E339" s="55" t="s">
        <v>4308</v>
      </c>
      <c r="F339" s="55" t="s">
        <v>3656</v>
      </c>
      <c r="G339" s="55" t="s">
        <v>4309</v>
      </c>
      <c r="H339" s="173">
        <v>1999539</v>
      </c>
      <c r="I339" s="55" t="s">
        <v>3831</v>
      </c>
    </row>
    <row r="340" spans="1:9" x14ac:dyDescent="0.2">
      <c r="A340" s="55" t="s">
        <v>3674</v>
      </c>
      <c r="B340" s="18" t="s">
        <v>4318</v>
      </c>
      <c r="C340" s="55" t="s">
        <v>3911</v>
      </c>
      <c r="D340" s="55"/>
      <c r="E340" s="55" t="s">
        <v>4308</v>
      </c>
      <c r="F340" s="55" t="s">
        <v>3656</v>
      </c>
      <c r="G340" s="55" t="s">
        <v>4309</v>
      </c>
      <c r="H340" s="173">
        <v>1999539</v>
      </c>
      <c r="I340" s="55" t="s">
        <v>3831</v>
      </c>
    </row>
    <row r="341" spans="1:9" x14ac:dyDescent="0.2">
      <c r="A341" s="55" t="s">
        <v>3674</v>
      </c>
      <c r="B341" s="18" t="s">
        <v>4319</v>
      </c>
      <c r="C341" s="55" t="s">
        <v>3911</v>
      </c>
      <c r="D341" s="55"/>
      <c r="E341" s="55" t="s">
        <v>4308</v>
      </c>
      <c r="F341" s="55" t="s">
        <v>3656</v>
      </c>
      <c r="G341" s="55" t="s">
        <v>4311</v>
      </c>
      <c r="H341" s="173">
        <v>4056552</v>
      </c>
      <c r="I341" s="55" t="s">
        <v>3834</v>
      </c>
    </row>
    <row r="342" spans="1:9" x14ac:dyDescent="0.2">
      <c r="A342" s="55" t="s">
        <v>3821</v>
      </c>
      <c r="B342" s="18" t="s">
        <v>4320</v>
      </c>
      <c r="C342" s="55" t="s">
        <v>3911</v>
      </c>
      <c r="D342" s="55"/>
      <c r="E342" s="55" t="s">
        <v>4321</v>
      </c>
      <c r="F342" s="55" t="s">
        <v>3666</v>
      </c>
      <c r="G342" s="55" t="s">
        <v>3610</v>
      </c>
      <c r="H342" s="173">
        <v>13109494</v>
      </c>
      <c r="I342" s="55" t="s">
        <v>3611</v>
      </c>
    </row>
    <row r="343" spans="1:9" x14ac:dyDescent="0.2">
      <c r="A343" s="55" t="s">
        <v>3821</v>
      </c>
      <c r="B343" s="18" t="s">
        <v>4322</v>
      </c>
      <c r="C343" s="55" t="s">
        <v>3911</v>
      </c>
      <c r="D343" s="55"/>
      <c r="E343" s="55" t="s">
        <v>4321</v>
      </c>
      <c r="F343" s="55" t="s">
        <v>3666</v>
      </c>
      <c r="G343" s="55" t="s">
        <v>3610</v>
      </c>
      <c r="H343" s="173">
        <v>13109494</v>
      </c>
      <c r="I343" s="55" t="s">
        <v>3611</v>
      </c>
    </row>
    <row r="344" spans="1:9" x14ac:dyDescent="0.2">
      <c r="A344" s="55" t="s">
        <v>3821</v>
      </c>
      <c r="B344" s="18" t="s">
        <v>4323</v>
      </c>
      <c r="C344" s="55" t="s">
        <v>3911</v>
      </c>
      <c r="D344" s="55"/>
      <c r="E344" s="55" t="s">
        <v>4321</v>
      </c>
      <c r="F344" s="55" t="s">
        <v>3666</v>
      </c>
      <c r="G344" s="55" t="s">
        <v>3610</v>
      </c>
      <c r="H344" s="173">
        <v>13109494</v>
      </c>
      <c r="I344" s="55" t="s">
        <v>3611</v>
      </c>
    </row>
    <row r="345" spans="1:9" x14ac:dyDescent="0.2">
      <c r="A345" s="55" t="s">
        <v>3821</v>
      </c>
      <c r="B345" s="18" t="s">
        <v>4324</v>
      </c>
      <c r="C345" s="55" t="s">
        <v>3918</v>
      </c>
      <c r="D345" s="55"/>
      <c r="E345" s="55" t="s">
        <v>4321</v>
      </c>
      <c r="F345" s="55" t="s">
        <v>3666</v>
      </c>
      <c r="G345" s="55" t="s">
        <v>3610</v>
      </c>
      <c r="H345" s="173">
        <v>13109494</v>
      </c>
      <c r="I345" s="55" t="s">
        <v>3611</v>
      </c>
    </row>
    <row r="346" spans="1:9" x14ac:dyDescent="0.2">
      <c r="A346" s="55" t="s">
        <v>3697</v>
      </c>
      <c r="B346" s="18" t="s">
        <v>4325</v>
      </c>
      <c r="C346" s="55" t="s">
        <v>3911</v>
      </c>
      <c r="D346" s="55"/>
      <c r="E346" s="55" t="s">
        <v>3926</v>
      </c>
      <c r="F346" s="55" t="s">
        <v>3671</v>
      </c>
      <c r="G346" s="55" t="s">
        <v>4326</v>
      </c>
      <c r="H346" s="173">
        <v>421779808</v>
      </c>
      <c r="I346" s="55" t="s">
        <v>3794</v>
      </c>
    </row>
    <row r="347" spans="1:9" x14ac:dyDescent="0.2">
      <c r="A347" s="55" t="s">
        <v>3697</v>
      </c>
      <c r="B347" s="18" t="s">
        <v>4327</v>
      </c>
      <c r="C347" s="55" t="s">
        <v>3911</v>
      </c>
      <c r="D347" s="55"/>
      <c r="E347" s="55" t="s">
        <v>3926</v>
      </c>
      <c r="F347" s="55" t="s">
        <v>3671</v>
      </c>
      <c r="G347" s="55" t="s">
        <v>4326</v>
      </c>
      <c r="H347" s="173">
        <v>421779808</v>
      </c>
      <c r="I347" s="55" t="s">
        <v>3794</v>
      </c>
    </row>
    <row r="348" spans="1:9" x14ac:dyDescent="0.2">
      <c r="A348" s="55" t="s">
        <v>3697</v>
      </c>
      <c r="B348" s="18" t="s">
        <v>4328</v>
      </c>
      <c r="C348" s="55" t="s">
        <v>3911</v>
      </c>
      <c r="D348" s="55"/>
      <c r="E348" s="55" t="s">
        <v>3926</v>
      </c>
      <c r="F348" s="55" t="s">
        <v>3671</v>
      </c>
      <c r="G348" s="55" t="s">
        <v>4326</v>
      </c>
      <c r="H348" s="173">
        <v>421779808</v>
      </c>
      <c r="I348" s="55" t="s">
        <v>3794</v>
      </c>
    </row>
    <row r="349" spans="1:9" x14ac:dyDescent="0.2">
      <c r="A349" s="55" t="s">
        <v>3697</v>
      </c>
      <c r="B349" s="18" t="s">
        <v>4329</v>
      </c>
      <c r="C349" s="55" t="s">
        <v>3911</v>
      </c>
      <c r="D349" s="55"/>
      <c r="E349" s="55" t="s">
        <v>3926</v>
      </c>
      <c r="F349" s="55" t="s">
        <v>3671</v>
      </c>
      <c r="G349" s="55" t="s">
        <v>4326</v>
      </c>
      <c r="H349" s="173">
        <v>421779808</v>
      </c>
      <c r="I349" s="55" t="s">
        <v>3794</v>
      </c>
    </row>
    <row r="350" spans="1:9" x14ac:dyDescent="0.2">
      <c r="A350" s="55" t="s">
        <v>3697</v>
      </c>
      <c r="B350" s="18" t="s">
        <v>4330</v>
      </c>
      <c r="C350" s="55" t="s">
        <v>3911</v>
      </c>
      <c r="D350" s="55"/>
      <c r="E350" s="55" t="s">
        <v>3926</v>
      </c>
      <c r="F350" s="55" t="s">
        <v>3671</v>
      </c>
      <c r="G350" s="55" t="s">
        <v>4326</v>
      </c>
      <c r="H350" s="173">
        <v>421779808</v>
      </c>
      <c r="I350" s="55" t="s">
        <v>3794</v>
      </c>
    </row>
    <row r="351" spans="1:9" x14ac:dyDescent="0.2">
      <c r="A351" s="55" t="s">
        <v>3697</v>
      </c>
      <c r="B351" s="18" t="s">
        <v>4331</v>
      </c>
      <c r="C351" s="55" t="s">
        <v>4332</v>
      </c>
      <c r="D351" s="55"/>
      <c r="E351" s="55" t="s">
        <v>3926</v>
      </c>
      <c r="F351" s="55" t="s">
        <v>3671</v>
      </c>
      <c r="G351" s="55" t="s">
        <v>4326</v>
      </c>
      <c r="H351" s="173">
        <v>421779808</v>
      </c>
      <c r="I351" s="55" t="s">
        <v>3794</v>
      </c>
    </row>
    <row r="352" spans="1:9" x14ac:dyDescent="0.2">
      <c r="A352" s="55" t="s">
        <v>3697</v>
      </c>
      <c r="B352" s="18" t="s">
        <v>4333</v>
      </c>
      <c r="C352" s="55" t="s">
        <v>4332</v>
      </c>
      <c r="D352" s="55"/>
      <c r="E352" s="55" t="s">
        <v>3926</v>
      </c>
      <c r="F352" s="55" t="s">
        <v>3671</v>
      </c>
      <c r="G352" s="55" t="s">
        <v>4326</v>
      </c>
      <c r="H352" s="173">
        <v>421779808</v>
      </c>
      <c r="I352" s="55" t="s">
        <v>3794</v>
      </c>
    </row>
    <row r="353" spans="1:9" x14ac:dyDescent="0.2">
      <c r="A353" s="55" t="s">
        <v>3697</v>
      </c>
      <c r="B353" s="18" t="s">
        <v>4334</v>
      </c>
      <c r="C353" s="55" t="s">
        <v>3911</v>
      </c>
      <c r="D353" s="55"/>
      <c r="E353" s="55" t="s">
        <v>3926</v>
      </c>
      <c r="F353" s="55" t="s">
        <v>3671</v>
      </c>
      <c r="G353" s="55" t="s">
        <v>4326</v>
      </c>
      <c r="H353" s="173">
        <v>421779808</v>
      </c>
      <c r="I353" s="55" t="s">
        <v>3794</v>
      </c>
    </row>
    <row r="354" spans="1:9" x14ac:dyDescent="0.2">
      <c r="A354" s="55" t="s">
        <v>3697</v>
      </c>
      <c r="B354" s="18" t="s">
        <v>4335</v>
      </c>
      <c r="C354" s="55" t="s">
        <v>3911</v>
      </c>
      <c r="D354" s="55"/>
      <c r="E354" s="55" t="s">
        <v>3926</v>
      </c>
      <c r="F354" s="55" t="s">
        <v>3671</v>
      </c>
      <c r="G354" s="55" t="s">
        <v>4326</v>
      </c>
      <c r="H354" s="173">
        <v>421779808</v>
      </c>
      <c r="I354" s="55" t="s">
        <v>3794</v>
      </c>
    </row>
    <row r="355" spans="1:9" x14ac:dyDescent="0.2">
      <c r="A355" s="55" t="s">
        <v>3709</v>
      </c>
      <c r="B355" s="18" t="s">
        <v>4336</v>
      </c>
      <c r="C355" s="55" t="s">
        <v>3911</v>
      </c>
      <c r="D355" s="55"/>
      <c r="E355" s="55" t="s">
        <v>4337</v>
      </c>
      <c r="F355" s="55" t="s">
        <v>3711</v>
      </c>
      <c r="G355" s="55" t="s">
        <v>3619</v>
      </c>
      <c r="H355" s="173">
        <v>999984</v>
      </c>
      <c r="I355" s="55" t="s">
        <v>3620</v>
      </c>
    </row>
    <row r="356" spans="1:9" x14ac:dyDescent="0.2">
      <c r="A356" s="55" t="s">
        <v>3709</v>
      </c>
      <c r="B356" s="18" t="s">
        <v>4338</v>
      </c>
      <c r="C356" s="55" t="s">
        <v>3911</v>
      </c>
      <c r="D356" s="55"/>
      <c r="E356" s="55" t="s">
        <v>4337</v>
      </c>
      <c r="F356" s="55" t="s">
        <v>3711</v>
      </c>
      <c r="G356" s="55" t="s">
        <v>3183</v>
      </c>
      <c r="H356" s="173">
        <v>22000000</v>
      </c>
      <c r="I356" s="55" t="s">
        <v>3621</v>
      </c>
    </row>
    <row r="357" spans="1:9" x14ac:dyDescent="0.2">
      <c r="A357" s="55" t="s">
        <v>3709</v>
      </c>
      <c r="B357" s="18" t="s">
        <v>4339</v>
      </c>
      <c r="C357" s="55" t="s">
        <v>3911</v>
      </c>
      <c r="D357" s="55"/>
      <c r="E357" s="55" t="s">
        <v>4337</v>
      </c>
      <c r="F357" s="55" t="s">
        <v>3711</v>
      </c>
      <c r="G357" s="55" t="s">
        <v>3619</v>
      </c>
      <c r="H357" s="173">
        <v>999984</v>
      </c>
      <c r="I357" s="55" t="s">
        <v>3620</v>
      </c>
    </row>
    <row r="358" spans="1:9" x14ac:dyDescent="0.2">
      <c r="A358" s="55" t="s">
        <v>3709</v>
      </c>
      <c r="B358" s="18" t="s">
        <v>4340</v>
      </c>
      <c r="C358" s="55" t="s">
        <v>3911</v>
      </c>
      <c r="D358" s="55"/>
      <c r="E358" s="55" t="s">
        <v>4337</v>
      </c>
      <c r="F358" s="55" t="s">
        <v>3711</v>
      </c>
      <c r="G358" s="55" t="s">
        <v>3183</v>
      </c>
      <c r="H358" s="173">
        <v>22000000</v>
      </c>
      <c r="I358" s="55" t="s">
        <v>3621</v>
      </c>
    </row>
    <row r="359" spans="1:9" x14ac:dyDescent="0.2">
      <c r="A359" s="55" t="s">
        <v>3709</v>
      </c>
      <c r="B359" s="18" t="s">
        <v>4341</v>
      </c>
      <c r="C359" s="55" t="s">
        <v>3915</v>
      </c>
      <c r="D359" s="55"/>
      <c r="E359" s="55" t="s">
        <v>4337</v>
      </c>
      <c r="F359" s="55" t="s">
        <v>3711</v>
      </c>
      <c r="G359" s="55" t="s">
        <v>3183</v>
      </c>
      <c r="H359" s="173">
        <v>22000000</v>
      </c>
      <c r="I359" s="55" t="s">
        <v>3621</v>
      </c>
    </row>
    <row r="360" spans="1:9" x14ac:dyDescent="0.2">
      <c r="A360" s="55" t="s">
        <v>3709</v>
      </c>
      <c r="B360" s="18" t="s">
        <v>4342</v>
      </c>
      <c r="C360" s="55" t="s">
        <v>3915</v>
      </c>
      <c r="D360" s="55"/>
      <c r="E360" s="55" t="s">
        <v>4337</v>
      </c>
      <c r="F360" s="55" t="s">
        <v>3711</v>
      </c>
      <c r="G360" s="55" t="s">
        <v>3619</v>
      </c>
      <c r="H360" s="173">
        <v>999984</v>
      </c>
      <c r="I360" s="55" t="s">
        <v>3620</v>
      </c>
    </row>
    <row r="361" spans="1:9" x14ac:dyDescent="0.2">
      <c r="A361" s="55" t="s">
        <v>3709</v>
      </c>
      <c r="B361" s="18" t="s">
        <v>4343</v>
      </c>
      <c r="C361" s="55" t="s">
        <v>3911</v>
      </c>
      <c r="D361" s="55"/>
      <c r="E361" s="55" t="s">
        <v>4337</v>
      </c>
      <c r="F361" s="55" t="s">
        <v>3711</v>
      </c>
      <c r="G361" s="55" t="s">
        <v>3183</v>
      </c>
      <c r="H361" s="173">
        <v>22000000</v>
      </c>
      <c r="I361" s="55" t="s">
        <v>3621</v>
      </c>
    </row>
    <row r="362" spans="1:9" x14ac:dyDescent="0.2">
      <c r="A362" s="55" t="s">
        <v>3709</v>
      </c>
      <c r="B362" s="18" t="s">
        <v>4344</v>
      </c>
      <c r="C362" s="55" t="s">
        <v>3911</v>
      </c>
      <c r="D362" s="55"/>
      <c r="E362" s="55" t="s">
        <v>4337</v>
      </c>
      <c r="F362" s="55" t="s">
        <v>3711</v>
      </c>
      <c r="G362" s="55" t="s">
        <v>3619</v>
      </c>
      <c r="H362" s="173">
        <v>999984</v>
      </c>
      <c r="I362" s="55" t="s">
        <v>3620</v>
      </c>
    </row>
    <row r="363" spans="1:9" x14ac:dyDescent="0.2">
      <c r="A363" s="55" t="s">
        <v>3709</v>
      </c>
      <c r="B363" s="18" t="s">
        <v>4345</v>
      </c>
      <c r="C363" s="55" t="s">
        <v>3911</v>
      </c>
      <c r="D363" s="55"/>
      <c r="E363" s="55" t="s">
        <v>4337</v>
      </c>
      <c r="F363" s="55" t="s">
        <v>3711</v>
      </c>
      <c r="G363" s="55" t="s">
        <v>3183</v>
      </c>
      <c r="H363" s="173">
        <v>22000000</v>
      </c>
      <c r="I363" s="55" t="s">
        <v>3621</v>
      </c>
    </row>
    <row r="364" spans="1:9" x14ac:dyDescent="0.2">
      <c r="A364" s="55" t="s">
        <v>3709</v>
      </c>
      <c r="B364" s="18" t="s">
        <v>4346</v>
      </c>
      <c r="C364" s="55" t="s">
        <v>3911</v>
      </c>
      <c r="D364" s="55"/>
      <c r="E364" s="55" t="s">
        <v>4337</v>
      </c>
      <c r="F364" s="55" t="s">
        <v>3711</v>
      </c>
      <c r="G364" s="55" t="s">
        <v>3619</v>
      </c>
      <c r="H364" s="173">
        <v>999984</v>
      </c>
      <c r="I364" s="55" t="s">
        <v>3620</v>
      </c>
    </row>
    <row r="365" spans="1:9" x14ac:dyDescent="0.2">
      <c r="A365" s="55" t="s">
        <v>3709</v>
      </c>
      <c r="B365" s="18" t="s">
        <v>4347</v>
      </c>
      <c r="C365" s="55" t="s">
        <v>3915</v>
      </c>
      <c r="D365" s="55"/>
      <c r="E365" s="55" t="s">
        <v>4337</v>
      </c>
      <c r="F365" s="55" t="s">
        <v>3711</v>
      </c>
      <c r="G365" s="55" t="s">
        <v>3183</v>
      </c>
      <c r="H365" s="173">
        <v>22000000</v>
      </c>
      <c r="I365" s="55" t="s">
        <v>3621</v>
      </c>
    </row>
    <row r="366" spans="1:9" x14ac:dyDescent="0.2">
      <c r="A366" s="55" t="s">
        <v>3709</v>
      </c>
      <c r="B366" s="18" t="s">
        <v>4348</v>
      </c>
      <c r="C366" s="55" t="s">
        <v>3915</v>
      </c>
      <c r="D366" s="55"/>
      <c r="E366" s="55" t="s">
        <v>4337</v>
      </c>
      <c r="F366" s="55" t="s">
        <v>3711</v>
      </c>
      <c r="G366" s="55" t="s">
        <v>3619</v>
      </c>
      <c r="H366" s="173">
        <v>999984</v>
      </c>
      <c r="I366" s="55" t="s">
        <v>3620</v>
      </c>
    </row>
    <row r="367" spans="1:9" x14ac:dyDescent="0.2">
      <c r="A367" s="55" t="s">
        <v>3709</v>
      </c>
      <c r="B367" s="18" t="s">
        <v>4349</v>
      </c>
      <c r="C367" s="55" t="s">
        <v>3915</v>
      </c>
      <c r="D367" s="55"/>
      <c r="E367" s="55" t="s">
        <v>4337</v>
      </c>
      <c r="F367" s="55" t="s">
        <v>3711</v>
      </c>
      <c r="G367" s="55" t="s">
        <v>3183</v>
      </c>
      <c r="H367" s="173">
        <v>22000000</v>
      </c>
      <c r="I367" s="55" t="s">
        <v>3621</v>
      </c>
    </row>
    <row r="368" spans="1:9" x14ac:dyDescent="0.2">
      <c r="A368" s="55" t="s">
        <v>3709</v>
      </c>
      <c r="B368" s="18" t="s">
        <v>4350</v>
      </c>
      <c r="C368" s="55" t="s">
        <v>3915</v>
      </c>
      <c r="D368" s="55"/>
      <c r="E368" s="55" t="s">
        <v>4337</v>
      </c>
      <c r="F368" s="55" t="s">
        <v>3711</v>
      </c>
      <c r="G368" s="55" t="s">
        <v>3183</v>
      </c>
      <c r="H368" s="173">
        <v>22000000</v>
      </c>
      <c r="I368" s="55" t="s">
        <v>3621</v>
      </c>
    </row>
    <row r="369" spans="1:9" x14ac:dyDescent="0.2">
      <c r="A369" s="55" t="s">
        <v>3709</v>
      </c>
      <c r="B369" s="18" t="s">
        <v>4351</v>
      </c>
      <c r="C369" s="55" t="s">
        <v>3915</v>
      </c>
      <c r="D369" s="55"/>
      <c r="E369" s="55" t="s">
        <v>4337</v>
      </c>
      <c r="F369" s="55" t="s">
        <v>3711</v>
      </c>
      <c r="G369" s="55" t="s">
        <v>3619</v>
      </c>
      <c r="H369" s="173">
        <v>999984</v>
      </c>
      <c r="I369" s="55" t="s">
        <v>3620</v>
      </c>
    </row>
    <row r="370" spans="1:9" x14ac:dyDescent="0.2">
      <c r="A370" s="55" t="s">
        <v>3709</v>
      </c>
      <c r="B370" s="18" t="s">
        <v>4352</v>
      </c>
      <c r="C370" s="55" t="s">
        <v>3911</v>
      </c>
      <c r="D370" s="55"/>
      <c r="E370" s="55" t="s">
        <v>4337</v>
      </c>
      <c r="F370" s="55" t="s">
        <v>3711</v>
      </c>
      <c r="G370" s="55" t="s">
        <v>3619</v>
      </c>
      <c r="H370" s="173">
        <v>999984</v>
      </c>
      <c r="I370" s="55" t="s">
        <v>3620</v>
      </c>
    </row>
    <row r="371" spans="1:9" x14ac:dyDescent="0.2">
      <c r="A371" s="55" t="s">
        <v>3709</v>
      </c>
      <c r="B371" s="18" t="s">
        <v>4353</v>
      </c>
      <c r="C371" s="55" t="s">
        <v>3911</v>
      </c>
      <c r="D371" s="55"/>
      <c r="E371" s="55" t="s">
        <v>4337</v>
      </c>
      <c r="F371" s="55" t="s">
        <v>3711</v>
      </c>
      <c r="G371" s="55" t="s">
        <v>3183</v>
      </c>
      <c r="H371" s="173">
        <v>22000000</v>
      </c>
      <c r="I371" s="55" t="s">
        <v>3621</v>
      </c>
    </row>
    <row r="372" spans="1:9" x14ac:dyDescent="0.2">
      <c r="A372" s="55" t="s">
        <v>3709</v>
      </c>
      <c r="B372" s="18" t="s">
        <v>4354</v>
      </c>
      <c r="C372" s="55" t="s">
        <v>3911</v>
      </c>
      <c r="D372" s="55"/>
      <c r="E372" s="55" t="s">
        <v>4337</v>
      </c>
      <c r="F372" s="55" t="s">
        <v>3711</v>
      </c>
      <c r="G372" s="55" t="s">
        <v>3619</v>
      </c>
      <c r="H372" s="173">
        <v>999984</v>
      </c>
      <c r="I372" s="55" t="s">
        <v>3620</v>
      </c>
    </row>
    <row r="373" spans="1:9" x14ac:dyDescent="0.2">
      <c r="A373" s="55" t="s">
        <v>3709</v>
      </c>
      <c r="B373" s="18" t="s">
        <v>4355</v>
      </c>
      <c r="C373" s="55" t="s">
        <v>3918</v>
      </c>
      <c r="D373" s="55"/>
      <c r="E373" s="55" t="s">
        <v>4337</v>
      </c>
      <c r="F373" s="55" t="s">
        <v>3711</v>
      </c>
      <c r="G373" s="55" t="s">
        <v>3619</v>
      </c>
      <c r="H373" s="173">
        <v>999984</v>
      </c>
      <c r="I373" s="55" t="s">
        <v>3620</v>
      </c>
    </row>
    <row r="374" spans="1:9" x14ac:dyDescent="0.2">
      <c r="A374" s="55" t="s">
        <v>3709</v>
      </c>
      <c r="B374" s="18" t="s">
        <v>4356</v>
      </c>
      <c r="C374" s="55" t="s">
        <v>3911</v>
      </c>
      <c r="D374" s="55"/>
      <c r="E374" s="55" t="s">
        <v>4337</v>
      </c>
      <c r="F374" s="55" t="s">
        <v>3711</v>
      </c>
      <c r="G374" s="55" t="s">
        <v>3183</v>
      </c>
      <c r="H374" s="173">
        <v>22000000</v>
      </c>
      <c r="I374" s="55" t="s">
        <v>3621</v>
      </c>
    </row>
    <row r="375" spans="1:9" x14ac:dyDescent="0.2">
      <c r="A375" s="55" t="s">
        <v>3709</v>
      </c>
      <c r="B375" s="18" t="s">
        <v>4357</v>
      </c>
      <c r="C375" s="55" t="s">
        <v>3911</v>
      </c>
      <c r="D375" s="55"/>
      <c r="E375" s="55" t="s">
        <v>4337</v>
      </c>
      <c r="F375" s="55" t="s">
        <v>3711</v>
      </c>
      <c r="G375" s="55" t="s">
        <v>3619</v>
      </c>
      <c r="H375" s="173">
        <v>999984</v>
      </c>
      <c r="I375" s="55" t="s">
        <v>3620</v>
      </c>
    </row>
    <row r="376" spans="1:9" x14ac:dyDescent="0.2">
      <c r="A376" s="55" t="s">
        <v>3709</v>
      </c>
      <c r="B376" s="18" t="s">
        <v>4358</v>
      </c>
      <c r="C376" s="55" t="s">
        <v>3915</v>
      </c>
      <c r="D376" s="55"/>
      <c r="E376" s="55" t="s">
        <v>4337</v>
      </c>
      <c r="F376" s="55" t="s">
        <v>3711</v>
      </c>
      <c r="G376" s="55" t="s">
        <v>3619</v>
      </c>
      <c r="H376" s="173">
        <v>999984</v>
      </c>
      <c r="I376" s="55" t="s">
        <v>3620</v>
      </c>
    </row>
    <row r="377" spans="1:9" x14ac:dyDescent="0.2">
      <c r="A377" s="55" t="s">
        <v>3709</v>
      </c>
      <c r="B377" s="18" t="s">
        <v>4359</v>
      </c>
      <c r="C377" s="55" t="s">
        <v>3915</v>
      </c>
      <c r="D377" s="55"/>
      <c r="E377" s="55" t="s">
        <v>4337</v>
      </c>
      <c r="F377" s="55" t="s">
        <v>3711</v>
      </c>
      <c r="G377" s="55" t="s">
        <v>3183</v>
      </c>
      <c r="H377" s="173">
        <v>22000000</v>
      </c>
      <c r="I377" s="55" t="s">
        <v>3621</v>
      </c>
    </row>
    <row r="378" spans="1:9" x14ac:dyDescent="0.2">
      <c r="A378" s="55" t="s">
        <v>3709</v>
      </c>
      <c r="B378" s="18" t="s">
        <v>4360</v>
      </c>
      <c r="C378" s="55" t="s">
        <v>3918</v>
      </c>
      <c r="D378" s="55"/>
      <c r="E378" s="55" t="s">
        <v>4337</v>
      </c>
      <c r="F378" s="55" t="s">
        <v>3711</v>
      </c>
      <c r="G378" s="55" t="s">
        <v>3619</v>
      </c>
      <c r="H378" s="173">
        <v>999984</v>
      </c>
      <c r="I378" s="55" t="s">
        <v>3620</v>
      </c>
    </row>
    <row r="379" spans="1:9" x14ac:dyDescent="0.2">
      <c r="A379" s="55" t="s">
        <v>3709</v>
      </c>
      <c r="B379" s="18" t="s">
        <v>4361</v>
      </c>
      <c r="C379" s="55" t="s">
        <v>3911</v>
      </c>
      <c r="D379" s="55"/>
      <c r="E379" s="55" t="s">
        <v>4337</v>
      </c>
      <c r="F379" s="55" t="s">
        <v>3711</v>
      </c>
      <c r="G379" s="55" t="s">
        <v>3183</v>
      </c>
      <c r="H379" s="173">
        <v>22000000</v>
      </c>
      <c r="I379" s="55" t="s">
        <v>3621</v>
      </c>
    </row>
    <row r="380" spans="1:9" x14ac:dyDescent="0.2">
      <c r="A380" s="55" t="s">
        <v>3813</v>
      </c>
      <c r="B380" s="18" t="s">
        <v>4362</v>
      </c>
      <c r="C380" s="55" t="s">
        <v>3911</v>
      </c>
      <c r="D380" s="55"/>
      <c r="E380" s="55" t="s">
        <v>4363</v>
      </c>
      <c r="F380" s="55" t="s">
        <v>3753</v>
      </c>
      <c r="G380" s="55" t="s">
        <v>3627</v>
      </c>
      <c r="H380" s="173">
        <v>2228043</v>
      </c>
      <c r="I380" s="55" t="s">
        <v>3628</v>
      </c>
    </row>
    <row r="381" spans="1:9" x14ac:dyDescent="0.2">
      <c r="A381" s="55" t="s">
        <v>3813</v>
      </c>
      <c r="B381" s="18" t="s">
        <v>4364</v>
      </c>
      <c r="C381" s="55" t="s">
        <v>3911</v>
      </c>
      <c r="D381" s="55"/>
      <c r="E381" s="55" t="s">
        <v>4363</v>
      </c>
      <c r="F381" s="55" t="s">
        <v>3753</v>
      </c>
      <c r="G381" s="55" t="s">
        <v>3627</v>
      </c>
      <c r="H381" s="173">
        <v>2228043</v>
      </c>
      <c r="I381" s="55" t="s">
        <v>3628</v>
      </c>
    </row>
    <row r="382" spans="1:9" x14ac:dyDescent="0.2">
      <c r="A382" s="55" t="s">
        <v>3813</v>
      </c>
      <c r="B382" s="18" t="s">
        <v>4365</v>
      </c>
      <c r="C382" s="55" t="s">
        <v>3915</v>
      </c>
      <c r="D382" s="55"/>
      <c r="E382" s="55" t="s">
        <v>4363</v>
      </c>
      <c r="F382" s="55" t="s">
        <v>3753</v>
      </c>
      <c r="G382" s="55" t="s">
        <v>3627</v>
      </c>
      <c r="H382" s="173">
        <v>2228043</v>
      </c>
      <c r="I382" s="55" t="s">
        <v>3628</v>
      </c>
    </row>
    <row r="383" spans="1:9" x14ac:dyDescent="0.2">
      <c r="A383" s="55" t="s">
        <v>3813</v>
      </c>
      <c r="B383" s="18" t="s">
        <v>4366</v>
      </c>
      <c r="C383" s="55" t="s">
        <v>3911</v>
      </c>
      <c r="D383" s="55"/>
      <c r="E383" s="55" t="s">
        <v>4363</v>
      </c>
      <c r="F383" s="55" t="s">
        <v>3753</v>
      </c>
      <c r="G383" s="55" t="s">
        <v>3627</v>
      </c>
      <c r="H383" s="173">
        <v>2228043</v>
      </c>
      <c r="I383" s="55" t="s">
        <v>3628</v>
      </c>
    </row>
    <row r="384" spans="1:9" x14ac:dyDescent="0.2">
      <c r="A384" s="55" t="s">
        <v>3813</v>
      </c>
      <c r="B384" s="18" t="s">
        <v>4367</v>
      </c>
      <c r="C384" s="55" t="s">
        <v>3918</v>
      </c>
      <c r="D384" s="55"/>
      <c r="E384" s="55" t="s">
        <v>4363</v>
      </c>
      <c r="F384" s="55" t="s">
        <v>3753</v>
      </c>
      <c r="G384" s="55" t="s">
        <v>3627</v>
      </c>
      <c r="H384" s="173">
        <v>2228043</v>
      </c>
      <c r="I384" s="55" t="s">
        <v>3628</v>
      </c>
    </row>
    <row r="385" spans="1:9" x14ac:dyDescent="0.2">
      <c r="A385" s="55" t="s">
        <v>3813</v>
      </c>
      <c r="B385" s="18" t="s">
        <v>4368</v>
      </c>
      <c r="C385" s="55" t="s">
        <v>3911</v>
      </c>
      <c r="D385" s="55"/>
      <c r="E385" s="55" t="s">
        <v>4363</v>
      </c>
      <c r="F385" s="55" t="s">
        <v>3753</v>
      </c>
      <c r="G385" s="55" t="s">
        <v>3627</v>
      </c>
      <c r="H385" s="173">
        <v>2228043</v>
      </c>
      <c r="I385" s="55" t="s">
        <v>3628</v>
      </c>
    </row>
    <row r="386" spans="1:9" x14ac:dyDescent="0.2">
      <c r="A386" s="55" t="s">
        <v>3813</v>
      </c>
      <c r="B386" s="18" t="s">
        <v>4369</v>
      </c>
      <c r="C386" s="55" t="s">
        <v>3911</v>
      </c>
      <c r="D386" s="55"/>
      <c r="E386" s="55" t="s">
        <v>4363</v>
      </c>
      <c r="F386" s="55" t="s">
        <v>3753</v>
      </c>
      <c r="G386" s="55" t="s">
        <v>3627</v>
      </c>
      <c r="H386" s="173">
        <v>2228043</v>
      </c>
      <c r="I386" s="55" t="s">
        <v>3628</v>
      </c>
    </row>
    <row r="387" spans="1:9" x14ac:dyDescent="0.2">
      <c r="A387" s="55" t="s">
        <v>3767</v>
      </c>
      <c r="B387" s="18" t="s">
        <v>4370</v>
      </c>
      <c r="C387" s="55" t="s">
        <v>3911</v>
      </c>
      <c r="D387" s="55"/>
      <c r="E387" s="55" t="s">
        <v>4371</v>
      </c>
      <c r="F387" s="55" t="s">
        <v>3680</v>
      </c>
      <c r="G387" s="55" t="s">
        <v>4372</v>
      </c>
      <c r="H387" s="173">
        <v>1240737</v>
      </c>
      <c r="I387" s="55" t="s">
        <v>3768</v>
      </c>
    </row>
    <row r="388" spans="1:9" x14ac:dyDescent="0.2">
      <c r="A388" s="55" t="s">
        <v>3767</v>
      </c>
      <c r="B388" s="18" t="s">
        <v>4373</v>
      </c>
      <c r="C388" s="55" t="s">
        <v>3911</v>
      </c>
      <c r="D388" s="55"/>
      <c r="E388" s="55" t="s">
        <v>4371</v>
      </c>
      <c r="F388" s="55" t="s">
        <v>3680</v>
      </c>
      <c r="G388" s="55" t="s">
        <v>4374</v>
      </c>
      <c r="H388" s="173">
        <v>200155</v>
      </c>
      <c r="I388" s="55" t="s">
        <v>3790</v>
      </c>
    </row>
    <row r="389" spans="1:9" x14ac:dyDescent="0.2">
      <c r="A389" s="55" t="s">
        <v>3767</v>
      </c>
      <c r="B389" s="18" t="s">
        <v>4375</v>
      </c>
      <c r="C389" s="55" t="s">
        <v>3911</v>
      </c>
      <c r="D389" s="55"/>
      <c r="E389" s="55" t="s">
        <v>4371</v>
      </c>
      <c r="F389" s="55" t="s">
        <v>3680</v>
      </c>
      <c r="G389" s="55" t="s">
        <v>4372</v>
      </c>
      <c r="H389" s="173">
        <v>1240737</v>
      </c>
      <c r="I389" s="55" t="s">
        <v>3768</v>
      </c>
    </row>
    <row r="390" spans="1:9" x14ac:dyDescent="0.2">
      <c r="A390" s="55" t="s">
        <v>3767</v>
      </c>
      <c r="B390" s="18" t="s">
        <v>4376</v>
      </c>
      <c r="C390" s="55" t="s">
        <v>3911</v>
      </c>
      <c r="D390" s="55"/>
      <c r="E390" s="55" t="s">
        <v>4371</v>
      </c>
      <c r="F390" s="55" t="s">
        <v>3680</v>
      </c>
      <c r="G390" s="55" t="s">
        <v>4374</v>
      </c>
      <c r="H390" s="173">
        <v>200155</v>
      </c>
      <c r="I390" s="55" t="s">
        <v>3790</v>
      </c>
    </row>
    <row r="391" spans="1:9" x14ac:dyDescent="0.2">
      <c r="A391" s="55" t="s">
        <v>3767</v>
      </c>
      <c r="B391" s="18" t="s">
        <v>4377</v>
      </c>
      <c r="C391" s="55" t="s">
        <v>3911</v>
      </c>
      <c r="D391" s="55"/>
      <c r="E391" s="55" t="s">
        <v>4371</v>
      </c>
      <c r="F391" s="55" t="s">
        <v>3680</v>
      </c>
      <c r="G391" s="55" t="s">
        <v>4372</v>
      </c>
      <c r="H391" s="173">
        <v>1240737</v>
      </c>
      <c r="I391" s="55" t="s">
        <v>3768</v>
      </c>
    </row>
    <row r="392" spans="1:9" x14ac:dyDescent="0.2">
      <c r="A392" s="55" t="s">
        <v>3767</v>
      </c>
      <c r="B392" s="18" t="s">
        <v>4378</v>
      </c>
      <c r="C392" s="55" t="s">
        <v>3911</v>
      </c>
      <c r="D392" s="55"/>
      <c r="E392" s="55" t="s">
        <v>4371</v>
      </c>
      <c r="F392" s="55" t="s">
        <v>3680</v>
      </c>
      <c r="G392" s="55" t="s">
        <v>4372</v>
      </c>
      <c r="H392" s="173">
        <v>1240737</v>
      </c>
      <c r="I392" s="55" t="s">
        <v>3768</v>
      </c>
    </row>
    <row r="393" spans="1:9" x14ac:dyDescent="0.2">
      <c r="A393" s="55" t="s">
        <v>3767</v>
      </c>
      <c r="B393" s="18" t="s">
        <v>4379</v>
      </c>
      <c r="C393" s="55" t="s">
        <v>3915</v>
      </c>
      <c r="D393" s="55"/>
      <c r="E393" s="55" t="s">
        <v>4371</v>
      </c>
      <c r="F393" s="55" t="s">
        <v>3680</v>
      </c>
      <c r="G393" s="55" t="s">
        <v>4372</v>
      </c>
      <c r="H393" s="173">
        <v>1240737</v>
      </c>
      <c r="I393" s="55" t="s">
        <v>3768</v>
      </c>
    </row>
    <row r="394" spans="1:9" x14ac:dyDescent="0.2">
      <c r="A394" s="55" t="s">
        <v>3767</v>
      </c>
      <c r="B394" s="18" t="s">
        <v>4380</v>
      </c>
      <c r="C394" s="55" t="s">
        <v>3915</v>
      </c>
      <c r="D394" s="55"/>
      <c r="E394" s="55" t="s">
        <v>4371</v>
      </c>
      <c r="F394" s="55" t="s">
        <v>3680</v>
      </c>
      <c r="G394" s="55" t="s">
        <v>4374</v>
      </c>
      <c r="H394" s="173">
        <v>200155</v>
      </c>
      <c r="I394" s="55" t="s">
        <v>3790</v>
      </c>
    </row>
    <row r="395" spans="1:9" x14ac:dyDescent="0.2">
      <c r="A395" s="55" t="s">
        <v>3767</v>
      </c>
      <c r="B395" s="18" t="s">
        <v>4381</v>
      </c>
      <c r="C395" s="55" t="s">
        <v>3915</v>
      </c>
      <c r="D395" s="55"/>
      <c r="E395" s="55" t="s">
        <v>4371</v>
      </c>
      <c r="F395" s="55" t="s">
        <v>3680</v>
      </c>
      <c r="G395" s="55" t="s">
        <v>4374</v>
      </c>
      <c r="H395" s="173">
        <v>200155</v>
      </c>
      <c r="I395" s="55" t="s">
        <v>3790</v>
      </c>
    </row>
    <row r="396" spans="1:9" x14ac:dyDescent="0.2">
      <c r="A396" s="55" t="s">
        <v>3767</v>
      </c>
      <c r="B396" s="18" t="s">
        <v>4382</v>
      </c>
      <c r="C396" s="55" t="s">
        <v>3915</v>
      </c>
      <c r="D396" s="55"/>
      <c r="E396" s="55" t="s">
        <v>4371</v>
      </c>
      <c r="F396" s="55" t="s">
        <v>3680</v>
      </c>
      <c r="G396" s="55" t="s">
        <v>4372</v>
      </c>
      <c r="H396" s="173">
        <v>1240737</v>
      </c>
      <c r="I396" s="55" t="s">
        <v>3768</v>
      </c>
    </row>
    <row r="397" spans="1:9" x14ac:dyDescent="0.2">
      <c r="A397" s="55" t="s">
        <v>3767</v>
      </c>
      <c r="B397" s="18" t="s">
        <v>4383</v>
      </c>
      <c r="C397" s="55" t="s">
        <v>3911</v>
      </c>
      <c r="D397" s="55"/>
      <c r="E397" s="55" t="s">
        <v>4371</v>
      </c>
      <c r="F397" s="55" t="s">
        <v>3680</v>
      </c>
      <c r="G397" s="55" t="s">
        <v>4372</v>
      </c>
      <c r="H397" s="173">
        <v>1240737</v>
      </c>
      <c r="I397" s="55" t="s">
        <v>3768</v>
      </c>
    </row>
    <row r="398" spans="1:9" x14ac:dyDescent="0.2">
      <c r="A398" s="55" t="s">
        <v>3767</v>
      </c>
      <c r="B398" s="18" t="s">
        <v>4384</v>
      </c>
      <c r="C398" s="55" t="s">
        <v>3911</v>
      </c>
      <c r="D398" s="55"/>
      <c r="E398" s="55" t="s">
        <v>4371</v>
      </c>
      <c r="F398" s="55" t="s">
        <v>3680</v>
      </c>
      <c r="G398" s="55" t="s">
        <v>4372</v>
      </c>
      <c r="H398" s="173">
        <v>1240737</v>
      </c>
      <c r="I398" s="55" t="s">
        <v>3768</v>
      </c>
    </row>
    <row r="399" spans="1:9" x14ac:dyDescent="0.2">
      <c r="A399" s="55" t="s">
        <v>3767</v>
      </c>
      <c r="B399" s="18" t="s">
        <v>4385</v>
      </c>
      <c r="C399" s="55" t="s">
        <v>3915</v>
      </c>
      <c r="D399" s="55"/>
      <c r="E399" s="55" t="s">
        <v>4371</v>
      </c>
      <c r="F399" s="55" t="s">
        <v>3680</v>
      </c>
      <c r="G399" s="55" t="s">
        <v>4374</v>
      </c>
      <c r="H399" s="173">
        <v>200155</v>
      </c>
      <c r="I399" s="55" t="s">
        <v>3790</v>
      </c>
    </row>
    <row r="400" spans="1:9" x14ac:dyDescent="0.2">
      <c r="A400" s="55" t="s">
        <v>3767</v>
      </c>
      <c r="B400" s="18" t="s">
        <v>4386</v>
      </c>
      <c r="C400" s="55" t="s">
        <v>3915</v>
      </c>
      <c r="D400" s="55"/>
      <c r="E400" s="55" t="s">
        <v>4371</v>
      </c>
      <c r="F400" s="55" t="s">
        <v>3680</v>
      </c>
      <c r="G400" s="55" t="s">
        <v>4372</v>
      </c>
      <c r="H400" s="173">
        <v>1240737</v>
      </c>
      <c r="I400" s="55" t="s">
        <v>3768</v>
      </c>
    </row>
    <row r="401" spans="1:9" x14ac:dyDescent="0.2">
      <c r="A401" s="55" t="s">
        <v>3767</v>
      </c>
      <c r="B401" s="18" t="s">
        <v>4387</v>
      </c>
      <c r="C401" s="55" t="s">
        <v>3964</v>
      </c>
      <c r="D401" s="55"/>
      <c r="E401" s="55" t="s">
        <v>4371</v>
      </c>
      <c r="F401" s="55" t="s">
        <v>3680</v>
      </c>
      <c r="G401" s="55" t="s">
        <v>4374</v>
      </c>
      <c r="H401" s="173">
        <v>200155</v>
      </c>
      <c r="I401" s="55" t="s">
        <v>3790</v>
      </c>
    </row>
    <row r="402" spans="1:9" x14ac:dyDescent="0.2">
      <c r="A402" s="55" t="s">
        <v>3767</v>
      </c>
      <c r="B402" s="18" t="s">
        <v>4388</v>
      </c>
      <c r="C402" s="55" t="s">
        <v>3964</v>
      </c>
      <c r="D402" s="55"/>
      <c r="E402" s="55" t="s">
        <v>4371</v>
      </c>
      <c r="F402" s="55" t="s">
        <v>3680</v>
      </c>
      <c r="G402" s="55" t="s">
        <v>4372</v>
      </c>
      <c r="H402" s="173">
        <v>1240737</v>
      </c>
      <c r="I402" s="55" t="s">
        <v>3768</v>
      </c>
    </row>
    <row r="403" spans="1:9" x14ac:dyDescent="0.2">
      <c r="A403" s="55" t="s">
        <v>3824</v>
      </c>
      <c r="B403" s="18" t="s">
        <v>4389</v>
      </c>
      <c r="C403" s="55" t="s">
        <v>3915</v>
      </c>
      <c r="D403" s="55"/>
      <c r="E403" s="55" t="s">
        <v>4390</v>
      </c>
      <c r="F403" s="55" t="s">
        <v>3716</v>
      </c>
      <c r="G403" s="55" t="s">
        <v>3550</v>
      </c>
      <c r="H403" s="173">
        <v>50017383</v>
      </c>
      <c r="I403" s="55" t="s">
        <v>3634</v>
      </c>
    </row>
    <row r="404" spans="1:9" x14ac:dyDescent="0.2">
      <c r="A404" s="55" t="s">
        <v>3824</v>
      </c>
      <c r="B404" s="18" t="s">
        <v>4391</v>
      </c>
      <c r="C404" s="55" t="s">
        <v>3911</v>
      </c>
      <c r="D404" s="55"/>
      <c r="E404" s="55" t="s">
        <v>4390</v>
      </c>
      <c r="F404" s="55" t="s">
        <v>3716</v>
      </c>
      <c r="G404" s="55" t="s">
        <v>3550</v>
      </c>
      <c r="H404" s="173">
        <v>50017383</v>
      </c>
      <c r="I404" s="55" t="s">
        <v>3634</v>
      </c>
    </row>
    <row r="405" spans="1:9" x14ac:dyDescent="0.2">
      <c r="A405" s="55" t="s">
        <v>3824</v>
      </c>
      <c r="B405" s="18" t="s">
        <v>4392</v>
      </c>
      <c r="C405" s="55" t="s">
        <v>3911</v>
      </c>
      <c r="D405" s="55"/>
      <c r="E405" s="55" t="s">
        <v>4390</v>
      </c>
      <c r="F405" s="55" t="s">
        <v>3716</v>
      </c>
      <c r="G405" s="55" t="s">
        <v>3550</v>
      </c>
      <c r="H405" s="173">
        <v>50017383</v>
      </c>
      <c r="I405" s="55" t="s">
        <v>3634</v>
      </c>
    </row>
    <row r="406" spans="1:9" x14ac:dyDescent="0.2">
      <c r="A406" s="55" t="s">
        <v>3824</v>
      </c>
      <c r="B406" s="18" t="s">
        <v>4393</v>
      </c>
      <c r="C406" s="55" t="s">
        <v>3918</v>
      </c>
      <c r="D406" s="55"/>
      <c r="E406" s="55" t="s">
        <v>4390</v>
      </c>
      <c r="F406" s="55" t="s">
        <v>3716</v>
      </c>
      <c r="G406" s="55" t="s">
        <v>3550</v>
      </c>
      <c r="H406" s="173">
        <v>50017383</v>
      </c>
      <c r="I406" s="55" t="s">
        <v>3634</v>
      </c>
    </row>
    <row r="407" spans="1:9" x14ac:dyDescent="0.2">
      <c r="A407" s="55" t="s">
        <v>3824</v>
      </c>
      <c r="B407" s="18" t="s">
        <v>4394</v>
      </c>
      <c r="C407" s="55" t="s">
        <v>3915</v>
      </c>
      <c r="D407" s="55"/>
      <c r="E407" s="55" t="s">
        <v>4390</v>
      </c>
      <c r="F407" s="55" t="s">
        <v>3716</v>
      </c>
      <c r="G407" s="55" t="s">
        <v>3550</v>
      </c>
      <c r="H407" s="173">
        <v>50017383</v>
      </c>
      <c r="I407" s="55" t="s">
        <v>3634</v>
      </c>
    </row>
    <row r="408" spans="1:9" x14ac:dyDescent="0.2">
      <c r="A408" s="55" t="s">
        <v>3824</v>
      </c>
      <c r="B408" s="18" t="s">
        <v>4395</v>
      </c>
      <c r="C408" s="55" t="s">
        <v>3911</v>
      </c>
      <c r="D408" s="55"/>
      <c r="E408" s="55" t="s">
        <v>4390</v>
      </c>
      <c r="F408" s="55" t="s">
        <v>3716</v>
      </c>
      <c r="G408" s="55" t="s">
        <v>3550</v>
      </c>
      <c r="H408" s="173">
        <v>50017383</v>
      </c>
      <c r="I408" s="55" t="s">
        <v>3634</v>
      </c>
    </row>
    <row r="409" spans="1:9" x14ac:dyDescent="0.2">
      <c r="A409" s="55" t="s">
        <v>3824</v>
      </c>
      <c r="B409" s="18" t="s">
        <v>4396</v>
      </c>
      <c r="C409" s="55" t="s">
        <v>3911</v>
      </c>
      <c r="D409" s="55"/>
      <c r="E409" s="55" t="s">
        <v>4390</v>
      </c>
      <c r="F409" s="55" t="s">
        <v>3716</v>
      </c>
      <c r="G409" s="55" t="s">
        <v>3550</v>
      </c>
      <c r="H409" s="173">
        <v>50017383</v>
      </c>
      <c r="I409" s="55" t="s">
        <v>3634</v>
      </c>
    </row>
    <row r="410" spans="1:9" x14ac:dyDescent="0.2">
      <c r="A410" s="55" t="s">
        <v>3824</v>
      </c>
      <c r="B410" s="18" t="s">
        <v>4397</v>
      </c>
      <c r="C410" s="55" t="s">
        <v>3915</v>
      </c>
      <c r="D410" s="55"/>
      <c r="E410" s="55" t="s">
        <v>4390</v>
      </c>
      <c r="F410" s="55" t="s">
        <v>3716</v>
      </c>
      <c r="G410" s="55" t="s">
        <v>3550</v>
      </c>
      <c r="H410" s="173">
        <v>50017383</v>
      </c>
      <c r="I410" s="55" t="s">
        <v>3634</v>
      </c>
    </row>
    <row r="411" spans="1:9" x14ac:dyDescent="0.2">
      <c r="A411" s="55" t="s">
        <v>3824</v>
      </c>
      <c r="B411" s="18" t="s">
        <v>4398</v>
      </c>
      <c r="C411" s="55" t="s">
        <v>3911</v>
      </c>
      <c r="D411" s="55"/>
      <c r="E411" s="55" t="s">
        <v>4390</v>
      </c>
      <c r="F411" s="55" t="s">
        <v>3716</v>
      </c>
      <c r="G411" s="55" t="s">
        <v>3550</v>
      </c>
      <c r="H411" s="173">
        <v>50017383</v>
      </c>
      <c r="I411" s="55" t="s">
        <v>3634</v>
      </c>
    </row>
    <row r="412" spans="1:9" x14ac:dyDescent="0.2">
      <c r="A412" s="55" t="s">
        <v>3824</v>
      </c>
      <c r="B412" s="18" t="s">
        <v>4399</v>
      </c>
      <c r="C412" s="55" t="s">
        <v>3911</v>
      </c>
      <c r="D412" s="55"/>
      <c r="E412" s="55" t="s">
        <v>4390</v>
      </c>
      <c r="F412" s="55" t="s">
        <v>3716</v>
      </c>
      <c r="G412" s="55" t="s">
        <v>3550</v>
      </c>
      <c r="H412" s="173">
        <v>50017383</v>
      </c>
      <c r="I412" s="55" t="s">
        <v>3634</v>
      </c>
    </row>
    <row r="413" spans="1:9" x14ac:dyDescent="0.2">
      <c r="A413" s="18" t="s">
        <v>4400</v>
      </c>
    </row>
  </sheetData>
  <autoFilter ref="A5:I412" xr:uid="{00000000-0009-0000-0000-000025000000}"/>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E6470"/>
  </sheetPr>
  <dimension ref="A1:F65"/>
  <sheetViews>
    <sheetView showGridLines="0" workbookViewId="0">
      <pane ySplit="3" topLeftCell="A4" activePane="bottomLeft" state="frozen"/>
      <selection pane="bottomLeft"/>
    </sheetView>
  </sheetViews>
  <sheetFormatPr baseColWidth="10" defaultColWidth="8.83203125" defaultRowHeight="15" x14ac:dyDescent="0.2"/>
  <cols>
    <col min="1" max="1" width="34" customWidth="1"/>
    <col min="2" max="2" width="30" customWidth="1"/>
    <col min="3" max="3" width="18" customWidth="1"/>
    <col min="5" max="5" width="22" customWidth="1"/>
    <col min="6" max="6" width="46" customWidth="1"/>
  </cols>
  <sheetData>
    <row r="1" spans="1:6" ht="24" customHeight="1" x14ac:dyDescent="0.2">
      <c r="A1" s="1" t="s">
        <v>4401</v>
      </c>
      <c r="B1" s="2"/>
      <c r="C1" s="2"/>
      <c r="D1" s="2"/>
      <c r="E1" s="2"/>
      <c r="F1" s="2"/>
    </row>
    <row r="2" spans="1:6" ht="27.75" customHeight="1" x14ac:dyDescent="0.2">
      <c r="A2" s="191" t="s">
        <v>4402</v>
      </c>
      <c r="B2" s="186"/>
      <c r="C2" s="186"/>
      <c r="D2" s="186"/>
      <c r="E2" s="186"/>
      <c r="F2" s="186"/>
    </row>
    <row r="4" spans="1:6" ht="18" customHeight="1" x14ac:dyDescent="0.2">
      <c r="A4" s="9" t="s">
        <v>4403</v>
      </c>
      <c r="B4" s="10"/>
      <c r="C4" s="10"/>
      <c r="D4" s="10"/>
      <c r="E4" s="10"/>
      <c r="F4" s="10"/>
    </row>
    <row r="5" spans="1:6" ht="30" customHeight="1" x14ac:dyDescent="0.2">
      <c r="A5" s="5" t="s">
        <v>4404</v>
      </c>
      <c r="B5" s="5" t="s">
        <v>4405</v>
      </c>
      <c r="C5" s="5" t="s">
        <v>2779</v>
      </c>
      <c r="D5" s="5"/>
      <c r="E5" s="5"/>
      <c r="F5" s="5" t="s">
        <v>4406</v>
      </c>
    </row>
    <row r="6" spans="1:6" ht="23.25" customHeight="1" x14ac:dyDescent="0.2">
      <c r="A6" s="6" t="s">
        <v>4407</v>
      </c>
      <c r="B6" s="6" t="s">
        <v>4408</v>
      </c>
      <c r="C6" s="6" t="s">
        <v>4409</v>
      </c>
      <c r="D6" s="6"/>
      <c r="E6" s="6"/>
      <c r="F6" s="8" t="s">
        <v>4410</v>
      </c>
    </row>
    <row r="7" spans="1:6" ht="15" customHeight="1" x14ac:dyDescent="0.2">
      <c r="A7" s="6" t="s">
        <v>4411</v>
      </c>
      <c r="B7" s="6" t="s">
        <v>4408</v>
      </c>
      <c r="C7" s="6" t="s">
        <v>4409</v>
      </c>
      <c r="D7" s="6"/>
      <c r="E7" s="6"/>
      <c r="F7" s="8"/>
    </row>
    <row r="8" spans="1:6" ht="15" customHeight="1" x14ac:dyDescent="0.2">
      <c r="A8" s="6" t="s">
        <v>4412</v>
      </c>
      <c r="B8" s="6" t="s">
        <v>4408</v>
      </c>
      <c r="C8" s="6" t="s">
        <v>4413</v>
      </c>
      <c r="D8" s="6"/>
      <c r="E8" s="6"/>
      <c r="F8" s="8"/>
    </row>
    <row r="9" spans="1:6" ht="15" customHeight="1" x14ac:dyDescent="0.2">
      <c r="A9" s="6" t="s">
        <v>4414</v>
      </c>
      <c r="B9" s="6" t="s">
        <v>4408</v>
      </c>
      <c r="C9" s="6" t="s">
        <v>4409</v>
      </c>
      <c r="D9" s="6"/>
      <c r="E9" s="6"/>
      <c r="F9" s="8"/>
    </row>
    <row r="10" spans="1:6" ht="15" customHeight="1" x14ac:dyDescent="0.2">
      <c r="A10" s="6" t="s">
        <v>4415</v>
      </c>
      <c r="B10" s="6" t="s">
        <v>4408</v>
      </c>
      <c r="C10" s="6" t="s">
        <v>4409</v>
      </c>
      <c r="D10" s="6"/>
      <c r="E10" s="6"/>
      <c r="F10" s="8"/>
    </row>
    <row r="11" spans="1:6" ht="15" customHeight="1" x14ac:dyDescent="0.2">
      <c r="A11" s="6" t="s">
        <v>4416</v>
      </c>
      <c r="B11" s="6" t="s">
        <v>4408</v>
      </c>
      <c r="C11" s="6" t="s">
        <v>4409</v>
      </c>
      <c r="D11" s="6"/>
      <c r="E11" s="6"/>
      <c r="F11" s="8"/>
    </row>
    <row r="12" spans="1:6" ht="15" customHeight="1" x14ac:dyDescent="0.2">
      <c r="A12" s="6" t="s">
        <v>4417</v>
      </c>
      <c r="B12" s="6" t="s">
        <v>4408</v>
      </c>
      <c r="C12" s="6" t="s">
        <v>4409</v>
      </c>
      <c r="D12" s="6"/>
      <c r="E12" s="6"/>
      <c r="F12" s="8"/>
    </row>
    <row r="13" spans="1:6" ht="15" customHeight="1" x14ac:dyDescent="0.2">
      <c r="A13" s="6" t="s">
        <v>4418</v>
      </c>
      <c r="B13" s="6" t="s">
        <v>4408</v>
      </c>
      <c r="C13" s="6" t="s">
        <v>4409</v>
      </c>
      <c r="D13" s="6"/>
      <c r="E13" s="6"/>
      <c r="F13" s="8"/>
    </row>
    <row r="14" spans="1:6" ht="15" customHeight="1" x14ac:dyDescent="0.2">
      <c r="A14" s="6" t="s">
        <v>4419</v>
      </c>
      <c r="B14" s="6" t="s">
        <v>4420</v>
      </c>
      <c r="C14" s="6" t="s">
        <v>4421</v>
      </c>
      <c r="D14" s="6"/>
      <c r="E14" s="6"/>
      <c r="F14" s="8" t="s">
        <v>4422</v>
      </c>
    </row>
    <row r="15" spans="1:6" ht="15" customHeight="1" x14ac:dyDescent="0.2">
      <c r="A15" s="6" t="s">
        <v>4423</v>
      </c>
      <c r="B15" s="6" t="s">
        <v>4420</v>
      </c>
      <c r="C15" s="6" t="s">
        <v>4409</v>
      </c>
      <c r="D15" s="6"/>
      <c r="E15" s="6"/>
      <c r="F15" s="8"/>
    </row>
    <row r="16" spans="1:6" ht="15" customHeight="1" x14ac:dyDescent="0.2">
      <c r="A16" s="6" t="s">
        <v>4424</v>
      </c>
      <c r="B16" s="6" t="s">
        <v>4420</v>
      </c>
      <c r="C16" s="6" t="s">
        <v>4425</v>
      </c>
      <c r="D16" s="6"/>
      <c r="E16" s="6"/>
      <c r="F16" s="8"/>
    </row>
    <row r="17" spans="1:6" ht="15" customHeight="1" x14ac:dyDescent="0.2">
      <c r="A17" s="6" t="s">
        <v>4426</v>
      </c>
      <c r="B17" s="6" t="s">
        <v>4420</v>
      </c>
      <c r="C17" s="6" t="s">
        <v>3479</v>
      </c>
      <c r="D17" s="6"/>
      <c r="E17" s="6"/>
      <c r="F17" s="8"/>
    </row>
    <row r="18" spans="1:6" ht="15" customHeight="1" x14ac:dyDescent="0.2">
      <c r="A18" s="6" t="s">
        <v>4427</v>
      </c>
      <c r="B18" s="6" t="s">
        <v>4420</v>
      </c>
      <c r="C18" s="6" t="s">
        <v>4409</v>
      </c>
      <c r="D18" s="6"/>
      <c r="E18" s="6"/>
      <c r="F18" s="8"/>
    </row>
    <row r="19" spans="1:6" ht="15" customHeight="1" x14ac:dyDescent="0.2">
      <c r="A19" s="6" t="s">
        <v>4428</v>
      </c>
      <c r="B19" s="6" t="s">
        <v>4420</v>
      </c>
      <c r="C19" s="6" t="s">
        <v>4429</v>
      </c>
      <c r="D19" s="6"/>
      <c r="E19" s="6"/>
      <c r="F19" s="8" t="s">
        <v>4430</v>
      </c>
    </row>
    <row r="20" spans="1:6" ht="15" customHeight="1" x14ac:dyDescent="0.2">
      <c r="A20" s="6" t="s">
        <v>4431</v>
      </c>
      <c r="B20" s="6" t="s">
        <v>4420</v>
      </c>
      <c r="C20" s="6" t="s">
        <v>4409</v>
      </c>
      <c r="D20" s="6"/>
      <c r="E20" s="6"/>
      <c r="F20" s="8"/>
    </row>
    <row r="21" spans="1:6" ht="15" customHeight="1" x14ac:dyDescent="0.2">
      <c r="A21" s="6" t="s">
        <v>4432</v>
      </c>
      <c r="B21" s="6" t="s">
        <v>4420</v>
      </c>
      <c r="C21" s="6" t="s">
        <v>4421</v>
      </c>
      <c r="D21" s="6"/>
      <c r="E21" s="6"/>
      <c r="F21" s="8"/>
    </row>
    <row r="22" spans="1:6" ht="15" customHeight="1" x14ac:dyDescent="0.2">
      <c r="A22" s="6" t="s">
        <v>4433</v>
      </c>
      <c r="B22" s="6" t="s">
        <v>4420</v>
      </c>
      <c r="C22" s="6" t="s">
        <v>4409</v>
      </c>
      <c r="D22" s="6"/>
      <c r="E22" s="6"/>
      <c r="F22" s="8"/>
    </row>
    <row r="23" spans="1:6" ht="15" customHeight="1" x14ac:dyDescent="0.2">
      <c r="A23" s="6" t="s">
        <v>4434</v>
      </c>
      <c r="B23" s="6" t="s">
        <v>4420</v>
      </c>
      <c r="C23" s="6" t="s">
        <v>4409</v>
      </c>
      <c r="D23" s="6"/>
      <c r="E23" s="6"/>
      <c r="F23" s="8"/>
    </row>
    <row r="24" spans="1:6" ht="15" customHeight="1" x14ac:dyDescent="0.2">
      <c r="A24" s="6" t="s">
        <v>4435</v>
      </c>
      <c r="B24" s="6" t="s">
        <v>4420</v>
      </c>
      <c r="C24" s="6" t="s">
        <v>4409</v>
      </c>
      <c r="D24" s="6"/>
      <c r="E24" s="6"/>
      <c r="F24" s="8"/>
    </row>
    <row r="25" spans="1:6" ht="15" customHeight="1" x14ac:dyDescent="0.2">
      <c r="A25" s="6" t="s">
        <v>4436</v>
      </c>
      <c r="B25" s="6" t="s">
        <v>4420</v>
      </c>
      <c r="C25" s="6" t="s">
        <v>4409</v>
      </c>
      <c r="D25" s="6"/>
      <c r="E25" s="6"/>
      <c r="F25" s="8"/>
    </row>
    <row r="26" spans="1:6" ht="24" customHeight="1" x14ac:dyDescent="0.2">
      <c r="A26" s="200" t="s">
        <v>4437</v>
      </c>
      <c r="B26" s="186"/>
      <c r="C26" s="186"/>
      <c r="D26" s="186"/>
      <c r="E26" s="186"/>
      <c r="F26" s="186"/>
    </row>
    <row r="28" spans="1:6" ht="18" customHeight="1" x14ac:dyDescent="0.2">
      <c r="A28" s="3" t="s">
        <v>4438</v>
      </c>
      <c r="B28" s="4"/>
      <c r="C28" s="4"/>
      <c r="D28" s="4"/>
      <c r="E28" s="4"/>
      <c r="F28" s="4"/>
    </row>
    <row r="29" spans="1:6" ht="30" customHeight="1" x14ac:dyDescent="0.2">
      <c r="A29" s="5" t="s">
        <v>288</v>
      </c>
      <c r="B29" s="5" t="s">
        <v>3173</v>
      </c>
      <c r="C29" s="5" t="s">
        <v>4439</v>
      </c>
      <c r="D29" s="5" t="s">
        <v>2805</v>
      </c>
      <c r="E29" s="5" t="s">
        <v>2779</v>
      </c>
      <c r="F29" s="5" t="s">
        <v>3439</v>
      </c>
    </row>
    <row r="30" spans="1:6" ht="15" customHeight="1" x14ac:dyDescent="0.2">
      <c r="A30" s="6" t="s">
        <v>4440</v>
      </c>
      <c r="B30" s="6" t="s">
        <v>757</v>
      </c>
      <c r="C30" s="6" t="s">
        <v>4441</v>
      </c>
      <c r="D30" s="6" t="s">
        <v>4442</v>
      </c>
      <c r="E30" s="6" t="s">
        <v>4421</v>
      </c>
      <c r="F30" s="6" t="s">
        <v>4443</v>
      </c>
    </row>
    <row r="31" spans="1:6" ht="15" customHeight="1" x14ac:dyDescent="0.2">
      <c r="A31" s="6" t="s">
        <v>4444</v>
      </c>
      <c r="B31" s="6" t="s">
        <v>757</v>
      </c>
      <c r="C31" s="6" t="s">
        <v>4441</v>
      </c>
      <c r="D31" s="6" t="s">
        <v>4442</v>
      </c>
      <c r="E31" s="6" t="s">
        <v>4421</v>
      </c>
      <c r="F31" s="6" t="s">
        <v>4445</v>
      </c>
    </row>
    <row r="32" spans="1:6" ht="15" customHeight="1" x14ac:dyDescent="0.2">
      <c r="A32" s="6" t="s">
        <v>4407</v>
      </c>
      <c r="B32" s="6" t="s">
        <v>757</v>
      </c>
      <c r="C32" s="6" t="s">
        <v>4441</v>
      </c>
      <c r="D32" s="6" t="s">
        <v>4446</v>
      </c>
      <c r="E32" s="6" t="s">
        <v>4409</v>
      </c>
      <c r="F32" s="6" t="s">
        <v>4447</v>
      </c>
    </row>
    <row r="33" spans="1:6" ht="15" customHeight="1" x14ac:dyDescent="0.2">
      <c r="A33" s="6" t="s">
        <v>4448</v>
      </c>
      <c r="B33" s="6" t="s">
        <v>757</v>
      </c>
      <c r="C33" s="6" t="s">
        <v>4441</v>
      </c>
      <c r="D33" s="6" t="s">
        <v>4442</v>
      </c>
      <c r="E33" s="6" t="s">
        <v>4409</v>
      </c>
      <c r="F33" s="6" t="s">
        <v>4449</v>
      </c>
    </row>
    <row r="34" spans="1:6" ht="15" customHeight="1" x14ac:dyDescent="0.2">
      <c r="A34" s="6" t="s">
        <v>4450</v>
      </c>
      <c r="B34" s="6" t="s">
        <v>757</v>
      </c>
      <c r="C34" s="6" t="s">
        <v>4441</v>
      </c>
      <c r="D34" s="6" t="s">
        <v>4442</v>
      </c>
      <c r="E34" s="6" t="s">
        <v>3479</v>
      </c>
      <c r="F34" s="6" t="s">
        <v>4451</v>
      </c>
    </row>
    <row r="35" spans="1:6" ht="15" customHeight="1" x14ac:dyDescent="0.2">
      <c r="A35" s="6" t="s">
        <v>4452</v>
      </c>
      <c r="B35" s="6" t="s">
        <v>757</v>
      </c>
      <c r="C35" s="6" t="s">
        <v>4441</v>
      </c>
      <c r="D35" s="6" t="s">
        <v>4453</v>
      </c>
      <c r="E35" s="6" t="s">
        <v>3479</v>
      </c>
      <c r="F35" s="6" t="s">
        <v>4454</v>
      </c>
    </row>
    <row r="36" spans="1:6" ht="15" customHeight="1" x14ac:dyDescent="0.2">
      <c r="A36" s="6" t="s">
        <v>4455</v>
      </c>
      <c r="B36" s="6" t="s">
        <v>1829</v>
      </c>
      <c r="C36" s="6" t="s">
        <v>4441</v>
      </c>
      <c r="D36" s="6" t="s">
        <v>4442</v>
      </c>
      <c r="E36" s="6" t="s">
        <v>4409</v>
      </c>
      <c r="F36" s="6" t="s">
        <v>4456</v>
      </c>
    </row>
    <row r="37" spans="1:6" ht="15" customHeight="1" x14ac:dyDescent="0.2">
      <c r="A37" s="6" t="s">
        <v>4457</v>
      </c>
      <c r="B37" s="6" t="s">
        <v>1829</v>
      </c>
      <c r="C37" s="6" t="s">
        <v>4441</v>
      </c>
      <c r="D37" s="6" t="s">
        <v>4446</v>
      </c>
      <c r="E37" s="6" t="s">
        <v>4458</v>
      </c>
      <c r="F37" s="6" t="s">
        <v>4459</v>
      </c>
    </row>
    <row r="38" spans="1:6" ht="15" customHeight="1" x14ac:dyDescent="0.2">
      <c r="A38" s="6" t="s">
        <v>4460</v>
      </c>
      <c r="B38" s="6" t="s">
        <v>1829</v>
      </c>
      <c r="C38" s="6" t="s">
        <v>4441</v>
      </c>
      <c r="D38" s="6" t="s">
        <v>4461</v>
      </c>
      <c r="E38" s="6" t="s">
        <v>4458</v>
      </c>
      <c r="F38" s="6" t="s">
        <v>4462</v>
      </c>
    </row>
    <row r="39" spans="1:6" ht="15" customHeight="1" x14ac:dyDescent="0.2">
      <c r="A39" s="6" t="s">
        <v>4463</v>
      </c>
      <c r="B39" s="6" t="s">
        <v>1829</v>
      </c>
      <c r="C39" s="6" t="s">
        <v>4464</v>
      </c>
      <c r="D39" s="6" t="s">
        <v>4145</v>
      </c>
      <c r="E39" s="6" t="s">
        <v>4458</v>
      </c>
      <c r="F39" s="6" t="s">
        <v>4465</v>
      </c>
    </row>
    <row r="40" spans="1:6" ht="15" customHeight="1" x14ac:dyDescent="0.2">
      <c r="A40" s="6" t="s">
        <v>4466</v>
      </c>
      <c r="B40" s="6" t="s">
        <v>781</v>
      </c>
      <c r="C40" s="6" t="s">
        <v>4441</v>
      </c>
      <c r="D40" s="6" t="s">
        <v>4467</v>
      </c>
      <c r="E40" s="6" t="s">
        <v>4421</v>
      </c>
      <c r="F40" s="6" t="s">
        <v>4468</v>
      </c>
    </row>
    <row r="41" spans="1:6" ht="15" customHeight="1" x14ac:dyDescent="0.2">
      <c r="A41" s="6" t="s">
        <v>4469</v>
      </c>
      <c r="B41" s="6" t="s">
        <v>821</v>
      </c>
      <c r="C41" s="6" t="s">
        <v>4441</v>
      </c>
      <c r="D41" s="6" t="s">
        <v>4442</v>
      </c>
      <c r="E41" s="6" t="s">
        <v>4458</v>
      </c>
      <c r="F41" s="6" t="s">
        <v>4470</v>
      </c>
    </row>
    <row r="42" spans="1:6" ht="15" customHeight="1" x14ac:dyDescent="0.2">
      <c r="A42" s="6" t="s">
        <v>4471</v>
      </c>
      <c r="B42" s="6" t="s">
        <v>821</v>
      </c>
      <c r="C42" s="6" t="s">
        <v>4441</v>
      </c>
      <c r="D42" s="6" t="s">
        <v>4472</v>
      </c>
      <c r="E42" s="6" t="s">
        <v>4458</v>
      </c>
      <c r="F42" s="6" t="s">
        <v>4473</v>
      </c>
    </row>
    <row r="43" spans="1:6" ht="15" customHeight="1" x14ac:dyDescent="0.2">
      <c r="A43" s="6" t="s">
        <v>4474</v>
      </c>
      <c r="B43" s="6" t="s">
        <v>821</v>
      </c>
      <c r="C43" s="6" t="s">
        <v>4441</v>
      </c>
      <c r="D43" s="6" t="s">
        <v>4472</v>
      </c>
      <c r="E43" s="6" t="s">
        <v>3479</v>
      </c>
      <c r="F43" s="6" t="s">
        <v>4475</v>
      </c>
    </row>
    <row r="44" spans="1:6" ht="15" customHeight="1" x14ac:dyDescent="0.2">
      <c r="A44" s="6" t="s">
        <v>4476</v>
      </c>
      <c r="B44" s="6" t="s">
        <v>821</v>
      </c>
      <c r="C44" s="6" t="s">
        <v>4441</v>
      </c>
      <c r="D44" s="6" t="s">
        <v>4461</v>
      </c>
      <c r="E44" s="6" t="s">
        <v>4477</v>
      </c>
      <c r="F44" s="6" t="s">
        <v>4478</v>
      </c>
    </row>
    <row r="45" spans="1:6" ht="15" customHeight="1" x14ac:dyDescent="0.2">
      <c r="A45" s="6" t="s">
        <v>4479</v>
      </c>
      <c r="B45" s="6" t="s">
        <v>821</v>
      </c>
      <c r="C45" s="6" t="s">
        <v>4441</v>
      </c>
      <c r="D45" s="6" t="s">
        <v>4446</v>
      </c>
      <c r="E45" s="6" t="s">
        <v>4458</v>
      </c>
      <c r="F45" s="6" t="s">
        <v>4480</v>
      </c>
    </row>
    <row r="46" spans="1:6" ht="15" customHeight="1" x14ac:dyDescent="0.2">
      <c r="A46" s="6" t="s">
        <v>4481</v>
      </c>
      <c r="B46" s="6" t="s">
        <v>4482</v>
      </c>
      <c r="C46" s="6" t="s">
        <v>4441</v>
      </c>
      <c r="D46" s="6" t="s">
        <v>4483</v>
      </c>
      <c r="E46" s="6" t="s">
        <v>3479</v>
      </c>
      <c r="F46" s="6" t="s">
        <v>4484</v>
      </c>
    </row>
    <row r="47" spans="1:6" ht="15" customHeight="1" x14ac:dyDescent="0.2">
      <c r="A47" s="6" t="s">
        <v>4485</v>
      </c>
      <c r="B47" s="6" t="s">
        <v>4482</v>
      </c>
      <c r="C47" s="6" t="s">
        <v>4441</v>
      </c>
      <c r="D47" s="6" t="s">
        <v>4461</v>
      </c>
      <c r="E47" s="6" t="s">
        <v>4486</v>
      </c>
      <c r="F47" s="6" t="s">
        <v>4487</v>
      </c>
    </row>
    <row r="48" spans="1:6" ht="15" customHeight="1" x14ac:dyDescent="0.2">
      <c r="A48" s="6" t="s">
        <v>4488</v>
      </c>
      <c r="B48" s="6" t="s">
        <v>928</v>
      </c>
      <c r="C48" s="6" t="s">
        <v>4441</v>
      </c>
      <c r="D48" s="6" t="s">
        <v>4446</v>
      </c>
      <c r="E48" s="6" t="s">
        <v>4458</v>
      </c>
      <c r="F48" s="6" t="s">
        <v>4489</v>
      </c>
    </row>
    <row r="49" spans="1:6" ht="15" customHeight="1" x14ac:dyDescent="0.2">
      <c r="A49" s="6" t="s">
        <v>4490</v>
      </c>
      <c r="B49" s="6" t="s">
        <v>928</v>
      </c>
      <c r="C49" s="6" t="s">
        <v>4441</v>
      </c>
      <c r="D49" s="6" t="s">
        <v>4442</v>
      </c>
      <c r="E49" s="6" t="s">
        <v>4429</v>
      </c>
      <c r="F49" s="6" t="s">
        <v>4491</v>
      </c>
    </row>
    <row r="50" spans="1:6" ht="15" customHeight="1" x14ac:dyDescent="0.2">
      <c r="A50" s="6" t="s">
        <v>4492</v>
      </c>
      <c r="B50" s="6" t="s">
        <v>854</v>
      </c>
      <c r="C50" s="6" t="s">
        <v>4441</v>
      </c>
      <c r="D50" s="6" t="s">
        <v>4493</v>
      </c>
      <c r="E50" s="6" t="s">
        <v>4458</v>
      </c>
      <c r="F50" s="6" t="s">
        <v>4494</v>
      </c>
    </row>
    <row r="51" spans="1:6" ht="27.75" customHeight="1" x14ac:dyDescent="0.2">
      <c r="A51" s="200" t="s">
        <v>4495</v>
      </c>
      <c r="B51" s="186"/>
      <c r="C51" s="186"/>
      <c r="D51" s="186"/>
      <c r="E51" s="186"/>
      <c r="F51" s="186"/>
    </row>
    <row r="53" spans="1:6" ht="18" customHeight="1" x14ac:dyDescent="0.2">
      <c r="A53" s="3" t="s">
        <v>4496</v>
      </c>
      <c r="B53" s="4"/>
      <c r="C53" s="4"/>
      <c r="D53" s="4"/>
      <c r="E53" s="4"/>
      <c r="F53" s="4"/>
    </row>
    <row r="54" spans="1:6" ht="30" customHeight="1" x14ac:dyDescent="0.2">
      <c r="A54" s="5" t="s">
        <v>3906</v>
      </c>
      <c r="B54" s="5" t="s">
        <v>4497</v>
      </c>
      <c r="C54" s="5" t="s">
        <v>3238</v>
      </c>
      <c r="D54" s="5"/>
      <c r="E54" s="5"/>
      <c r="F54" s="5" t="s">
        <v>176</v>
      </c>
    </row>
    <row r="55" spans="1:6" ht="23.25" customHeight="1" x14ac:dyDescent="0.2">
      <c r="A55" s="6" t="s">
        <v>3925</v>
      </c>
      <c r="B55" s="6" t="s">
        <v>4498</v>
      </c>
      <c r="C55" s="8" t="s">
        <v>4499</v>
      </c>
      <c r="D55" s="6"/>
      <c r="E55" s="6"/>
      <c r="F55" s="6" t="s">
        <v>4500</v>
      </c>
    </row>
    <row r="56" spans="1:6" ht="34.5" customHeight="1" x14ac:dyDescent="0.2">
      <c r="A56" s="6" t="s">
        <v>4501</v>
      </c>
      <c r="B56" s="6" t="s">
        <v>4502</v>
      </c>
      <c r="C56" s="8" t="s">
        <v>4503</v>
      </c>
      <c r="D56" s="6"/>
      <c r="E56" s="6"/>
      <c r="F56" s="6" t="s">
        <v>4504</v>
      </c>
    </row>
    <row r="57" spans="1:6" ht="34.5" customHeight="1" x14ac:dyDescent="0.2">
      <c r="A57" s="6" t="s">
        <v>4505</v>
      </c>
      <c r="B57" s="6" t="s">
        <v>4506</v>
      </c>
      <c r="C57" s="8" t="s">
        <v>4503</v>
      </c>
      <c r="D57" s="6"/>
      <c r="E57" s="6"/>
      <c r="F57" s="6" t="s">
        <v>4504</v>
      </c>
    </row>
    <row r="58" spans="1:6" ht="23.25" customHeight="1" x14ac:dyDescent="0.2">
      <c r="A58" s="6" t="s">
        <v>4507</v>
      </c>
      <c r="B58" s="6" t="s">
        <v>4508</v>
      </c>
      <c r="C58" s="8" t="s">
        <v>4509</v>
      </c>
      <c r="D58" s="6"/>
      <c r="E58" s="6"/>
      <c r="F58" s="6" t="s">
        <v>4510</v>
      </c>
    </row>
    <row r="59" spans="1:6" ht="34.5" customHeight="1" x14ac:dyDescent="0.2">
      <c r="A59" s="6" t="s">
        <v>4511</v>
      </c>
      <c r="B59" s="6" t="s">
        <v>4506</v>
      </c>
      <c r="C59" s="8" t="s">
        <v>4512</v>
      </c>
      <c r="D59" s="6"/>
      <c r="E59" s="6"/>
      <c r="F59" s="6" t="s">
        <v>4513</v>
      </c>
    </row>
    <row r="60" spans="1:6" ht="15" customHeight="1" x14ac:dyDescent="0.2">
      <c r="A60" s="6" t="s">
        <v>4234</v>
      </c>
      <c r="B60" s="6" t="s">
        <v>4514</v>
      </c>
      <c r="C60" s="8" t="s">
        <v>3340</v>
      </c>
      <c r="D60" s="6"/>
      <c r="E60" s="6"/>
      <c r="F60" s="6" t="s">
        <v>4515</v>
      </c>
    </row>
    <row r="61" spans="1:6" ht="23.25" customHeight="1" x14ac:dyDescent="0.2">
      <c r="A61" s="6" t="s">
        <v>4516</v>
      </c>
      <c r="B61" s="6" t="s">
        <v>4517</v>
      </c>
      <c r="C61" s="8" t="s">
        <v>3336</v>
      </c>
      <c r="D61" s="6"/>
      <c r="E61" s="6"/>
      <c r="F61" s="6" t="s">
        <v>4518</v>
      </c>
    </row>
    <row r="62" spans="1:6" ht="15" customHeight="1" x14ac:dyDescent="0.2">
      <c r="A62" s="6" t="s">
        <v>4519</v>
      </c>
      <c r="B62" s="6" t="s">
        <v>4520</v>
      </c>
      <c r="C62" s="8" t="s">
        <v>3391</v>
      </c>
      <c r="D62" s="6"/>
      <c r="E62" s="6"/>
      <c r="F62" s="6" t="s">
        <v>4521</v>
      </c>
    </row>
    <row r="63" spans="1:6" ht="15" customHeight="1" x14ac:dyDescent="0.2">
      <c r="A63" s="6" t="s">
        <v>4522</v>
      </c>
      <c r="B63" s="6" t="s">
        <v>4523</v>
      </c>
      <c r="C63" s="8" t="s">
        <v>3387</v>
      </c>
      <c r="D63" s="6"/>
      <c r="E63" s="6"/>
      <c r="F63" s="6" t="s">
        <v>4524</v>
      </c>
    </row>
    <row r="64" spans="1:6" ht="15" customHeight="1" x14ac:dyDescent="0.2">
      <c r="A64" s="6" t="s">
        <v>3941</v>
      </c>
      <c r="B64" s="6" t="s">
        <v>4525</v>
      </c>
      <c r="C64" s="8" t="s">
        <v>3349</v>
      </c>
      <c r="D64" s="6"/>
      <c r="E64" s="6"/>
      <c r="F64" s="6" t="s">
        <v>4526</v>
      </c>
    </row>
    <row r="65" spans="1:6" ht="24" customHeight="1" x14ac:dyDescent="0.2">
      <c r="A65" s="200" t="s">
        <v>4527</v>
      </c>
      <c r="B65" s="186"/>
      <c r="C65" s="186"/>
      <c r="D65" s="186"/>
      <c r="E65" s="186"/>
      <c r="F65" s="186"/>
    </row>
  </sheetData>
  <mergeCells count="4">
    <mergeCell ref="A26:F26"/>
    <mergeCell ref="A2:F2"/>
    <mergeCell ref="A51:F51"/>
    <mergeCell ref="A65:F6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E6470"/>
  </sheetPr>
  <dimension ref="A1:M31"/>
  <sheetViews>
    <sheetView showGridLines="0" workbookViewId="0">
      <pane xSplit="2" ySplit="5" topLeftCell="C6" activePane="bottomRight" state="frozen"/>
      <selection pane="topRight"/>
      <selection pane="bottomLeft"/>
      <selection pane="bottomRight"/>
    </sheetView>
  </sheetViews>
  <sheetFormatPr baseColWidth="10" defaultColWidth="8.83203125" defaultRowHeight="15" x14ac:dyDescent="0.2"/>
  <cols>
    <col min="1" max="1" width="26" customWidth="1"/>
    <col min="2" max="2" width="15" customWidth="1"/>
    <col min="3" max="10" width="9" customWidth="1"/>
    <col min="11" max="11" width="11" customWidth="1"/>
    <col min="12" max="13" width="13" customWidth="1"/>
  </cols>
  <sheetData>
    <row r="1" spans="1:13" ht="18" x14ac:dyDescent="0.2">
      <c r="A1" s="14" t="s">
        <v>309</v>
      </c>
    </row>
    <row r="2" spans="1:13" x14ac:dyDescent="0.2">
      <c r="A2" s="15" t="s">
        <v>310</v>
      </c>
    </row>
    <row r="3" spans="1:13" x14ac:dyDescent="0.2">
      <c r="A3" s="16" t="s">
        <v>311</v>
      </c>
    </row>
    <row r="5" spans="1:13" ht="32" customHeight="1" x14ac:dyDescent="0.2">
      <c r="A5" s="17" t="s">
        <v>312</v>
      </c>
      <c r="B5" s="17" t="s">
        <v>313</v>
      </c>
      <c r="C5" s="17" t="s">
        <v>178</v>
      </c>
      <c r="D5" s="17" t="s">
        <v>182</v>
      </c>
      <c r="E5" s="17" t="s">
        <v>185</v>
      </c>
      <c r="F5" s="17" t="s">
        <v>189</v>
      </c>
      <c r="G5" s="17" t="s">
        <v>193</v>
      </c>
      <c r="H5" s="17" t="s">
        <v>196</v>
      </c>
      <c r="I5" s="17" t="s">
        <v>199</v>
      </c>
      <c r="J5" s="17" t="s">
        <v>314</v>
      </c>
      <c r="K5" s="17" t="s">
        <v>315</v>
      </c>
      <c r="L5" s="17" t="s">
        <v>316</v>
      </c>
      <c r="M5" s="17" t="s">
        <v>317</v>
      </c>
    </row>
    <row r="6" spans="1:13" x14ac:dyDescent="0.2">
      <c r="A6" s="18" t="s">
        <v>318</v>
      </c>
      <c r="B6" s="19" t="s">
        <v>319</v>
      </c>
      <c r="C6" s="20">
        <v>322</v>
      </c>
      <c r="D6" s="20">
        <v>433</v>
      </c>
      <c r="E6" s="20">
        <v>522</v>
      </c>
      <c r="F6" s="20">
        <v>505</v>
      </c>
      <c r="G6" s="20">
        <v>535</v>
      </c>
      <c r="H6" s="20">
        <v>580</v>
      </c>
      <c r="I6" s="20">
        <v>737</v>
      </c>
      <c r="J6" s="20">
        <v>587</v>
      </c>
      <c r="K6" s="21" t="str">
        <f t="shared" ref="K6:K25" si="0">INDEX($C$5:$I$5,MATCH(MAX(C6:I6),C6:I6,0))</f>
        <v>2025</v>
      </c>
      <c r="L6" s="22">
        <f t="shared" ref="L6:L25" si="1">IFERROR(I6/MAX(C6:I6)-1,"")</f>
        <v>0</v>
      </c>
      <c r="M6" s="22">
        <f t="shared" ref="M6:M25" si="2">IFERROR(I6/C6-1,"")</f>
        <v>1.2888198757763973</v>
      </c>
    </row>
    <row r="7" spans="1:13" x14ac:dyDescent="0.2">
      <c r="A7" s="18" t="s">
        <v>320</v>
      </c>
      <c r="B7" s="19" t="s">
        <v>319</v>
      </c>
      <c r="C7" s="20">
        <v>278</v>
      </c>
      <c r="D7" s="20">
        <v>413</v>
      </c>
      <c r="E7" s="20">
        <v>588</v>
      </c>
      <c r="F7" s="20">
        <v>655</v>
      </c>
      <c r="G7" s="20">
        <v>721</v>
      </c>
      <c r="H7" s="20">
        <v>737</v>
      </c>
      <c r="I7" s="20">
        <v>709</v>
      </c>
      <c r="J7" s="20">
        <v>471</v>
      </c>
      <c r="K7" s="21" t="str">
        <f t="shared" si="0"/>
        <v>2024</v>
      </c>
      <c r="L7" s="22">
        <f t="shared" si="1"/>
        <v>-3.7991858887381325E-2</v>
      </c>
      <c r="M7" s="22">
        <f t="shared" si="2"/>
        <v>1.550359712230216</v>
      </c>
    </row>
    <row r="8" spans="1:13" x14ac:dyDescent="0.2">
      <c r="A8" s="18" t="s">
        <v>321</v>
      </c>
      <c r="B8" s="19" t="s">
        <v>319</v>
      </c>
      <c r="C8" s="20">
        <v>273</v>
      </c>
      <c r="D8" s="20">
        <v>402</v>
      </c>
      <c r="E8" s="20">
        <v>490</v>
      </c>
      <c r="F8" s="20">
        <v>573</v>
      </c>
      <c r="G8" s="20">
        <v>610</v>
      </c>
      <c r="H8" s="20">
        <v>741</v>
      </c>
      <c r="I8" s="20">
        <v>673</v>
      </c>
      <c r="J8" s="20">
        <v>513</v>
      </c>
      <c r="K8" s="21" t="str">
        <f t="shared" si="0"/>
        <v>2024</v>
      </c>
      <c r="L8" s="22">
        <f t="shared" si="1"/>
        <v>-9.176788124156543E-2</v>
      </c>
      <c r="M8" s="22">
        <f t="shared" si="2"/>
        <v>1.4652014652014653</v>
      </c>
    </row>
    <row r="9" spans="1:13" x14ac:dyDescent="0.2">
      <c r="A9" s="18" t="s">
        <v>322</v>
      </c>
      <c r="B9" s="19" t="s">
        <v>319</v>
      </c>
      <c r="C9" s="20">
        <v>85</v>
      </c>
      <c r="D9" s="20">
        <v>119</v>
      </c>
      <c r="E9" s="20">
        <v>162</v>
      </c>
      <c r="F9" s="20">
        <v>160</v>
      </c>
      <c r="G9" s="20">
        <v>190</v>
      </c>
      <c r="H9" s="20">
        <v>303</v>
      </c>
      <c r="I9" s="20">
        <v>387</v>
      </c>
      <c r="J9" s="20">
        <v>359</v>
      </c>
      <c r="K9" s="21" t="str">
        <f t="shared" si="0"/>
        <v>2025</v>
      </c>
      <c r="L9" s="22">
        <f t="shared" si="1"/>
        <v>0</v>
      </c>
      <c r="M9" s="22">
        <f t="shared" si="2"/>
        <v>3.552941176470588</v>
      </c>
    </row>
    <row r="10" spans="1:13" x14ac:dyDescent="0.2">
      <c r="A10" s="18" t="s">
        <v>323</v>
      </c>
      <c r="B10" s="19" t="s">
        <v>319</v>
      </c>
      <c r="C10" s="20">
        <v>193</v>
      </c>
      <c r="D10" s="20">
        <v>191</v>
      </c>
      <c r="E10" s="20">
        <v>233</v>
      </c>
      <c r="F10" s="20">
        <v>201</v>
      </c>
      <c r="G10" s="20">
        <v>267</v>
      </c>
      <c r="H10" s="20">
        <v>346</v>
      </c>
      <c r="I10" s="20">
        <v>380</v>
      </c>
      <c r="J10" s="20">
        <v>316</v>
      </c>
      <c r="K10" s="21" t="str">
        <f t="shared" si="0"/>
        <v>2025</v>
      </c>
      <c r="L10" s="22">
        <f t="shared" si="1"/>
        <v>0</v>
      </c>
      <c r="M10" s="22">
        <f t="shared" si="2"/>
        <v>0.96891191709844549</v>
      </c>
    </row>
    <row r="11" spans="1:13" x14ac:dyDescent="0.2">
      <c r="A11" s="18" t="s">
        <v>324</v>
      </c>
      <c r="B11" s="19" t="s">
        <v>319</v>
      </c>
      <c r="C11" s="20">
        <v>18</v>
      </c>
      <c r="D11" s="20">
        <v>58</v>
      </c>
      <c r="E11" s="20">
        <v>115</v>
      </c>
      <c r="F11" s="20">
        <v>130</v>
      </c>
      <c r="G11" s="20">
        <v>144</v>
      </c>
      <c r="H11" s="20">
        <v>127</v>
      </c>
      <c r="I11" s="20">
        <v>116</v>
      </c>
      <c r="J11" s="20">
        <v>143</v>
      </c>
      <c r="K11" s="21" t="str">
        <f t="shared" si="0"/>
        <v>2023</v>
      </c>
      <c r="L11" s="22">
        <f t="shared" si="1"/>
        <v>-0.19444444444444442</v>
      </c>
      <c r="M11" s="22">
        <f t="shared" si="2"/>
        <v>5.4444444444444446</v>
      </c>
    </row>
    <row r="12" spans="1:13" x14ac:dyDescent="0.2">
      <c r="A12" s="18" t="s">
        <v>325</v>
      </c>
      <c r="B12" s="19" t="s">
        <v>319</v>
      </c>
      <c r="C12" s="20">
        <v>17</v>
      </c>
      <c r="D12" s="20">
        <v>18</v>
      </c>
      <c r="E12" s="20">
        <v>86</v>
      </c>
      <c r="F12" s="20">
        <v>86</v>
      </c>
      <c r="G12" s="20">
        <v>121</v>
      </c>
      <c r="H12" s="20">
        <v>171</v>
      </c>
      <c r="I12" s="20">
        <v>106</v>
      </c>
      <c r="J12" s="20">
        <v>106</v>
      </c>
      <c r="K12" s="21" t="str">
        <f t="shared" si="0"/>
        <v>2024</v>
      </c>
      <c r="L12" s="22">
        <f t="shared" si="1"/>
        <v>-0.38011695906432752</v>
      </c>
      <c r="M12" s="22">
        <f t="shared" si="2"/>
        <v>5.2352941176470589</v>
      </c>
    </row>
    <row r="13" spans="1:13" x14ac:dyDescent="0.2">
      <c r="A13" s="18" t="s">
        <v>326</v>
      </c>
      <c r="B13" s="23" t="s">
        <v>327</v>
      </c>
      <c r="C13" s="20">
        <v>967</v>
      </c>
      <c r="D13" s="20">
        <v>1333</v>
      </c>
      <c r="E13" s="20">
        <v>1504</v>
      </c>
      <c r="F13" s="20">
        <v>1447</v>
      </c>
      <c r="G13" s="20">
        <v>1516</v>
      </c>
      <c r="H13" s="20">
        <v>1577</v>
      </c>
      <c r="I13" s="20">
        <v>1373</v>
      </c>
      <c r="J13" s="20">
        <v>882</v>
      </c>
      <c r="K13" s="21" t="str">
        <f t="shared" si="0"/>
        <v>2024</v>
      </c>
      <c r="L13" s="22">
        <f t="shared" si="1"/>
        <v>-0.12935954343690548</v>
      </c>
      <c r="M13" s="22">
        <f t="shared" si="2"/>
        <v>0.41985522233712502</v>
      </c>
    </row>
    <row r="14" spans="1:13" x14ac:dyDescent="0.2">
      <c r="A14" s="18" t="s">
        <v>328</v>
      </c>
      <c r="B14" s="23" t="s">
        <v>327</v>
      </c>
      <c r="C14" s="20">
        <v>662</v>
      </c>
      <c r="D14" s="20">
        <v>874</v>
      </c>
      <c r="E14" s="20">
        <v>1192</v>
      </c>
      <c r="F14" s="20">
        <v>1098</v>
      </c>
      <c r="G14" s="20">
        <v>1270</v>
      </c>
      <c r="H14" s="20">
        <v>1172</v>
      </c>
      <c r="I14" s="20">
        <v>1068</v>
      </c>
      <c r="J14" s="20">
        <v>721</v>
      </c>
      <c r="K14" s="21" t="str">
        <f t="shared" si="0"/>
        <v>2023</v>
      </c>
      <c r="L14" s="22">
        <f t="shared" si="1"/>
        <v>-0.1590551181102362</v>
      </c>
      <c r="M14" s="22">
        <f t="shared" si="2"/>
        <v>0.61329305135951651</v>
      </c>
    </row>
    <row r="15" spans="1:13" x14ac:dyDescent="0.2">
      <c r="A15" s="18" t="s">
        <v>329</v>
      </c>
      <c r="B15" s="23" t="s">
        <v>327</v>
      </c>
      <c r="C15" s="20">
        <v>652</v>
      </c>
      <c r="D15" s="20">
        <v>865</v>
      </c>
      <c r="E15" s="20">
        <v>1187</v>
      </c>
      <c r="F15" s="20">
        <v>951</v>
      </c>
      <c r="G15" s="20">
        <v>1046</v>
      </c>
      <c r="H15" s="20">
        <v>904</v>
      </c>
      <c r="I15" s="20">
        <v>839</v>
      </c>
      <c r="J15" s="20">
        <v>514</v>
      </c>
      <c r="K15" s="21" t="str">
        <f t="shared" si="0"/>
        <v>2021</v>
      </c>
      <c r="L15" s="22">
        <f t="shared" si="1"/>
        <v>-0.2931760741364785</v>
      </c>
      <c r="M15" s="22">
        <f t="shared" si="2"/>
        <v>0.28680981595092025</v>
      </c>
    </row>
    <row r="16" spans="1:13" x14ac:dyDescent="0.2">
      <c r="A16" s="18" t="s">
        <v>330</v>
      </c>
      <c r="B16" s="23" t="s">
        <v>327</v>
      </c>
      <c r="C16" s="20">
        <v>300</v>
      </c>
      <c r="D16" s="20">
        <v>375</v>
      </c>
      <c r="E16" s="20">
        <v>511</v>
      </c>
      <c r="F16" s="20">
        <v>440</v>
      </c>
      <c r="G16" s="20">
        <v>480</v>
      </c>
      <c r="H16" s="20">
        <v>458</v>
      </c>
      <c r="I16" s="20">
        <v>389</v>
      </c>
      <c r="J16" s="20">
        <v>266</v>
      </c>
      <c r="K16" s="21" t="str">
        <f t="shared" si="0"/>
        <v>2021</v>
      </c>
      <c r="L16" s="22">
        <f t="shared" si="1"/>
        <v>-0.23874755381604695</v>
      </c>
      <c r="M16" s="22">
        <f t="shared" si="2"/>
        <v>0.29666666666666663</v>
      </c>
    </row>
    <row r="17" spans="1:13" x14ac:dyDescent="0.2">
      <c r="A17" s="18" t="s">
        <v>331</v>
      </c>
      <c r="B17" s="23" t="s">
        <v>327</v>
      </c>
      <c r="C17" s="20">
        <v>43</v>
      </c>
      <c r="D17" s="20">
        <v>78</v>
      </c>
      <c r="E17" s="20"/>
      <c r="F17" s="20">
        <v>69</v>
      </c>
      <c r="G17" s="20"/>
      <c r="H17" s="20">
        <v>61</v>
      </c>
      <c r="I17" s="20">
        <v>57</v>
      </c>
      <c r="J17" s="20">
        <v>62</v>
      </c>
      <c r="K17" s="21" t="str">
        <f t="shared" si="0"/>
        <v>2020</v>
      </c>
      <c r="L17" s="22">
        <f t="shared" si="1"/>
        <v>-0.26923076923076927</v>
      </c>
      <c r="M17" s="22">
        <f t="shared" si="2"/>
        <v>0.32558139534883712</v>
      </c>
    </row>
    <row r="18" spans="1:13" x14ac:dyDescent="0.2">
      <c r="A18" s="18" t="s">
        <v>332</v>
      </c>
      <c r="B18" s="24" t="s">
        <v>333</v>
      </c>
      <c r="C18" s="20">
        <v>248</v>
      </c>
      <c r="D18" s="20">
        <v>312</v>
      </c>
      <c r="E18" s="20">
        <v>314</v>
      </c>
      <c r="F18" s="20">
        <v>347</v>
      </c>
      <c r="G18" s="20">
        <v>382</v>
      </c>
      <c r="H18" s="20">
        <v>397</v>
      </c>
      <c r="I18" s="20">
        <v>366</v>
      </c>
      <c r="J18" s="20">
        <v>205</v>
      </c>
      <c r="K18" s="21" t="str">
        <f t="shared" si="0"/>
        <v>2024</v>
      </c>
      <c r="L18" s="22">
        <f t="shared" si="1"/>
        <v>-7.8085642317380355E-2</v>
      </c>
      <c r="M18" s="22">
        <f t="shared" si="2"/>
        <v>0.47580645161290325</v>
      </c>
    </row>
    <row r="19" spans="1:13" x14ac:dyDescent="0.2">
      <c r="A19" s="18" t="s">
        <v>334</v>
      </c>
      <c r="B19" s="24" t="s">
        <v>333</v>
      </c>
      <c r="C19" s="20">
        <v>220</v>
      </c>
      <c r="D19" s="20">
        <v>273</v>
      </c>
      <c r="E19" s="20">
        <v>319</v>
      </c>
      <c r="F19" s="20">
        <v>293</v>
      </c>
      <c r="G19" s="20">
        <v>361</v>
      </c>
      <c r="H19" s="20">
        <v>287</v>
      </c>
      <c r="I19" s="20">
        <v>322</v>
      </c>
      <c r="J19" s="20">
        <v>207</v>
      </c>
      <c r="K19" s="21" t="str">
        <f t="shared" si="0"/>
        <v>2023</v>
      </c>
      <c r="L19" s="22">
        <f t="shared" si="1"/>
        <v>-0.10803324099722988</v>
      </c>
      <c r="M19" s="22">
        <f t="shared" si="2"/>
        <v>0.46363636363636362</v>
      </c>
    </row>
    <row r="20" spans="1:13" x14ac:dyDescent="0.2">
      <c r="A20" s="18" t="s">
        <v>335</v>
      </c>
      <c r="B20" s="24" t="s">
        <v>333</v>
      </c>
      <c r="C20" s="20">
        <v>209</v>
      </c>
      <c r="D20" s="20">
        <v>311</v>
      </c>
      <c r="E20" s="20">
        <v>229</v>
      </c>
      <c r="F20" s="20">
        <v>184</v>
      </c>
      <c r="G20" s="20">
        <v>309</v>
      </c>
      <c r="H20" s="20">
        <v>358</v>
      </c>
      <c r="I20" s="20">
        <v>222</v>
      </c>
      <c r="J20" s="20">
        <v>123</v>
      </c>
      <c r="K20" s="21" t="str">
        <f t="shared" si="0"/>
        <v>2024</v>
      </c>
      <c r="L20" s="22">
        <f t="shared" si="1"/>
        <v>-0.37988826815642462</v>
      </c>
      <c r="M20" s="22">
        <f t="shared" si="2"/>
        <v>6.2200956937799035E-2</v>
      </c>
    </row>
    <row r="21" spans="1:13" x14ac:dyDescent="0.2">
      <c r="A21" s="18" t="s">
        <v>336</v>
      </c>
      <c r="B21" s="24" t="s">
        <v>333</v>
      </c>
      <c r="C21" s="20">
        <v>201</v>
      </c>
      <c r="D21" s="20">
        <v>231</v>
      </c>
      <c r="E21" s="20">
        <v>190</v>
      </c>
      <c r="F21" s="20">
        <v>139</v>
      </c>
      <c r="G21" s="20">
        <v>150</v>
      </c>
      <c r="H21" s="20">
        <v>175</v>
      </c>
      <c r="I21" s="20">
        <v>155</v>
      </c>
      <c r="J21" s="20">
        <v>88</v>
      </c>
      <c r="K21" s="21" t="str">
        <f t="shared" si="0"/>
        <v>2020</v>
      </c>
      <c r="L21" s="22">
        <f t="shared" si="1"/>
        <v>-0.32900432900432897</v>
      </c>
      <c r="M21" s="22">
        <f t="shared" si="2"/>
        <v>-0.22885572139303478</v>
      </c>
    </row>
    <row r="22" spans="1:13" x14ac:dyDescent="0.2">
      <c r="A22" s="18" t="s">
        <v>337</v>
      </c>
      <c r="B22" s="25" t="s">
        <v>338</v>
      </c>
      <c r="C22" s="20">
        <v>386</v>
      </c>
      <c r="D22" s="20">
        <v>512</v>
      </c>
      <c r="E22" s="20">
        <v>772</v>
      </c>
      <c r="F22" s="20">
        <v>636</v>
      </c>
      <c r="G22" s="20">
        <v>712</v>
      </c>
      <c r="H22" s="20">
        <v>665</v>
      </c>
      <c r="I22" s="20">
        <v>582</v>
      </c>
      <c r="J22" s="20">
        <v>310</v>
      </c>
      <c r="K22" s="21" t="str">
        <f t="shared" si="0"/>
        <v>2021</v>
      </c>
      <c r="L22" s="22">
        <f t="shared" si="1"/>
        <v>-0.24611398963730569</v>
      </c>
      <c r="M22" s="22">
        <f t="shared" si="2"/>
        <v>0.50777202072538863</v>
      </c>
    </row>
    <row r="23" spans="1:13" x14ac:dyDescent="0.2">
      <c r="A23" s="18" t="s">
        <v>339</v>
      </c>
      <c r="B23" s="25" t="s">
        <v>338</v>
      </c>
      <c r="C23" s="20">
        <v>45</v>
      </c>
      <c r="D23" s="20">
        <v>83</v>
      </c>
      <c r="E23" s="20">
        <v>63</v>
      </c>
      <c r="F23" s="20">
        <v>55</v>
      </c>
      <c r="G23" s="20">
        <v>51</v>
      </c>
      <c r="H23" s="20">
        <v>32</v>
      </c>
      <c r="I23" s="20">
        <v>26</v>
      </c>
      <c r="J23" s="20">
        <v>21</v>
      </c>
      <c r="K23" s="21" t="str">
        <f t="shared" si="0"/>
        <v>2020</v>
      </c>
      <c r="L23" s="22">
        <f t="shared" si="1"/>
        <v>-0.68674698795180722</v>
      </c>
      <c r="M23" s="22">
        <f t="shared" si="2"/>
        <v>-0.42222222222222228</v>
      </c>
    </row>
    <row r="24" spans="1:13" x14ac:dyDescent="0.2">
      <c r="A24" s="18" t="s">
        <v>340</v>
      </c>
      <c r="B24" s="25" t="s">
        <v>338</v>
      </c>
      <c r="C24" s="20">
        <v>20</v>
      </c>
      <c r="D24" s="20">
        <v>42</v>
      </c>
      <c r="E24" s="20">
        <v>38</v>
      </c>
      <c r="F24" s="20">
        <v>13</v>
      </c>
      <c r="G24" s="20">
        <v>26</v>
      </c>
      <c r="H24" s="20">
        <v>25</v>
      </c>
      <c r="I24" s="20">
        <v>17</v>
      </c>
      <c r="J24" s="20">
        <v>10</v>
      </c>
      <c r="K24" s="21" t="str">
        <f t="shared" si="0"/>
        <v>2020</v>
      </c>
      <c r="L24" s="22">
        <f t="shared" si="1"/>
        <v>-0.59523809523809523</v>
      </c>
      <c r="M24" s="22">
        <f t="shared" si="2"/>
        <v>-0.15000000000000002</v>
      </c>
    </row>
    <row r="25" spans="1:13" x14ac:dyDescent="0.2">
      <c r="A25" s="18" t="s">
        <v>341</v>
      </c>
      <c r="B25" s="25" t="s">
        <v>338</v>
      </c>
      <c r="C25" s="20">
        <v>22</v>
      </c>
      <c r="D25" s="20">
        <v>16</v>
      </c>
      <c r="E25" s="20">
        <v>8</v>
      </c>
      <c r="F25" s="20">
        <v>7</v>
      </c>
      <c r="G25" s="20">
        <v>31</v>
      </c>
      <c r="H25" s="20">
        <v>15</v>
      </c>
      <c r="I25" s="20">
        <v>7</v>
      </c>
      <c r="J25" s="20">
        <v>9</v>
      </c>
      <c r="K25" s="21" t="str">
        <f t="shared" si="0"/>
        <v>2023</v>
      </c>
      <c r="L25" s="22">
        <f t="shared" si="1"/>
        <v>-0.77419354838709675</v>
      </c>
      <c r="M25" s="22">
        <f t="shared" si="2"/>
        <v>-0.68181818181818188</v>
      </c>
    </row>
    <row r="27" spans="1:13" x14ac:dyDescent="0.2">
      <c r="A27" s="26" t="s">
        <v>342</v>
      </c>
    </row>
    <row r="28" spans="1:13" ht="32" customHeight="1" x14ac:dyDescent="0.2">
      <c r="A28" s="194" t="s">
        <v>343</v>
      </c>
      <c r="B28" s="190"/>
      <c r="C28" s="190"/>
      <c r="D28" s="190"/>
      <c r="E28" s="190"/>
      <c r="F28" s="190"/>
      <c r="G28" s="190"/>
      <c r="H28" s="190"/>
      <c r="I28" s="190"/>
      <c r="J28" s="190"/>
      <c r="K28" s="190"/>
      <c r="L28" s="190"/>
      <c r="M28" s="190"/>
    </row>
    <row r="29" spans="1:13" ht="32" customHeight="1" x14ac:dyDescent="0.2">
      <c r="A29" s="194" t="s">
        <v>344</v>
      </c>
      <c r="B29" s="190"/>
      <c r="C29" s="190"/>
      <c r="D29" s="190"/>
      <c r="E29" s="190"/>
      <c r="F29" s="190"/>
      <c r="G29" s="190"/>
      <c r="H29" s="190"/>
      <c r="I29" s="190"/>
      <c r="J29" s="190"/>
      <c r="K29" s="190"/>
      <c r="L29" s="190"/>
      <c r="M29" s="190"/>
    </row>
    <row r="30" spans="1:13" ht="32" customHeight="1" x14ac:dyDescent="0.2">
      <c r="A30" s="194" t="s">
        <v>345</v>
      </c>
      <c r="B30" s="190"/>
      <c r="C30" s="190"/>
      <c r="D30" s="190"/>
      <c r="E30" s="190"/>
      <c r="F30" s="190"/>
      <c r="G30" s="190"/>
      <c r="H30" s="190"/>
      <c r="I30" s="190"/>
      <c r="J30" s="190"/>
      <c r="K30" s="190"/>
      <c r="L30" s="190"/>
      <c r="M30" s="190"/>
    </row>
    <row r="31" spans="1:13" ht="32" customHeight="1" x14ac:dyDescent="0.2">
      <c r="A31" s="193" t="s">
        <v>346</v>
      </c>
      <c r="B31" s="190"/>
      <c r="C31" s="190"/>
      <c r="D31" s="190"/>
      <c r="E31" s="190"/>
      <c r="F31" s="190"/>
      <c r="G31" s="190"/>
      <c r="H31" s="190"/>
      <c r="I31" s="190"/>
      <c r="J31" s="190"/>
      <c r="K31" s="190"/>
      <c r="L31" s="190"/>
      <c r="M31" s="190"/>
    </row>
  </sheetData>
  <mergeCells count="4">
    <mergeCell ref="A31:M31"/>
    <mergeCell ref="A30:M30"/>
    <mergeCell ref="A29:M29"/>
    <mergeCell ref="A28:M28"/>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E6470"/>
  </sheetPr>
  <dimension ref="A1:E35"/>
  <sheetViews>
    <sheetView showGridLines="0" workbookViewId="0">
      <pane ySplit="5" topLeftCell="A6" activePane="bottomLeft" state="frozen"/>
      <selection pane="bottomLeft"/>
    </sheetView>
  </sheetViews>
  <sheetFormatPr baseColWidth="10" defaultColWidth="8.83203125" defaultRowHeight="15" x14ac:dyDescent="0.2"/>
  <cols>
    <col min="1" max="1" width="34" customWidth="1"/>
    <col min="2" max="2" width="20" customWidth="1"/>
    <col min="3" max="3" width="10" customWidth="1"/>
    <col min="4" max="4" width="40" customWidth="1"/>
    <col min="5" max="5" width="52" customWidth="1"/>
  </cols>
  <sheetData>
    <row r="1" spans="1:5" ht="18" x14ac:dyDescent="0.2">
      <c r="A1" s="14" t="s">
        <v>4528</v>
      </c>
    </row>
    <row r="2" spans="1:5" x14ac:dyDescent="0.2">
      <c r="A2" s="15" t="s">
        <v>4529</v>
      </c>
    </row>
    <row r="3" spans="1:5" x14ac:dyDescent="0.2">
      <c r="A3" s="16" t="s">
        <v>4530</v>
      </c>
    </row>
    <row r="5" spans="1:5" ht="30" customHeight="1" x14ac:dyDescent="0.2">
      <c r="A5" s="17" t="s">
        <v>4531</v>
      </c>
      <c r="B5" s="17" t="s">
        <v>2779</v>
      </c>
      <c r="C5" s="17" t="s">
        <v>4532</v>
      </c>
      <c r="D5" s="17" t="s">
        <v>4533</v>
      </c>
      <c r="E5" s="17" t="s">
        <v>4534</v>
      </c>
    </row>
    <row r="6" spans="1:5" x14ac:dyDescent="0.2">
      <c r="A6" s="46" t="s">
        <v>4436</v>
      </c>
      <c r="B6" s="46" t="s">
        <v>4535</v>
      </c>
      <c r="C6" s="20">
        <v>6</v>
      </c>
      <c r="D6" s="64" t="s">
        <v>4536</v>
      </c>
      <c r="E6" s="148" t="s">
        <v>4537</v>
      </c>
    </row>
    <row r="7" spans="1:5" x14ac:dyDescent="0.2">
      <c r="A7" s="46" t="s">
        <v>4448</v>
      </c>
      <c r="B7" s="46" t="s">
        <v>4538</v>
      </c>
      <c r="C7" s="20">
        <v>4</v>
      </c>
      <c r="D7" s="64" t="s">
        <v>4539</v>
      </c>
      <c r="E7" s="148" t="s">
        <v>4540</v>
      </c>
    </row>
    <row r="8" spans="1:5" x14ac:dyDescent="0.2">
      <c r="A8" s="46" t="s">
        <v>4541</v>
      </c>
      <c r="B8" s="46" t="s">
        <v>4542</v>
      </c>
      <c r="C8" s="20">
        <v>4</v>
      </c>
      <c r="D8" s="64" t="s">
        <v>4543</v>
      </c>
      <c r="E8" s="148" t="s">
        <v>4409</v>
      </c>
    </row>
    <row r="9" spans="1:5" x14ac:dyDescent="0.2">
      <c r="A9" s="46" t="s">
        <v>4544</v>
      </c>
      <c r="B9" s="46" t="s">
        <v>4545</v>
      </c>
      <c r="C9" s="20">
        <v>5</v>
      </c>
      <c r="D9" s="64" t="s">
        <v>4546</v>
      </c>
      <c r="E9" s="148" t="s">
        <v>4547</v>
      </c>
    </row>
    <row r="10" spans="1:5" x14ac:dyDescent="0.2">
      <c r="A10" s="46" t="s">
        <v>4548</v>
      </c>
      <c r="B10" s="46" t="s">
        <v>4409</v>
      </c>
      <c r="C10" s="20">
        <v>4</v>
      </c>
      <c r="D10" s="64" t="s">
        <v>4549</v>
      </c>
      <c r="E10" s="148" t="s">
        <v>4409</v>
      </c>
    </row>
    <row r="11" spans="1:5" x14ac:dyDescent="0.2">
      <c r="A11" s="46" t="s">
        <v>4455</v>
      </c>
      <c r="B11" s="46" t="s">
        <v>4538</v>
      </c>
      <c r="C11" s="20">
        <v>3</v>
      </c>
      <c r="D11" s="64" t="s">
        <v>4550</v>
      </c>
      <c r="E11" s="148" t="s">
        <v>4409</v>
      </c>
    </row>
    <row r="12" spans="1:5" ht="26" x14ac:dyDescent="0.2">
      <c r="A12" s="39" t="s">
        <v>4428</v>
      </c>
      <c r="B12" s="89" t="s">
        <v>4551</v>
      </c>
      <c r="C12" s="41">
        <v>3</v>
      </c>
      <c r="D12" s="68" t="s">
        <v>1873</v>
      </c>
      <c r="E12" s="44" t="s">
        <v>4552</v>
      </c>
    </row>
    <row r="13" spans="1:5" x14ac:dyDescent="0.2">
      <c r="A13" s="46" t="s">
        <v>4553</v>
      </c>
      <c r="B13" s="46" t="s">
        <v>4545</v>
      </c>
      <c r="C13" s="20">
        <v>3</v>
      </c>
      <c r="D13" s="64" t="s">
        <v>4554</v>
      </c>
      <c r="E13" s="148" t="s">
        <v>4555</v>
      </c>
    </row>
    <row r="14" spans="1:5" x14ac:dyDescent="0.2">
      <c r="A14" s="46" t="s">
        <v>4556</v>
      </c>
      <c r="B14" s="46" t="s">
        <v>4545</v>
      </c>
      <c r="C14" s="20">
        <v>2</v>
      </c>
      <c r="D14" s="64" t="s">
        <v>4554</v>
      </c>
      <c r="E14" s="148" t="s">
        <v>4555</v>
      </c>
    </row>
    <row r="15" spans="1:5" ht="26" x14ac:dyDescent="0.2">
      <c r="A15" s="39" t="s">
        <v>4557</v>
      </c>
      <c r="B15" s="89" t="s">
        <v>4421</v>
      </c>
      <c r="C15" s="41">
        <v>2</v>
      </c>
      <c r="D15" s="68" t="s">
        <v>757</v>
      </c>
      <c r="E15" s="44" t="s">
        <v>4558</v>
      </c>
    </row>
    <row r="16" spans="1:5" x14ac:dyDescent="0.2">
      <c r="A16" s="39" t="s">
        <v>4559</v>
      </c>
      <c r="B16" s="89" t="s">
        <v>4421</v>
      </c>
      <c r="C16" s="41">
        <v>2</v>
      </c>
      <c r="D16" s="68" t="s">
        <v>757</v>
      </c>
      <c r="E16" s="44" t="s">
        <v>4560</v>
      </c>
    </row>
    <row r="17" spans="1:5" x14ac:dyDescent="0.2">
      <c r="A17" s="46" t="s">
        <v>4407</v>
      </c>
      <c r="B17" s="46" t="s">
        <v>4409</v>
      </c>
      <c r="C17" s="20">
        <v>2</v>
      </c>
      <c r="D17" s="64" t="s">
        <v>757</v>
      </c>
      <c r="E17" s="148"/>
    </row>
    <row r="18" spans="1:5" x14ac:dyDescent="0.2">
      <c r="A18" s="46" t="s">
        <v>4434</v>
      </c>
      <c r="B18" s="46" t="s">
        <v>4409</v>
      </c>
      <c r="C18" s="20">
        <v>2</v>
      </c>
      <c r="D18" s="64" t="s">
        <v>1774</v>
      </c>
      <c r="E18" s="148"/>
    </row>
    <row r="19" spans="1:5" x14ac:dyDescent="0.2">
      <c r="A19" s="46" t="s">
        <v>4508</v>
      </c>
      <c r="B19" s="46" t="s">
        <v>4409</v>
      </c>
      <c r="C19" s="20">
        <v>2</v>
      </c>
      <c r="D19" s="64" t="s">
        <v>1774</v>
      </c>
      <c r="E19" s="148"/>
    </row>
    <row r="20" spans="1:5" x14ac:dyDescent="0.2">
      <c r="A20" s="46" t="s">
        <v>4561</v>
      </c>
      <c r="B20" s="46" t="s">
        <v>4409</v>
      </c>
      <c r="C20" s="20">
        <v>2</v>
      </c>
      <c r="D20" s="64" t="s">
        <v>1873</v>
      </c>
      <c r="E20" s="148"/>
    </row>
    <row r="21" spans="1:5" x14ac:dyDescent="0.2">
      <c r="A21" s="46" t="s">
        <v>4562</v>
      </c>
      <c r="B21" s="46" t="s">
        <v>4409</v>
      </c>
      <c r="C21" s="20">
        <v>2</v>
      </c>
      <c r="D21" s="64" t="s">
        <v>4563</v>
      </c>
      <c r="E21" s="148"/>
    </row>
    <row r="22" spans="1:5" x14ac:dyDescent="0.2">
      <c r="A22" s="46" t="s">
        <v>4564</v>
      </c>
      <c r="B22" s="46" t="s">
        <v>4421</v>
      </c>
      <c r="C22" s="20">
        <v>2</v>
      </c>
      <c r="D22" s="64" t="s">
        <v>4563</v>
      </c>
      <c r="E22" s="148"/>
    </row>
    <row r="23" spans="1:5" x14ac:dyDescent="0.2">
      <c r="A23" s="46" t="s">
        <v>4565</v>
      </c>
      <c r="B23" s="46" t="s">
        <v>4477</v>
      </c>
      <c r="C23" s="20">
        <v>4</v>
      </c>
      <c r="D23" s="64" t="s">
        <v>1236</v>
      </c>
      <c r="E23" s="148"/>
    </row>
    <row r="24" spans="1:5" x14ac:dyDescent="0.2">
      <c r="A24" s="46" t="s">
        <v>4566</v>
      </c>
      <c r="B24" s="46" t="s">
        <v>3443</v>
      </c>
      <c r="C24" s="20">
        <v>3</v>
      </c>
      <c r="D24" s="64" t="s">
        <v>1236</v>
      </c>
      <c r="E24" s="148"/>
    </row>
    <row r="25" spans="1:5" x14ac:dyDescent="0.2">
      <c r="A25" s="46" t="s">
        <v>4567</v>
      </c>
      <c r="B25" s="46" t="s">
        <v>4486</v>
      </c>
      <c r="C25" s="20">
        <v>2</v>
      </c>
      <c r="D25" s="64" t="s">
        <v>1299</v>
      </c>
      <c r="E25" s="148"/>
    </row>
    <row r="26" spans="1:5" x14ac:dyDescent="0.2">
      <c r="A26" s="46" t="s">
        <v>4568</v>
      </c>
      <c r="B26" s="46" t="s">
        <v>4421</v>
      </c>
      <c r="C26" s="20">
        <v>1</v>
      </c>
      <c r="D26" s="64" t="s">
        <v>4563</v>
      </c>
      <c r="E26" s="148"/>
    </row>
    <row r="27" spans="1:5" x14ac:dyDescent="0.2">
      <c r="A27" s="46" t="s">
        <v>4569</v>
      </c>
      <c r="B27" s="46" t="s">
        <v>4421</v>
      </c>
      <c r="C27" s="20">
        <v>1</v>
      </c>
      <c r="D27" s="64" t="s">
        <v>4563</v>
      </c>
      <c r="E27" s="148"/>
    </row>
    <row r="28" spans="1:5" x14ac:dyDescent="0.2">
      <c r="A28" s="46" t="s">
        <v>4570</v>
      </c>
      <c r="B28" s="46" t="s">
        <v>4421</v>
      </c>
      <c r="C28" s="20">
        <v>1</v>
      </c>
      <c r="D28" s="64" t="s">
        <v>781</v>
      </c>
      <c r="E28" s="148"/>
    </row>
    <row r="29" spans="1:5" x14ac:dyDescent="0.2">
      <c r="A29" s="46" t="s">
        <v>4571</v>
      </c>
      <c r="B29" s="46" t="s">
        <v>4572</v>
      </c>
      <c r="C29" s="20">
        <v>1</v>
      </c>
      <c r="D29" s="64" t="s">
        <v>1774</v>
      </c>
      <c r="E29" s="148"/>
    </row>
    <row r="30" spans="1:5" x14ac:dyDescent="0.2">
      <c r="A30" s="46" t="s">
        <v>4573</v>
      </c>
      <c r="B30" s="46" t="s">
        <v>4538</v>
      </c>
      <c r="C30" s="20">
        <v>1</v>
      </c>
      <c r="D30" s="64" t="s">
        <v>1873</v>
      </c>
      <c r="E30" s="148"/>
    </row>
    <row r="31" spans="1:5" x14ac:dyDescent="0.2">
      <c r="A31" s="46" t="s">
        <v>4574</v>
      </c>
      <c r="B31" s="46" t="s">
        <v>4538</v>
      </c>
      <c r="C31" s="20">
        <v>1</v>
      </c>
      <c r="D31" s="64" t="s">
        <v>1873</v>
      </c>
      <c r="E31" s="148"/>
    </row>
    <row r="32" spans="1:5" x14ac:dyDescent="0.2">
      <c r="A32" s="46" t="s">
        <v>4457</v>
      </c>
      <c r="B32" s="46" t="s">
        <v>4575</v>
      </c>
      <c r="C32" s="20">
        <v>1</v>
      </c>
      <c r="D32" s="64" t="s">
        <v>1829</v>
      </c>
      <c r="E32" s="148"/>
    </row>
    <row r="33" spans="1:5" x14ac:dyDescent="0.2">
      <c r="A33" s="46" t="s">
        <v>4460</v>
      </c>
      <c r="B33" s="46" t="s">
        <v>4576</v>
      </c>
      <c r="C33" s="20">
        <v>1</v>
      </c>
      <c r="D33" s="64" t="s">
        <v>1829</v>
      </c>
      <c r="E33" s="148"/>
    </row>
    <row r="34" spans="1:5" x14ac:dyDescent="0.2">
      <c r="A34" s="46" t="s">
        <v>4463</v>
      </c>
      <c r="B34" s="46" t="s">
        <v>4538</v>
      </c>
      <c r="C34" s="20">
        <v>1</v>
      </c>
      <c r="D34" s="64" t="s">
        <v>1829</v>
      </c>
      <c r="E34" s="148"/>
    </row>
    <row r="35" spans="1:5" x14ac:dyDescent="0.2">
      <c r="A35" s="46" t="s">
        <v>4577</v>
      </c>
      <c r="B35" s="46" t="s">
        <v>4578</v>
      </c>
      <c r="C35" s="20">
        <v>1</v>
      </c>
      <c r="D35" s="64" t="s">
        <v>1299</v>
      </c>
      <c r="E35" s="148"/>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E6470"/>
  </sheetPr>
  <dimension ref="A1:J56"/>
  <sheetViews>
    <sheetView showGridLines="0" workbookViewId="0">
      <pane xSplit="3" ySplit="5" topLeftCell="D6" activePane="bottomRight" state="frozen"/>
      <selection pane="topRight"/>
      <selection pane="bottomLeft"/>
      <selection pane="bottomRight"/>
    </sheetView>
  </sheetViews>
  <sheetFormatPr baseColWidth="10" defaultColWidth="8.83203125" defaultRowHeight="15" x14ac:dyDescent="0.2"/>
  <cols>
    <col min="1" max="1" width="30" customWidth="1"/>
    <col min="2" max="2" width="10" customWidth="1"/>
    <col min="3" max="3" width="14" customWidth="1"/>
    <col min="4" max="4" width="44" customWidth="1"/>
    <col min="5" max="5" width="42" customWidth="1"/>
    <col min="6" max="6" width="26" customWidth="1"/>
    <col min="7" max="7" width="18" customWidth="1"/>
    <col min="8" max="8" width="12" customWidth="1"/>
    <col min="9" max="9" width="18" customWidth="1"/>
    <col min="10" max="10" width="26" customWidth="1"/>
  </cols>
  <sheetData>
    <row r="1" spans="1:10" ht="18" x14ac:dyDescent="0.2">
      <c r="A1" s="14" t="s">
        <v>4579</v>
      </c>
    </row>
    <row r="2" spans="1:10" x14ac:dyDescent="0.2">
      <c r="A2" s="15" t="s">
        <v>4580</v>
      </c>
    </row>
    <row r="3" spans="1:10" x14ac:dyDescent="0.2">
      <c r="A3" s="16" t="s">
        <v>4581</v>
      </c>
    </row>
    <row r="5" spans="1:10" ht="34" customHeight="1" x14ac:dyDescent="0.2">
      <c r="A5" s="17" t="s">
        <v>251</v>
      </c>
      <c r="B5" s="17" t="s">
        <v>3189</v>
      </c>
      <c r="C5" s="17" t="s">
        <v>1177</v>
      </c>
      <c r="D5" s="17" t="s">
        <v>4582</v>
      </c>
      <c r="E5" s="17" t="s">
        <v>4583</v>
      </c>
      <c r="F5" s="17" t="s">
        <v>972</v>
      </c>
      <c r="G5" s="17" t="s">
        <v>4584</v>
      </c>
      <c r="H5" s="17" t="s">
        <v>4585</v>
      </c>
      <c r="I5" s="17" t="s">
        <v>4586</v>
      </c>
      <c r="J5" s="17" t="s">
        <v>4587</v>
      </c>
    </row>
    <row r="6" spans="1:10" ht="34" customHeight="1" x14ac:dyDescent="0.2">
      <c r="A6" s="39" t="s">
        <v>4588</v>
      </c>
      <c r="B6" s="149" t="s">
        <v>4589</v>
      </c>
      <c r="C6" s="150" t="s">
        <v>4590</v>
      </c>
      <c r="D6" s="44" t="s">
        <v>4591</v>
      </c>
      <c r="E6" s="43" t="s">
        <v>4592</v>
      </c>
      <c r="F6" s="69" t="s">
        <v>4593</v>
      </c>
      <c r="G6" s="44" t="s">
        <v>4594</v>
      </c>
      <c r="H6" s="151"/>
      <c r="I6" s="79"/>
      <c r="J6" s="43" t="s">
        <v>4595</v>
      </c>
    </row>
    <row r="7" spans="1:10" ht="34" customHeight="1" x14ac:dyDescent="0.2">
      <c r="A7" s="39" t="s">
        <v>4596</v>
      </c>
      <c r="B7" s="149" t="s">
        <v>4597</v>
      </c>
      <c r="C7" s="150" t="s">
        <v>4598</v>
      </c>
      <c r="D7" s="44" t="s">
        <v>4599</v>
      </c>
      <c r="E7" s="43" t="s">
        <v>4600</v>
      </c>
      <c r="F7" s="152" t="s">
        <v>3087</v>
      </c>
      <c r="G7" s="44" t="s">
        <v>4601</v>
      </c>
      <c r="H7" s="151"/>
      <c r="I7" s="79"/>
      <c r="J7" s="43" t="s">
        <v>4602</v>
      </c>
    </row>
    <row r="8" spans="1:10" ht="34" customHeight="1" x14ac:dyDescent="0.2">
      <c r="A8" s="18" t="s">
        <v>4603</v>
      </c>
      <c r="B8" s="56" t="s">
        <v>4604</v>
      </c>
      <c r="C8" s="153" t="s">
        <v>4605</v>
      </c>
      <c r="D8" s="38" t="s">
        <v>4606</v>
      </c>
      <c r="E8" s="38" t="s">
        <v>4607</v>
      </c>
      <c r="F8" s="65" t="s">
        <v>4608</v>
      </c>
      <c r="G8" s="154" t="s">
        <v>4594</v>
      </c>
      <c r="H8" s="87"/>
      <c r="I8" s="74"/>
      <c r="J8" s="38" t="s">
        <v>4609</v>
      </c>
    </row>
    <row r="9" spans="1:10" ht="34" customHeight="1" x14ac:dyDescent="0.2">
      <c r="A9" s="39" t="s">
        <v>1793</v>
      </c>
      <c r="B9" s="149" t="s">
        <v>4610</v>
      </c>
      <c r="C9" s="150" t="s">
        <v>4611</v>
      </c>
      <c r="D9" s="44" t="s">
        <v>4612</v>
      </c>
      <c r="E9" s="43" t="s">
        <v>4613</v>
      </c>
      <c r="F9" s="69" t="s">
        <v>4614</v>
      </c>
      <c r="G9" s="44" t="s">
        <v>4615</v>
      </c>
      <c r="H9" s="151"/>
      <c r="I9" s="79"/>
      <c r="J9" s="43" t="s">
        <v>4616</v>
      </c>
    </row>
    <row r="10" spans="1:10" ht="34" customHeight="1" x14ac:dyDescent="0.2">
      <c r="A10" s="39" t="s">
        <v>1299</v>
      </c>
      <c r="B10" s="149" t="s">
        <v>4617</v>
      </c>
      <c r="C10" s="150" t="s">
        <v>4618</v>
      </c>
      <c r="D10" s="44" t="s">
        <v>4619</v>
      </c>
      <c r="E10" s="43" t="s">
        <v>4620</v>
      </c>
      <c r="F10" s="152" t="s">
        <v>4621</v>
      </c>
      <c r="G10" s="44" t="s">
        <v>4615</v>
      </c>
      <c r="H10" s="151"/>
      <c r="I10" s="79"/>
      <c r="J10" s="43" t="s">
        <v>4622</v>
      </c>
    </row>
    <row r="11" spans="1:10" ht="34" customHeight="1" x14ac:dyDescent="0.2">
      <c r="A11" s="39" t="s">
        <v>814</v>
      </c>
      <c r="B11" s="149" t="s">
        <v>4623</v>
      </c>
      <c r="C11" s="150" t="s">
        <v>4624</v>
      </c>
      <c r="D11" s="44" t="s">
        <v>4625</v>
      </c>
      <c r="E11" s="43" t="s">
        <v>4626</v>
      </c>
      <c r="F11" s="152" t="s">
        <v>4627</v>
      </c>
      <c r="G11" s="44" t="s">
        <v>4628</v>
      </c>
      <c r="H11" s="151"/>
      <c r="I11" s="79"/>
      <c r="J11" s="43" t="s">
        <v>4629</v>
      </c>
    </row>
    <row r="12" spans="1:10" ht="34" customHeight="1" x14ac:dyDescent="0.2">
      <c r="A12" s="18" t="s">
        <v>2762</v>
      </c>
      <c r="B12" s="56" t="s">
        <v>2188</v>
      </c>
      <c r="C12" s="153" t="s">
        <v>4630</v>
      </c>
      <c r="D12" s="38" t="s">
        <v>4631</v>
      </c>
      <c r="E12" s="38" t="s">
        <v>4632</v>
      </c>
      <c r="F12" s="65" t="s">
        <v>4633</v>
      </c>
      <c r="G12" s="154" t="s">
        <v>4634</v>
      </c>
      <c r="H12" s="87"/>
      <c r="I12" s="74"/>
      <c r="J12" s="38" t="s">
        <v>4635</v>
      </c>
    </row>
    <row r="13" spans="1:10" ht="34" customHeight="1" x14ac:dyDescent="0.2">
      <c r="A13" s="18" t="s">
        <v>3027</v>
      </c>
      <c r="B13" s="56" t="s">
        <v>2188</v>
      </c>
      <c r="C13" s="153" t="s">
        <v>4636</v>
      </c>
      <c r="D13" s="154" t="s">
        <v>4637</v>
      </c>
      <c r="E13" s="38" t="s">
        <v>4638</v>
      </c>
      <c r="F13" s="155" t="s">
        <v>4639</v>
      </c>
      <c r="G13" s="154" t="s">
        <v>4594</v>
      </c>
      <c r="H13" s="87"/>
      <c r="I13" s="74"/>
      <c r="J13" s="38" t="s">
        <v>4640</v>
      </c>
    </row>
    <row r="14" spans="1:10" ht="34" customHeight="1" x14ac:dyDescent="0.2">
      <c r="A14" s="18" t="s">
        <v>2204</v>
      </c>
      <c r="B14" s="56" t="s">
        <v>4641</v>
      </c>
      <c r="C14" s="153" t="s">
        <v>4642</v>
      </c>
      <c r="D14" s="38" t="s">
        <v>4643</v>
      </c>
      <c r="E14" s="38" t="s">
        <v>4644</v>
      </c>
      <c r="F14" s="65" t="s">
        <v>1128</v>
      </c>
      <c r="G14" s="154" t="s">
        <v>4594</v>
      </c>
      <c r="H14" s="87"/>
      <c r="I14" s="74"/>
      <c r="J14" s="38" t="s">
        <v>4645</v>
      </c>
    </row>
    <row r="15" spans="1:10" ht="34" customHeight="1" x14ac:dyDescent="0.2">
      <c r="A15" s="18" t="s">
        <v>4646</v>
      </c>
      <c r="B15" s="56" t="s">
        <v>2188</v>
      </c>
      <c r="C15" s="153" t="s">
        <v>4647</v>
      </c>
      <c r="D15" s="154" t="s">
        <v>4648</v>
      </c>
      <c r="E15" s="38" t="s">
        <v>4649</v>
      </c>
      <c r="F15" s="155" t="s">
        <v>4650</v>
      </c>
      <c r="G15" s="38" t="s">
        <v>4651</v>
      </c>
      <c r="H15" s="87"/>
      <c r="I15" s="74"/>
      <c r="J15" s="38" t="s">
        <v>4652</v>
      </c>
    </row>
    <row r="16" spans="1:10" ht="34" customHeight="1" x14ac:dyDescent="0.2">
      <c r="A16" s="18" t="s">
        <v>4653</v>
      </c>
      <c r="B16" s="56" t="s">
        <v>2188</v>
      </c>
      <c r="C16" s="153" t="s">
        <v>4654</v>
      </c>
      <c r="D16" s="38" t="s">
        <v>4655</v>
      </c>
      <c r="E16" s="38" t="s">
        <v>4656</v>
      </c>
      <c r="F16" s="65" t="s">
        <v>1390</v>
      </c>
      <c r="G16" s="38" t="s">
        <v>4657</v>
      </c>
      <c r="H16" s="87"/>
      <c r="I16" s="74"/>
      <c r="J16" s="38" t="s">
        <v>4658</v>
      </c>
    </row>
    <row r="17" spans="1:10" ht="34" customHeight="1" x14ac:dyDescent="0.2">
      <c r="A17" s="18" t="s">
        <v>273</v>
      </c>
      <c r="B17" s="56" t="s">
        <v>4659</v>
      </c>
      <c r="C17" s="153" t="s">
        <v>4660</v>
      </c>
      <c r="D17" s="154" t="s">
        <v>4661</v>
      </c>
      <c r="E17" s="38" t="s">
        <v>750</v>
      </c>
      <c r="F17" s="156" t="s">
        <v>1019</v>
      </c>
      <c r="G17" s="154" t="s">
        <v>4594</v>
      </c>
      <c r="H17" s="87"/>
      <c r="I17" s="74"/>
      <c r="J17" s="38" t="s">
        <v>4662</v>
      </c>
    </row>
    <row r="18" spans="1:10" ht="34" customHeight="1" x14ac:dyDescent="0.2">
      <c r="A18" s="18" t="s">
        <v>905</v>
      </c>
      <c r="B18" s="56" t="s">
        <v>3212</v>
      </c>
      <c r="C18" s="153" t="s">
        <v>3796</v>
      </c>
      <c r="D18" s="38" t="s">
        <v>4663</v>
      </c>
      <c r="E18" s="38" t="s">
        <v>4664</v>
      </c>
      <c r="F18" s="65" t="s">
        <v>4633</v>
      </c>
      <c r="G18" s="38" t="s">
        <v>405</v>
      </c>
      <c r="H18" s="87">
        <v>1</v>
      </c>
      <c r="I18" s="74">
        <v>3649483</v>
      </c>
      <c r="J18" s="38" t="s">
        <v>4665</v>
      </c>
    </row>
    <row r="19" spans="1:10" ht="34" customHeight="1" x14ac:dyDescent="0.2">
      <c r="A19" s="18" t="s">
        <v>928</v>
      </c>
      <c r="B19" s="56" t="s">
        <v>4666</v>
      </c>
      <c r="C19" s="153" t="s">
        <v>4667</v>
      </c>
      <c r="D19" s="38" t="s">
        <v>4668</v>
      </c>
      <c r="E19" s="38" t="s">
        <v>4669</v>
      </c>
      <c r="F19" s="65" t="s">
        <v>4670</v>
      </c>
      <c r="G19" s="154" t="s">
        <v>4671</v>
      </c>
      <c r="H19" s="87"/>
      <c r="I19" s="74"/>
      <c r="J19" s="38" t="s">
        <v>4672</v>
      </c>
    </row>
    <row r="20" spans="1:10" ht="34" customHeight="1" x14ac:dyDescent="0.2">
      <c r="A20" s="18" t="s">
        <v>854</v>
      </c>
      <c r="B20" s="56" t="s">
        <v>4673</v>
      </c>
      <c r="C20" s="153" t="s">
        <v>3714</v>
      </c>
      <c r="D20" s="38" t="s">
        <v>4674</v>
      </c>
      <c r="E20" s="38" t="s">
        <v>4675</v>
      </c>
      <c r="F20" s="65" t="s">
        <v>1150</v>
      </c>
      <c r="G20" s="154" t="s">
        <v>4594</v>
      </c>
      <c r="H20" s="87">
        <v>12</v>
      </c>
      <c r="I20" s="74">
        <v>10039873</v>
      </c>
      <c r="J20" s="38" t="s">
        <v>4676</v>
      </c>
    </row>
    <row r="21" spans="1:10" ht="34" customHeight="1" x14ac:dyDescent="0.2">
      <c r="A21" s="18" t="s">
        <v>686</v>
      </c>
      <c r="B21" s="56" t="s">
        <v>4677</v>
      </c>
      <c r="C21" s="153" t="s">
        <v>3785</v>
      </c>
      <c r="D21" s="38" t="s">
        <v>4678</v>
      </c>
      <c r="E21" s="38" t="s">
        <v>4679</v>
      </c>
      <c r="F21" s="65" t="s">
        <v>3058</v>
      </c>
      <c r="G21" s="38" t="s">
        <v>405</v>
      </c>
      <c r="H21" s="87">
        <v>4</v>
      </c>
      <c r="I21" s="74">
        <v>4993907</v>
      </c>
      <c r="J21" s="38" t="s">
        <v>4680</v>
      </c>
    </row>
    <row r="22" spans="1:10" ht="34" customHeight="1" x14ac:dyDescent="0.2">
      <c r="A22" s="18" t="s">
        <v>881</v>
      </c>
      <c r="B22" s="56" t="s">
        <v>2188</v>
      </c>
      <c r="C22" s="153" t="s">
        <v>4681</v>
      </c>
      <c r="D22" s="38" t="s">
        <v>4682</v>
      </c>
      <c r="E22" s="38" t="s">
        <v>4683</v>
      </c>
      <c r="F22" s="65" t="s">
        <v>363</v>
      </c>
      <c r="G22" s="154" t="s">
        <v>4594</v>
      </c>
      <c r="H22" s="87"/>
      <c r="I22" s="74"/>
      <c r="J22" s="38" t="s">
        <v>4684</v>
      </c>
    </row>
    <row r="23" spans="1:10" ht="34" customHeight="1" x14ac:dyDescent="0.2">
      <c r="A23" s="18" t="s">
        <v>475</v>
      </c>
      <c r="B23" s="56" t="s">
        <v>2188</v>
      </c>
      <c r="C23" s="153" t="s">
        <v>4685</v>
      </c>
      <c r="D23" s="38" t="s">
        <v>4686</v>
      </c>
      <c r="E23" s="38" t="s">
        <v>474</v>
      </c>
      <c r="F23" s="65" t="s">
        <v>363</v>
      </c>
      <c r="G23" s="38" t="s">
        <v>4687</v>
      </c>
      <c r="H23" s="87"/>
      <c r="I23" s="74"/>
      <c r="J23" s="38" t="s">
        <v>4684</v>
      </c>
    </row>
    <row r="24" spans="1:10" ht="34" customHeight="1" x14ac:dyDescent="0.2">
      <c r="A24" s="18" t="s">
        <v>4688</v>
      </c>
      <c r="B24" s="56" t="s">
        <v>2188</v>
      </c>
      <c r="C24" s="153" t="s">
        <v>4689</v>
      </c>
      <c r="D24" s="154" t="s">
        <v>4690</v>
      </c>
      <c r="E24" s="38" t="s">
        <v>4691</v>
      </c>
      <c r="F24" s="155" t="s">
        <v>4692</v>
      </c>
      <c r="G24" s="154" t="s">
        <v>4594</v>
      </c>
      <c r="H24" s="87"/>
      <c r="I24" s="74"/>
      <c r="J24" s="38" t="s">
        <v>4684</v>
      </c>
    </row>
    <row r="25" spans="1:10" ht="34" customHeight="1" x14ac:dyDescent="0.2">
      <c r="A25" s="18" t="s">
        <v>4693</v>
      </c>
      <c r="B25" s="56" t="s">
        <v>2188</v>
      </c>
      <c r="C25" s="153" t="s">
        <v>4694</v>
      </c>
      <c r="D25" s="38" t="s">
        <v>4695</v>
      </c>
      <c r="E25" s="38" t="s">
        <v>4696</v>
      </c>
      <c r="F25" s="65" t="s">
        <v>1128</v>
      </c>
      <c r="G25" s="154" t="s">
        <v>4594</v>
      </c>
      <c r="H25" s="87"/>
      <c r="I25" s="74"/>
      <c r="J25" s="38" t="s">
        <v>4697</v>
      </c>
    </row>
    <row r="26" spans="1:10" ht="34" customHeight="1" x14ac:dyDescent="0.2">
      <c r="A26" s="18" t="s">
        <v>3179</v>
      </c>
      <c r="B26" s="56" t="s">
        <v>4698</v>
      </c>
      <c r="C26" s="153" t="s">
        <v>3801</v>
      </c>
      <c r="D26" s="38" t="s">
        <v>4699</v>
      </c>
      <c r="E26" s="38" t="s">
        <v>4700</v>
      </c>
      <c r="F26" s="65" t="s">
        <v>4701</v>
      </c>
      <c r="G26" s="38" t="s">
        <v>4702</v>
      </c>
      <c r="H26" s="87">
        <v>2</v>
      </c>
      <c r="I26" s="74">
        <v>22999984</v>
      </c>
      <c r="J26" s="38" t="s">
        <v>4703</v>
      </c>
    </row>
    <row r="27" spans="1:10" ht="34" customHeight="1" x14ac:dyDescent="0.2">
      <c r="A27" s="18" t="s">
        <v>605</v>
      </c>
      <c r="B27" s="56" t="s">
        <v>2188</v>
      </c>
      <c r="C27" s="153" t="s">
        <v>3726</v>
      </c>
      <c r="D27" s="38" t="s">
        <v>4704</v>
      </c>
      <c r="E27" s="38" t="s">
        <v>4705</v>
      </c>
      <c r="F27" s="155" t="s">
        <v>4706</v>
      </c>
      <c r="G27" s="154" t="s">
        <v>4594</v>
      </c>
      <c r="H27" s="87">
        <v>2</v>
      </c>
      <c r="I27" s="74">
        <v>0</v>
      </c>
      <c r="J27" s="38" t="s">
        <v>4707</v>
      </c>
    </row>
    <row r="28" spans="1:10" ht="34" customHeight="1" x14ac:dyDescent="0.2">
      <c r="A28" s="18" t="s">
        <v>913</v>
      </c>
      <c r="B28" s="56" t="s">
        <v>4708</v>
      </c>
      <c r="C28" s="153" t="s">
        <v>3705</v>
      </c>
      <c r="D28" s="38" t="s">
        <v>4709</v>
      </c>
      <c r="E28" s="38" t="s">
        <v>4710</v>
      </c>
      <c r="F28" s="155" t="s">
        <v>4711</v>
      </c>
      <c r="G28" s="154" t="s">
        <v>4594</v>
      </c>
      <c r="H28" s="87">
        <v>2</v>
      </c>
      <c r="I28" s="74">
        <v>317500</v>
      </c>
      <c r="J28" s="38" t="s">
        <v>4712</v>
      </c>
    </row>
    <row r="29" spans="1:10" ht="34" customHeight="1" x14ac:dyDescent="0.2">
      <c r="A29" s="18" t="s">
        <v>787</v>
      </c>
      <c r="B29" s="56" t="s">
        <v>4713</v>
      </c>
      <c r="C29" s="153" t="s">
        <v>4714</v>
      </c>
      <c r="D29" s="38" t="s">
        <v>4715</v>
      </c>
      <c r="E29" s="38" t="s">
        <v>4716</v>
      </c>
      <c r="F29" s="65" t="s">
        <v>3087</v>
      </c>
      <c r="G29" s="38" t="s">
        <v>4651</v>
      </c>
      <c r="H29" s="87"/>
      <c r="I29" s="74"/>
      <c r="J29" s="38" t="s">
        <v>4717</v>
      </c>
    </row>
    <row r="30" spans="1:10" ht="34" customHeight="1" x14ac:dyDescent="0.2">
      <c r="A30" s="18" t="s">
        <v>781</v>
      </c>
      <c r="B30" s="56" t="s">
        <v>4718</v>
      </c>
      <c r="C30" s="153" t="s">
        <v>4719</v>
      </c>
      <c r="D30" s="38" t="s">
        <v>4720</v>
      </c>
      <c r="E30" s="38" t="s">
        <v>4721</v>
      </c>
      <c r="F30" s="65" t="s">
        <v>4722</v>
      </c>
      <c r="G30" s="38" t="s">
        <v>4723</v>
      </c>
      <c r="H30" s="87"/>
      <c r="I30" s="74"/>
      <c r="J30" s="38" t="s">
        <v>4724</v>
      </c>
    </row>
    <row r="31" spans="1:10" ht="34" customHeight="1" x14ac:dyDescent="0.2">
      <c r="A31" s="18" t="s">
        <v>821</v>
      </c>
      <c r="B31" s="56" t="s">
        <v>4725</v>
      </c>
      <c r="C31" s="153" t="s">
        <v>3763</v>
      </c>
      <c r="D31" s="38" t="s">
        <v>4726</v>
      </c>
      <c r="E31" s="38" t="s">
        <v>4727</v>
      </c>
      <c r="F31" s="65" t="s">
        <v>4728</v>
      </c>
      <c r="G31" s="38" t="s">
        <v>4651</v>
      </c>
      <c r="H31" s="87">
        <v>6</v>
      </c>
      <c r="I31" s="74">
        <v>10287088</v>
      </c>
      <c r="J31" s="38" t="s">
        <v>4729</v>
      </c>
    </row>
    <row r="32" spans="1:10" ht="34" customHeight="1" x14ac:dyDescent="0.2">
      <c r="A32" s="18" t="s">
        <v>800</v>
      </c>
      <c r="B32" s="56" t="s">
        <v>3203</v>
      </c>
      <c r="C32" s="153" t="s">
        <v>3730</v>
      </c>
      <c r="D32" s="38" t="s">
        <v>4730</v>
      </c>
      <c r="E32" s="38" t="s">
        <v>4731</v>
      </c>
      <c r="F32" s="65" t="s">
        <v>3058</v>
      </c>
      <c r="G32" s="38" t="s">
        <v>4657</v>
      </c>
      <c r="H32" s="87">
        <v>2</v>
      </c>
      <c r="I32" s="74">
        <v>23804319</v>
      </c>
      <c r="J32" s="38" t="s">
        <v>4729</v>
      </c>
    </row>
    <row r="33" spans="1:10" ht="34" customHeight="1" x14ac:dyDescent="0.2">
      <c r="A33" s="18" t="s">
        <v>3608</v>
      </c>
      <c r="B33" s="56" t="s">
        <v>4732</v>
      </c>
      <c r="C33" s="153" t="s">
        <v>3822</v>
      </c>
      <c r="D33" s="38" t="s">
        <v>4733</v>
      </c>
      <c r="E33" s="38" t="s">
        <v>4734</v>
      </c>
      <c r="F33" s="65" t="s">
        <v>363</v>
      </c>
      <c r="G33" s="38" t="s">
        <v>4657</v>
      </c>
      <c r="H33" s="87">
        <v>1</v>
      </c>
      <c r="I33" s="74">
        <v>13109494</v>
      </c>
      <c r="J33" s="38" t="s">
        <v>4729</v>
      </c>
    </row>
    <row r="34" spans="1:10" ht="34" customHeight="1" x14ac:dyDescent="0.2">
      <c r="A34" s="18" t="s">
        <v>958</v>
      </c>
      <c r="B34" s="56" t="s">
        <v>4735</v>
      </c>
      <c r="C34" s="153" t="s">
        <v>3750</v>
      </c>
      <c r="D34" s="38" t="s">
        <v>4736</v>
      </c>
      <c r="E34" s="38" t="s">
        <v>4737</v>
      </c>
      <c r="F34" s="65" t="s">
        <v>1150</v>
      </c>
      <c r="G34" s="38" t="s">
        <v>4657</v>
      </c>
      <c r="H34" s="87">
        <v>2</v>
      </c>
      <c r="I34" s="74">
        <v>7256081</v>
      </c>
      <c r="J34" s="38" t="s">
        <v>4738</v>
      </c>
    </row>
    <row r="35" spans="1:10" ht="34" customHeight="1" x14ac:dyDescent="0.2">
      <c r="A35" s="18" t="s">
        <v>679</v>
      </c>
      <c r="B35" s="56" t="s">
        <v>4739</v>
      </c>
      <c r="C35" s="153" t="s">
        <v>3814</v>
      </c>
      <c r="D35" s="38" t="s">
        <v>4740</v>
      </c>
      <c r="E35" s="38" t="s">
        <v>4741</v>
      </c>
      <c r="F35" s="65" t="s">
        <v>3623</v>
      </c>
      <c r="G35" s="154" t="s">
        <v>4742</v>
      </c>
      <c r="H35" s="87">
        <v>2</v>
      </c>
      <c r="I35" s="74">
        <v>3728043</v>
      </c>
      <c r="J35" s="38" t="s">
        <v>4743</v>
      </c>
    </row>
    <row r="36" spans="1:10" ht="34" customHeight="1" x14ac:dyDescent="0.2">
      <c r="A36" s="18" t="s">
        <v>612</v>
      </c>
      <c r="B36" s="56" t="s">
        <v>4744</v>
      </c>
      <c r="C36" s="153" t="s">
        <v>4745</v>
      </c>
      <c r="D36" s="38" t="s">
        <v>4746</v>
      </c>
      <c r="E36" s="38" t="s">
        <v>4747</v>
      </c>
      <c r="F36" s="65" t="s">
        <v>3058</v>
      </c>
      <c r="G36" s="38" t="s">
        <v>405</v>
      </c>
      <c r="H36" s="87"/>
      <c r="I36" s="74"/>
      <c r="J36" s="38" t="s">
        <v>4748</v>
      </c>
    </row>
    <row r="37" spans="1:10" ht="34" customHeight="1" x14ac:dyDescent="0.2">
      <c r="A37" s="18" t="s">
        <v>3605</v>
      </c>
      <c r="B37" s="56" t="s">
        <v>2188</v>
      </c>
      <c r="C37" s="153" t="s">
        <v>4685</v>
      </c>
      <c r="D37" s="38" t="s">
        <v>4749</v>
      </c>
      <c r="E37" s="38" t="s">
        <v>4750</v>
      </c>
      <c r="F37" s="65" t="s">
        <v>3058</v>
      </c>
      <c r="G37" s="38" t="s">
        <v>405</v>
      </c>
      <c r="H37" s="87"/>
      <c r="I37" s="74"/>
      <c r="J37" s="38" t="s">
        <v>4751</v>
      </c>
    </row>
    <row r="38" spans="1:10" ht="34" customHeight="1" x14ac:dyDescent="0.2">
      <c r="A38" s="18" t="s">
        <v>3440</v>
      </c>
      <c r="B38" s="56" t="s">
        <v>2188</v>
      </c>
      <c r="C38" s="153" t="s">
        <v>4685</v>
      </c>
      <c r="D38" s="38" t="s">
        <v>4752</v>
      </c>
      <c r="E38" s="38" t="s">
        <v>4753</v>
      </c>
      <c r="F38" s="65" t="s">
        <v>3442</v>
      </c>
      <c r="G38" s="38" t="s">
        <v>405</v>
      </c>
      <c r="H38" s="87"/>
      <c r="I38" s="74"/>
      <c r="J38" s="38" t="s">
        <v>4754</v>
      </c>
    </row>
    <row r="39" spans="1:10" ht="34" customHeight="1" x14ac:dyDescent="0.2">
      <c r="A39" s="18" t="s">
        <v>1303</v>
      </c>
      <c r="B39" s="56" t="s">
        <v>4755</v>
      </c>
      <c r="C39" s="153" t="s">
        <v>3811</v>
      </c>
      <c r="D39" s="154" t="s">
        <v>4756</v>
      </c>
      <c r="E39" s="38" t="s">
        <v>4757</v>
      </c>
      <c r="F39" s="65" t="s">
        <v>406</v>
      </c>
      <c r="G39" s="38" t="s">
        <v>4657</v>
      </c>
      <c r="H39" s="87">
        <v>2</v>
      </c>
      <c r="I39" s="74">
        <v>14989849</v>
      </c>
      <c r="J39" s="38" t="s">
        <v>4758</v>
      </c>
    </row>
    <row r="40" spans="1:10" ht="34" customHeight="1" x14ac:dyDescent="0.2">
      <c r="A40" s="18" t="s">
        <v>3451</v>
      </c>
      <c r="B40" s="56" t="s">
        <v>2188</v>
      </c>
      <c r="C40" s="153" t="s">
        <v>3741</v>
      </c>
      <c r="D40" s="38" t="s">
        <v>4759</v>
      </c>
      <c r="E40" s="38" t="s">
        <v>4760</v>
      </c>
      <c r="F40" s="65" t="s">
        <v>3058</v>
      </c>
      <c r="G40" s="38" t="s">
        <v>405</v>
      </c>
      <c r="H40" s="87">
        <v>1</v>
      </c>
      <c r="I40" s="74">
        <v>5000000</v>
      </c>
      <c r="J40" s="38" t="s">
        <v>4754</v>
      </c>
    </row>
    <row r="41" spans="1:10" ht="34" customHeight="1" x14ac:dyDescent="0.2">
      <c r="A41" s="18" t="s">
        <v>3594</v>
      </c>
      <c r="B41" s="56" t="s">
        <v>2188</v>
      </c>
      <c r="C41" s="153" t="s">
        <v>3717</v>
      </c>
      <c r="D41" s="38" t="s">
        <v>4761</v>
      </c>
      <c r="E41" s="38" t="s">
        <v>4762</v>
      </c>
      <c r="F41" s="65" t="s">
        <v>4763</v>
      </c>
      <c r="G41" s="38" t="s">
        <v>4657</v>
      </c>
      <c r="H41" s="87">
        <v>2</v>
      </c>
      <c r="I41" s="74">
        <v>9348540</v>
      </c>
      <c r="J41" s="38" t="s">
        <v>4754</v>
      </c>
    </row>
    <row r="42" spans="1:10" ht="34" customHeight="1" x14ac:dyDescent="0.2">
      <c r="A42" s="18" t="s">
        <v>507</v>
      </c>
      <c r="B42" s="56" t="s">
        <v>2188</v>
      </c>
      <c r="C42" s="153" t="s">
        <v>4764</v>
      </c>
      <c r="D42" s="38" t="s">
        <v>4765</v>
      </c>
      <c r="E42" s="38" t="s">
        <v>4766</v>
      </c>
      <c r="F42" s="155" t="s">
        <v>438</v>
      </c>
      <c r="G42" s="38" t="s">
        <v>405</v>
      </c>
      <c r="H42" s="87"/>
      <c r="I42" s="74"/>
      <c r="J42" s="38" t="s">
        <v>4767</v>
      </c>
    </row>
    <row r="43" spans="1:10" ht="34" customHeight="1" x14ac:dyDescent="0.2">
      <c r="A43" s="18" t="s">
        <v>4768</v>
      </c>
      <c r="B43" s="56" t="s">
        <v>2188</v>
      </c>
      <c r="C43" s="153" t="s">
        <v>4769</v>
      </c>
      <c r="D43" s="38" t="s">
        <v>4770</v>
      </c>
      <c r="E43" s="38" t="s">
        <v>4771</v>
      </c>
      <c r="F43" s="155" t="s">
        <v>4772</v>
      </c>
      <c r="G43" s="38" t="s">
        <v>4657</v>
      </c>
      <c r="H43" s="87"/>
      <c r="I43" s="74"/>
      <c r="J43" s="38" t="s">
        <v>4773</v>
      </c>
    </row>
    <row r="44" spans="1:10" ht="34" customHeight="1" x14ac:dyDescent="0.2">
      <c r="A44" s="18" t="s">
        <v>4774</v>
      </c>
      <c r="B44" s="56" t="s">
        <v>2188</v>
      </c>
      <c r="C44" s="153" t="s">
        <v>4769</v>
      </c>
      <c r="D44" s="38" t="s">
        <v>4775</v>
      </c>
      <c r="E44" s="38" t="s">
        <v>4776</v>
      </c>
      <c r="F44" s="65" t="s">
        <v>985</v>
      </c>
      <c r="G44" s="38" t="s">
        <v>4657</v>
      </c>
      <c r="H44" s="87"/>
      <c r="I44" s="74"/>
      <c r="J44" s="38" t="s">
        <v>4773</v>
      </c>
    </row>
    <row r="45" spans="1:10" ht="34" customHeight="1" x14ac:dyDescent="0.2">
      <c r="A45" s="18" t="s">
        <v>4777</v>
      </c>
      <c r="B45" s="56" t="s">
        <v>2188</v>
      </c>
      <c r="C45" s="153" t="s">
        <v>4685</v>
      </c>
      <c r="D45" s="154" t="s">
        <v>4778</v>
      </c>
      <c r="E45" s="38" t="s">
        <v>4779</v>
      </c>
      <c r="F45" s="65" t="s">
        <v>4780</v>
      </c>
      <c r="G45" s="38" t="s">
        <v>4657</v>
      </c>
      <c r="H45" s="87"/>
      <c r="I45" s="74"/>
      <c r="J45" s="38" t="s">
        <v>4781</v>
      </c>
    </row>
    <row r="46" spans="1:10" ht="34" customHeight="1" x14ac:dyDescent="0.2">
      <c r="A46" s="18" t="s">
        <v>575</v>
      </c>
      <c r="B46" s="56" t="s">
        <v>4782</v>
      </c>
      <c r="C46" s="153" t="s">
        <v>4783</v>
      </c>
      <c r="D46" s="38" t="s">
        <v>4784</v>
      </c>
      <c r="E46" s="38" t="s">
        <v>4785</v>
      </c>
      <c r="F46" s="156" t="s">
        <v>4614</v>
      </c>
      <c r="G46" s="38" t="s">
        <v>4723</v>
      </c>
      <c r="H46" s="87"/>
      <c r="I46" s="74"/>
      <c r="J46" s="38" t="s">
        <v>4786</v>
      </c>
    </row>
    <row r="47" spans="1:10" ht="34" customHeight="1" x14ac:dyDescent="0.2">
      <c r="A47" s="18" t="s">
        <v>1774</v>
      </c>
      <c r="B47" s="56" t="s">
        <v>4787</v>
      </c>
      <c r="C47" s="153" t="s">
        <v>3685</v>
      </c>
      <c r="D47" s="38" t="s">
        <v>4788</v>
      </c>
      <c r="E47" s="38" t="s">
        <v>4789</v>
      </c>
      <c r="F47" s="156" t="s">
        <v>779</v>
      </c>
      <c r="G47" s="154" t="s">
        <v>4790</v>
      </c>
      <c r="H47" s="87">
        <v>1</v>
      </c>
      <c r="I47" s="74">
        <v>139999988</v>
      </c>
      <c r="J47" s="38" t="s">
        <v>4791</v>
      </c>
    </row>
    <row r="48" spans="1:10" ht="34" customHeight="1" x14ac:dyDescent="0.2">
      <c r="A48" s="18" t="s">
        <v>1873</v>
      </c>
      <c r="B48" s="56" t="s">
        <v>4792</v>
      </c>
      <c r="C48" s="153" t="s">
        <v>4793</v>
      </c>
      <c r="D48" s="38" t="s">
        <v>4794</v>
      </c>
      <c r="E48" s="38" t="s">
        <v>4795</v>
      </c>
      <c r="F48" s="65" t="s">
        <v>3087</v>
      </c>
      <c r="G48" s="154" t="s">
        <v>4594</v>
      </c>
      <c r="H48" s="87"/>
      <c r="I48" s="74"/>
      <c r="J48" s="38" t="s">
        <v>4796</v>
      </c>
    </row>
    <row r="49" spans="1:10" ht="34" customHeight="1" x14ac:dyDescent="0.2">
      <c r="A49" s="18" t="s">
        <v>4797</v>
      </c>
      <c r="B49" s="56" t="s">
        <v>4798</v>
      </c>
      <c r="C49" s="153" t="s">
        <v>4799</v>
      </c>
      <c r="D49" s="38" t="s">
        <v>4800</v>
      </c>
      <c r="E49" s="38" t="s">
        <v>4801</v>
      </c>
      <c r="F49" s="65" t="s">
        <v>4802</v>
      </c>
      <c r="G49" s="38" t="s">
        <v>4803</v>
      </c>
      <c r="H49" s="87"/>
      <c r="I49" s="74"/>
      <c r="J49" s="38" t="s">
        <v>4748</v>
      </c>
    </row>
    <row r="50" spans="1:10" ht="34" customHeight="1" x14ac:dyDescent="0.2">
      <c r="A50" s="18" t="s">
        <v>4482</v>
      </c>
      <c r="B50" s="56" t="s">
        <v>4804</v>
      </c>
      <c r="C50" s="153" t="s">
        <v>4805</v>
      </c>
      <c r="D50" s="38" t="s">
        <v>4806</v>
      </c>
      <c r="E50" s="38" t="s">
        <v>4807</v>
      </c>
      <c r="F50" s="65" t="s">
        <v>3087</v>
      </c>
      <c r="G50" s="38" t="s">
        <v>4657</v>
      </c>
      <c r="H50" s="87"/>
      <c r="I50" s="74"/>
      <c r="J50" s="38" t="s">
        <v>4808</v>
      </c>
    </row>
    <row r="51" spans="1:10" ht="34" customHeight="1" x14ac:dyDescent="0.2">
      <c r="A51" s="18" t="s">
        <v>4809</v>
      </c>
      <c r="B51" s="56" t="s">
        <v>4810</v>
      </c>
      <c r="C51" s="153" t="s">
        <v>4811</v>
      </c>
      <c r="D51" s="38" t="s">
        <v>4812</v>
      </c>
      <c r="E51" s="38" t="s">
        <v>4813</v>
      </c>
      <c r="F51" s="65" t="s">
        <v>4814</v>
      </c>
      <c r="G51" s="38" t="s">
        <v>4657</v>
      </c>
      <c r="H51" s="87"/>
      <c r="I51" s="74"/>
      <c r="J51" s="38" t="s">
        <v>4815</v>
      </c>
    </row>
    <row r="52" spans="1:10" ht="34" customHeight="1" x14ac:dyDescent="0.2">
      <c r="A52" s="18" t="s">
        <v>866</v>
      </c>
      <c r="B52" s="56" t="s">
        <v>4816</v>
      </c>
      <c r="C52" s="153" t="s">
        <v>3819</v>
      </c>
      <c r="D52" s="38" t="s">
        <v>4817</v>
      </c>
      <c r="E52" s="38" t="s">
        <v>4818</v>
      </c>
      <c r="F52" s="65" t="s">
        <v>3442</v>
      </c>
      <c r="G52" s="38" t="s">
        <v>4657</v>
      </c>
      <c r="H52" s="87">
        <v>1</v>
      </c>
      <c r="I52" s="74">
        <v>3597662</v>
      </c>
      <c r="J52" s="38" t="s">
        <v>4819</v>
      </c>
    </row>
    <row r="53" spans="1:10" ht="34" customHeight="1" x14ac:dyDescent="0.2">
      <c r="A53" s="18" t="s">
        <v>3455</v>
      </c>
      <c r="B53" s="56" t="s">
        <v>4820</v>
      </c>
      <c r="C53" s="153" t="s">
        <v>3732</v>
      </c>
      <c r="D53" s="38" t="s">
        <v>4821</v>
      </c>
      <c r="E53" s="38" t="s">
        <v>4822</v>
      </c>
      <c r="F53" s="65" t="s">
        <v>4823</v>
      </c>
      <c r="G53" s="38" t="s">
        <v>405</v>
      </c>
      <c r="H53" s="87">
        <v>3</v>
      </c>
      <c r="I53" s="74">
        <v>22103000</v>
      </c>
      <c r="J53" s="38" t="s">
        <v>4738</v>
      </c>
    </row>
    <row r="54" spans="1:10" x14ac:dyDescent="0.2">
      <c r="A54" s="59" t="s">
        <v>4824</v>
      </c>
      <c r="B54" s="60"/>
      <c r="C54" s="60"/>
      <c r="D54" s="60"/>
      <c r="E54" s="60"/>
      <c r="F54" s="60"/>
      <c r="G54" s="60"/>
      <c r="H54" s="157">
        <f>SUM(H6:H53)</f>
        <v>46</v>
      </c>
      <c r="I54" s="158">
        <f>SUM(I6:I53)</f>
        <v>295224811</v>
      </c>
      <c r="J54" s="60"/>
    </row>
    <row r="56" spans="1:10" x14ac:dyDescent="0.2">
      <c r="A56" s="208" t="s">
        <v>4825</v>
      </c>
      <c r="B56" s="190"/>
      <c r="C56" s="190"/>
      <c r="D56" s="190"/>
      <c r="E56" s="190"/>
      <c r="F56" s="190"/>
      <c r="G56" s="190"/>
      <c r="H56" s="190"/>
      <c r="I56" s="190"/>
      <c r="J56" s="190"/>
    </row>
  </sheetData>
  <mergeCells count="1">
    <mergeCell ref="A56:J56"/>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E6470"/>
  </sheetPr>
  <dimension ref="A1:L3954"/>
  <sheetViews>
    <sheetView showGridLines="0" workbookViewId="0">
      <pane xSplit="2" ySplit="5" topLeftCell="C6" activePane="bottomRight" state="frozen"/>
      <selection pane="topRight"/>
      <selection pane="bottomLeft"/>
      <selection pane="bottomRight"/>
    </sheetView>
  </sheetViews>
  <sheetFormatPr baseColWidth="10" defaultColWidth="8.83203125" defaultRowHeight="15" x14ac:dyDescent="0.2"/>
  <cols>
    <col min="1" max="1" width="34" customWidth="1"/>
    <col min="2" max="2" width="11" customWidth="1"/>
    <col min="3" max="4" width="12" customWidth="1"/>
    <col min="5" max="5" width="11" customWidth="1"/>
    <col min="6" max="7" width="17" customWidth="1"/>
    <col min="8" max="8" width="15" customWidth="1"/>
    <col min="9" max="9" width="20" customWidth="1"/>
    <col min="10" max="10" width="18" customWidth="1"/>
    <col min="11" max="11" width="9" customWidth="1"/>
    <col min="12" max="12" width="22" customWidth="1"/>
  </cols>
  <sheetData>
    <row r="1" spans="1:12" ht="18" x14ac:dyDescent="0.2">
      <c r="A1" s="14" t="s">
        <v>4826</v>
      </c>
    </row>
    <row r="2" spans="1:12" x14ac:dyDescent="0.2">
      <c r="A2" s="15" t="s">
        <v>4827</v>
      </c>
    </row>
    <row r="3" spans="1:12" x14ac:dyDescent="0.2">
      <c r="A3" s="16" t="s">
        <v>4828</v>
      </c>
    </row>
    <row r="5" spans="1:12" ht="30" customHeight="1" x14ac:dyDescent="0.2">
      <c r="A5" s="17" t="s">
        <v>3173</v>
      </c>
      <c r="B5" s="17" t="s">
        <v>1177</v>
      </c>
      <c r="C5" s="17" t="s">
        <v>3644</v>
      </c>
      <c r="D5" s="17" t="s">
        <v>4829</v>
      </c>
      <c r="E5" s="17" t="s">
        <v>3649</v>
      </c>
      <c r="F5" s="17" t="s">
        <v>3438</v>
      </c>
      <c r="G5" s="17" t="s">
        <v>3645</v>
      </c>
      <c r="H5" s="17" t="s">
        <v>4830</v>
      </c>
      <c r="I5" s="17" t="s">
        <v>3909</v>
      </c>
      <c r="J5" s="17" t="s">
        <v>3843</v>
      </c>
      <c r="K5" s="17" t="s">
        <v>3333</v>
      </c>
      <c r="L5" s="17" t="s">
        <v>4831</v>
      </c>
    </row>
    <row r="6" spans="1:12" x14ac:dyDescent="0.2">
      <c r="A6" s="159" t="s">
        <v>4832</v>
      </c>
      <c r="B6" s="159" t="s">
        <v>4833</v>
      </c>
      <c r="C6" s="159" t="s">
        <v>4834</v>
      </c>
      <c r="D6" s="159" t="s">
        <v>4834</v>
      </c>
      <c r="E6" s="160">
        <v>1</v>
      </c>
      <c r="F6" s="161">
        <v>42000</v>
      </c>
      <c r="G6" s="161">
        <v>66000</v>
      </c>
      <c r="H6" s="159" t="s">
        <v>3670</v>
      </c>
      <c r="I6" s="159" t="s">
        <v>3671</v>
      </c>
      <c r="J6" s="159" t="s">
        <v>4835</v>
      </c>
      <c r="K6" s="159" t="s">
        <v>182</v>
      </c>
      <c r="L6" s="159" t="s">
        <v>4836</v>
      </c>
    </row>
    <row r="7" spans="1:12" x14ac:dyDescent="0.2">
      <c r="A7" s="159" t="s">
        <v>4837</v>
      </c>
      <c r="B7" s="159" t="s">
        <v>4838</v>
      </c>
      <c r="C7" s="159" t="s">
        <v>4834</v>
      </c>
      <c r="D7" s="159" t="s">
        <v>4834</v>
      </c>
      <c r="E7" s="160">
        <v>1</v>
      </c>
      <c r="F7" s="161">
        <v>0</v>
      </c>
      <c r="G7" s="161"/>
      <c r="H7" s="159" t="s">
        <v>3651</v>
      </c>
      <c r="I7" s="159" t="s">
        <v>3753</v>
      </c>
      <c r="J7" s="159" t="s">
        <v>4839</v>
      </c>
      <c r="K7" s="159"/>
      <c r="L7" s="159" t="s">
        <v>4840</v>
      </c>
    </row>
    <row r="8" spans="1:12" x14ac:dyDescent="0.2">
      <c r="A8" s="159" t="s">
        <v>4841</v>
      </c>
      <c r="B8" s="159" t="s">
        <v>4842</v>
      </c>
      <c r="C8" s="159" t="s">
        <v>4834</v>
      </c>
      <c r="D8" s="159" t="s">
        <v>4834</v>
      </c>
      <c r="E8" s="160">
        <v>1</v>
      </c>
      <c r="F8" s="161">
        <v>16435000</v>
      </c>
      <c r="G8" s="161">
        <v>20010000</v>
      </c>
      <c r="H8" s="159" t="s">
        <v>3651</v>
      </c>
      <c r="I8" s="159" t="s">
        <v>3656</v>
      </c>
      <c r="J8" s="159" t="s">
        <v>3881</v>
      </c>
      <c r="K8" s="159"/>
      <c r="L8" s="159" t="s">
        <v>4843</v>
      </c>
    </row>
    <row r="9" spans="1:12" x14ac:dyDescent="0.2">
      <c r="A9" s="159" t="s">
        <v>4844</v>
      </c>
      <c r="B9" s="159" t="s">
        <v>4845</v>
      </c>
      <c r="C9" s="159" t="s">
        <v>4834</v>
      </c>
      <c r="D9" s="159" t="s">
        <v>4834</v>
      </c>
      <c r="E9" s="160">
        <v>1</v>
      </c>
      <c r="F9" s="161">
        <v>11626000</v>
      </c>
      <c r="G9" s="161">
        <v>17400000</v>
      </c>
      <c r="H9" s="159" t="s">
        <v>3651</v>
      </c>
      <c r="I9" s="159" t="s">
        <v>4846</v>
      </c>
      <c r="J9" s="159" t="s">
        <v>4847</v>
      </c>
      <c r="K9" s="159"/>
      <c r="L9" s="159" t="s">
        <v>4848</v>
      </c>
    </row>
    <row r="10" spans="1:12" x14ac:dyDescent="0.2">
      <c r="A10" s="159" t="s">
        <v>3650</v>
      </c>
      <c r="B10" s="159" t="s">
        <v>3654</v>
      </c>
      <c r="C10" s="159" t="s">
        <v>4834</v>
      </c>
      <c r="D10" s="159" t="s">
        <v>4834</v>
      </c>
      <c r="E10" s="160">
        <v>1</v>
      </c>
      <c r="F10" s="161">
        <v>0</v>
      </c>
      <c r="G10" s="161">
        <v>749998</v>
      </c>
      <c r="H10" s="159" t="s">
        <v>3651</v>
      </c>
      <c r="I10" s="159" t="s">
        <v>3652</v>
      </c>
      <c r="J10" s="159" t="s">
        <v>4849</v>
      </c>
      <c r="K10" s="159"/>
      <c r="L10" s="159" t="s">
        <v>3653</v>
      </c>
    </row>
    <row r="11" spans="1:12" x14ac:dyDescent="0.2">
      <c r="A11" s="159" t="s">
        <v>4850</v>
      </c>
      <c r="B11" s="159" t="s">
        <v>4851</v>
      </c>
      <c r="C11" s="159" t="s">
        <v>4834</v>
      </c>
      <c r="D11" s="159" t="s">
        <v>4834</v>
      </c>
      <c r="E11" s="160">
        <v>1</v>
      </c>
      <c r="F11" s="161">
        <v>150000</v>
      </c>
      <c r="G11" s="161">
        <v>10000000</v>
      </c>
      <c r="H11" s="159" t="s">
        <v>3651</v>
      </c>
      <c r="I11" s="159" t="s">
        <v>4852</v>
      </c>
      <c r="J11" s="159" t="s">
        <v>4853</v>
      </c>
      <c r="K11" s="159" t="s">
        <v>182</v>
      </c>
      <c r="L11" s="159" t="s">
        <v>4854</v>
      </c>
    </row>
    <row r="12" spans="1:12" x14ac:dyDescent="0.2">
      <c r="A12" s="159" t="s">
        <v>4855</v>
      </c>
      <c r="B12" s="159" t="s">
        <v>4856</v>
      </c>
      <c r="C12" s="159" t="s">
        <v>4834</v>
      </c>
      <c r="D12" s="159" t="s">
        <v>4834</v>
      </c>
      <c r="E12" s="160">
        <v>1</v>
      </c>
      <c r="F12" s="161">
        <v>654553</v>
      </c>
      <c r="G12" s="161">
        <v>5300000</v>
      </c>
      <c r="H12" s="159" t="s">
        <v>3651</v>
      </c>
      <c r="I12" s="159" t="s">
        <v>4857</v>
      </c>
      <c r="J12" s="159" t="s">
        <v>4858</v>
      </c>
      <c r="K12" s="159"/>
      <c r="L12" s="159" t="s">
        <v>4859</v>
      </c>
    </row>
    <row r="13" spans="1:12" x14ac:dyDescent="0.2">
      <c r="A13" s="159" t="s">
        <v>4860</v>
      </c>
      <c r="B13" s="159" t="s">
        <v>4861</v>
      </c>
      <c r="C13" s="159" t="s">
        <v>4834</v>
      </c>
      <c r="D13" s="159" t="s">
        <v>4834</v>
      </c>
      <c r="E13" s="160">
        <v>1</v>
      </c>
      <c r="F13" s="161">
        <v>80000</v>
      </c>
      <c r="G13" s="161">
        <v>3000000</v>
      </c>
      <c r="H13" s="159" t="s">
        <v>3651</v>
      </c>
      <c r="I13" s="159" t="s">
        <v>3680</v>
      </c>
      <c r="J13" s="159" t="s">
        <v>3680</v>
      </c>
      <c r="K13" s="159" t="s">
        <v>185</v>
      </c>
      <c r="L13" s="159" t="s">
        <v>4862</v>
      </c>
    </row>
    <row r="14" spans="1:12" x14ac:dyDescent="0.2">
      <c r="A14" s="159" t="s">
        <v>4863</v>
      </c>
      <c r="B14" s="159" t="s">
        <v>4864</v>
      </c>
      <c r="C14" s="159" t="s">
        <v>4834</v>
      </c>
      <c r="D14" s="159" t="s">
        <v>4865</v>
      </c>
      <c r="E14" s="160">
        <v>2</v>
      </c>
      <c r="F14" s="161">
        <v>25785117</v>
      </c>
      <c r="G14" s="161">
        <v>25785117</v>
      </c>
      <c r="H14" s="159" t="s">
        <v>3651</v>
      </c>
      <c r="I14" s="159" t="s">
        <v>3671</v>
      </c>
      <c r="J14" s="159" t="s">
        <v>4835</v>
      </c>
      <c r="K14" s="159"/>
      <c r="L14" s="159" t="s">
        <v>4866</v>
      </c>
    </row>
    <row r="15" spans="1:12" x14ac:dyDescent="0.2">
      <c r="A15" s="159" t="s">
        <v>4867</v>
      </c>
      <c r="B15" s="159" t="s">
        <v>4868</v>
      </c>
      <c r="C15" s="159" t="s">
        <v>4834</v>
      </c>
      <c r="D15" s="159" t="s">
        <v>4834</v>
      </c>
      <c r="E15" s="160">
        <v>1</v>
      </c>
      <c r="F15" s="161">
        <v>2200023</v>
      </c>
      <c r="G15" s="161">
        <v>8324820</v>
      </c>
      <c r="H15" s="159" t="s">
        <v>3670</v>
      </c>
      <c r="I15" s="159" t="s">
        <v>3680</v>
      </c>
      <c r="J15" s="159" t="s">
        <v>3680</v>
      </c>
      <c r="K15" s="159" t="s">
        <v>182</v>
      </c>
      <c r="L15" s="159" t="s">
        <v>4869</v>
      </c>
    </row>
    <row r="16" spans="1:12" x14ac:dyDescent="0.2">
      <c r="A16" s="159" t="s">
        <v>4870</v>
      </c>
      <c r="B16" s="159" t="s">
        <v>4871</v>
      </c>
      <c r="C16" s="159" t="s">
        <v>4872</v>
      </c>
      <c r="D16" s="159" t="s">
        <v>4872</v>
      </c>
      <c r="E16" s="160">
        <v>1</v>
      </c>
      <c r="F16" s="161">
        <v>500000</v>
      </c>
      <c r="G16" s="161">
        <v>500000</v>
      </c>
      <c r="H16" s="159" t="s">
        <v>3670</v>
      </c>
      <c r="I16" s="159" t="s">
        <v>3666</v>
      </c>
      <c r="J16" s="159" t="s">
        <v>3855</v>
      </c>
      <c r="K16" s="159" t="s">
        <v>1475</v>
      </c>
      <c r="L16" s="159" t="s">
        <v>4873</v>
      </c>
    </row>
    <row r="17" spans="1:12" x14ac:dyDescent="0.2">
      <c r="A17" s="159" t="s">
        <v>4874</v>
      </c>
      <c r="B17" s="159" t="s">
        <v>4875</v>
      </c>
      <c r="C17" s="159" t="s">
        <v>4872</v>
      </c>
      <c r="D17" s="159" t="s">
        <v>4872</v>
      </c>
      <c r="E17" s="160">
        <v>1</v>
      </c>
      <c r="F17" s="161">
        <v>3000000</v>
      </c>
      <c r="G17" s="161">
        <v>4998293</v>
      </c>
      <c r="H17" s="159" t="s">
        <v>3670</v>
      </c>
      <c r="I17" s="159" t="s">
        <v>3818</v>
      </c>
      <c r="J17" s="159" t="s">
        <v>4876</v>
      </c>
      <c r="K17" s="159" t="s">
        <v>4877</v>
      </c>
      <c r="L17" s="159" t="s">
        <v>4878</v>
      </c>
    </row>
    <row r="18" spans="1:12" x14ac:dyDescent="0.2">
      <c r="A18" s="159" t="s">
        <v>4879</v>
      </c>
      <c r="B18" s="159" t="s">
        <v>4880</v>
      </c>
      <c r="C18" s="159" t="s">
        <v>4872</v>
      </c>
      <c r="D18" s="159" t="s">
        <v>4881</v>
      </c>
      <c r="E18" s="160">
        <v>2</v>
      </c>
      <c r="F18" s="161">
        <v>3288702</v>
      </c>
      <c r="G18" s="161">
        <v>7399579</v>
      </c>
      <c r="H18" s="159" t="s">
        <v>3651</v>
      </c>
      <c r="I18" s="159" t="s">
        <v>3776</v>
      </c>
      <c r="J18" s="159" t="s">
        <v>4882</v>
      </c>
      <c r="K18" s="159"/>
      <c r="L18" s="159" t="s">
        <v>4883</v>
      </c>
    </row>
    <row r="19" spans="1:12" x14ac:dyDescent="0.2">
      <c r="A19" s="159" t="s">
        <v>4884</v>
      </c>
      <c r="B19" s="159" t="s">
        <v>4885</v>
      </c>
      <c r="C19" s="159" t="s">
        <v>4886</v>
      </c>
      <c r="D19" s="159" t="s">
        <v>4886</v>
      </c>
      <c r="E19" s="160">
        <v>1</v>
      </c>
      <c r="F19" s="161">
        <v>32204975</v>
      </c>
      <c r="G19" s="161">
        <v>64999973</v>
      </c>
      <c r="H19" s="159" t="s">
        <v>3651</v>
      </c>
      <c r="I19" s="159" t="s">
        <v>3656</v>
      </c>
      <c r="J19" s="159" t="s">
        <v>4023</v>
      </c>
      <c r="K19" s="159" t="s">
        <v>4877</v>
      </c>
      <c r="L19" s="159" t="s">
        <v>4887</v>
      </c>
    </row>
    <row r="20" spans="1:12" x14ac:dyDescent="0.2">
      <c r="A20" s="159" t="s">
        <v>4888</v>
      </c>
      <c r="B20" s="159" t="s">
        <v>4889</v>
      </c>
      <c r="C20" s="159" t="s">
        <v>4886</v>
      </c>
      <c r="D20" s="159" t="s">
        <v>4886</v>
      </c>
      <c r="E20" s="160">
        <v>1</v>
      </c>
      <c r="F20" s="161">
        <v>0</v>
      </c>
      <c r="G20" s="161"/>
      <c r="H20" s="159" t="s">
        <v>3670</v>
      </c>
      <c r="I20" s="159" t="s">
        <v>3716</v>
      </c>
      <c r="J20" s="159" t="s">
        <v>4890</v>
      </c>
      <c r="K20" s="159"/>
      <c r="L20" s="159" t="s">
        <v>4891</v>
      </c>
    </row>
    <row r="21" spans="1:12" x14ac:dyDescent="0.2">
      <c r="A21" s="159" t="s">
        <v>4892</v>
      </c>
      <c r="B21" s="159" t="s">
        <v>4893</v>
      </c>
      <c r="C21" s="159" t="s">
        <v>4886</v>
      </c>
      <c r="D21" s="159" t="s">
        <v>4894</v>
      </c>
      <c r="E21" s="160">
        <v>4</v>
      </c>
      <c r="F21" s="161">
        <v>26230156</v>
      </c>
      <c r="G21" s="161">
        <v>28708168</v>
      </c>
      <c r="H21" s="159" t="s">
        <v>3651</v>
      </c>
      <c r="I21" s="159" t="s">
        <v>3656</v>
      </c>
      <c r="J21" s="159" t="s">
        <v>4895</v>
      </c>
      <c r="K21" s="159"/>
      <c r="L21" s="159" t="s">
        <v>4896</v>
      </c>
    </row>
    <row r="22" spans="1:12" x14ac:dyDescent="0.2">
      <c r="A22" s="159" t="s">
        <v>4897</v>
      </c>
      <c r="B22" s="159" t="s">
        <v>4898</v>
      </c>
      <c r="C22" s="159" t="s">
        <v>4886</v>
      </c>
      <c r="D22" s="159" t="s">
        <v>4886</v>
      </c>
      <c r="E22" s="160">
        <v>1</v>
      </c>
      <c r="F22" s="161">
        <v>4000000</v>
      </c>
      <c r="G22" s="161">
        <v>5000000</v>
      </c>
      <c r="H22" s="159" t="s">
        <v>3651</v>
      </c>
      <c r="I22" s="159" t="s">
        <v>3671</v>
      </c>
      <c r="J22" s="159" t="s">
        <v>3887</v>
      </c>
      <c r="K22" s="159" t="s">
        <v>182</v>
      </c>
      <c r="L22" s="159" t="s">
        <v>4899</v>
      </c>
    </row>
    <row r="23" spans="1:12" x14ac:dyDescent="0.2">
      <c r="A23" s="159" t="s">
        <v>4900</v>
      </c>
      <c r="B23" s="159" t="s">
        <v>4901</v>
      </c>
      <c r="C23" s="159" t="s">
        <v>4886</v>
      </c>
      <c r="D23" s="159" t="s">
        <v>4886</v>
      </c>
      <c r="E23" s="160">
        <v>1</v>
      </c>
      <c r="F23" s="161">
        <v>1300000</v>
      </c>
      <c r="G23" s="161">
        <v>3000000</v>
      </c>
      <c r="H23" s="159" t="s">
        <v>3651</v>
      </c>
      <c r="I23" s="159" t="s">
        <v>3671</v>
      </c>
      <c r="J23" s="159" t="s">
        <v>4902</v>
      </c>
      <c r="K23" s="159" t="s">
        <v>4877</v>
      </c>
      <c r="L23" s="159" t="s">
        <v>4903</v>
      </c>
    </row>
    <row r="24" spans="1:12" x14ac:dyDescent="0.2">
      <c r="A24" s="159" t="s">
        <v>4904</v>
      </c>
      <c r="B24" s="159" t="s">
        <v>4905</v>
      </c>
      <c r="C24" s="159" t="s">
        <v>4906</v>
      </c>
      <c r="D24" s="159" t="s">
        <v>4906</v>
      </c>
      <c r="E24" s="160">
        <v>1</v>
      </c>
      <c r="F24" s="161">
        <v>3900000</v>
      </c>
      <c r="G24" s="161">
        <v>8000000</v>
      </c>
      <c r="H24" s="159" t="s">
        <v>3651</v>
      </c>
      <c r="I24" s="159" t="s">
        <v>3687</v>
      </c>
      <c r="J24" s="159" t="s">
        <v>4907</v>
      </c>
      <c r="K24" s="159" t="s">
        <v>182</v>
      </c>
      <c r="L24" s="159" t="s">
        <v>4908</v>
      </c>
    </row>
    <row r="25" spans="1:12" x14ac:dyDescent="0.2">
      <c r="A25" s="159" t="s">
        <v>4909</v>
      </c>
      <c r="B25" s="159" t="s">
        <v>4910</v>
      </c>
      <c r="C25" s="159" t="s">
        <v>4906</v>
      </c>
      <c r="D25" s="159" t="s">
        <v>4906</v>
      </c>
      <c r="E25" s="160">
        <v>1</v>
      </c>
      <c r="F25" s="161">
        <v>667445</v>
      </c>
      <c r="G25" s="161">
        <v>3003000</v>
      </c>
      <c r="H25" s="159" t="s">
        <v>3651</v>
      </c>
      <c r="I25" s="159" t="s">
        <v>3958</v>
      </c>
      <c r="J25" s="159" t="s">
        <v>4911</v>
      </c>
      <c r="K25" s="159" t="s">
        <v>1475</v>
      </c>
      <c r="L25" s="159" t="s">
        <v>4912</v>
      </c>
    </row>
    <row r="26" spans="1:12" x14ac:dyDescent="0.2">
      <c r="A26" s="159" t="s">
        <v>4913</v>
      </c>
      <c r="B26" s="159" t="s">
        <v>4914</v>
      </c>
      <c r="C26" s="159" t="s">
        <v>4906</v>
      </c>
      <c r="D26" s="159" t="s">
        <v>4915</v>
      </c>
      <c r="E26" s="160">
        <v>10</v>
      </c>
      <c r="F26" s="161">
        <v>1339224</v>
      </c>
      <c r="G26" s="161">
        <v>1130000</v>
      </c>
      <c r="H26" s="159" t="s">
        <v>3651</v>
      </c>
      <c r="I26" s="159" t="s">
        <v>3656</v>
      </c>
      <c r="J26" s="159" t="s">
        <v>4916</v>
      </c>
      <c r="K26" s="159" t="s">
        <v>178</v>
      </c>
      <c r="L26" s="159" t="s">
        <v>4917</v>
      </c>
    </row>
    <row r="27" spans="1:12" x14ac:dyDescent="0.2">
      <c r="A27" s="159" t="s">
        <v>4918</v>
      </c>
      <c r="B27" s="159" t="s">
        <v>4919</v>
      </c>
      <c r="C27" s="159" t="s">
        <v>4906</v>
      </c>
      <c r="D27" s="159" t="s">
        <v>4906</v>
      </c>
      <c r="E27" s="160">
        <v>1</v>
      </c>
      <c r="F27" s="161">
        <v>685435</v>
      </c>
      <c r="G27" s="161">
        <v>815436</v>
      </c>
      <c r="H27" s="159" t="s">
        <v>3651</v>
      </c>
      <c r="I27" s="159" t="s">
        <v>3671</v>
      </c>
      <c r="J27" s="159" t="s">
        <v>4920</v>
      </c>
      <c r="K27" s="159" t="s">
        <v>182</v>
      </c>
      <c r="L27" s="159" t="s">
        <v>4921</v>
      </c>
    </row>
    <row r="28" spans="1:12" x14ac:dyDescent="0.2">
      <c r="A28" s="159" t="s">
        <v>4922</v>
      </c>
      <c r="B28" s="159" t="s">
        <v>4923</v>
      </c>
      <c r="C28" s="159" t="s">
        <v>4906</v>
      </c>
      <c r="D28" s="159" t="s">
        <v>4906</v>
      </c>
      <c r="E28" s="160">
        <v>1</v>
      </c>
      <c r="F28" s="161">
        <v>2766753</v>
      </c>
      <c r="G28" s="161">
        <v>3000000</v>
      </c>
      <c r="H28" s="159" t="s">
        <v>3651</v>
      </c>
      <c r="I28" s="159" t="s">
        <v>3656</v>
      </c>
      <c r="J28" s="159" t="s">
        <v>4924</v>
      </c>
      <c r="K28" s="159" t="s">
        <v>182</v>
      </c>
      <c r="L28" s="159" t="s">
        <v>4925</v>
      </c>
    </row>
    <row r="29" spans="1:12" x14ac:dyDescent="0.2">
      <c r="A29" s="159" t="s">
        <v>3655</v>
      </c>
      <c r="B29" s="159" t="s">
        <v>3658</v>
      </c>
      <c r="C29" s="159" t="s">
        <v>4906</v>
      </c>
      <c r="D29" s="159" t="s">
        <v>4906</v>
      </c>
      <c r="E29" s="160">
        <v>1</v>
      </c>
      <c r="F29" s="161">
        <v>517764785</v>
      </c>
      <c r="G29" s="161">
        <v>524999783</v>
      </c>
      <c r="H29" s="159" t="s">
        <v>3651</v>
      </c>
      <c r="I29" s="159" t="s">
        <v>3656</v>
      </c>
      <c r="J29" s="159" t="s">
        <v>3854</v>
      </c>
      <c r="K29" s="159" t="s">
        <v>178</v>
      </c>
      <c r="L29" s="159" t="s">
        <v>3657</v>
      </c>
    </row>
    <row r="30" spans="1:12" x14ac:dyDescent="0.2">
      <c r="A30" s="159" t="s">
        <v>4926</v>
      </c>
      <c r="B30" s="159" t="s">
        <v>4927</v>
      </c>
      <c r="C30" s="159" t="s">
        <v>4906</v>
      </c>
      <c r="D30" s="159" t="s">
        <v>4906</v>
      </c>
      <c r="E30" s="160">
        <v>1</v>
      </c>
      <c r="F30" s="161">
        <v>660000</v>
      </c>
      <c r="G30" s="161">
        <v>2000000</v>
      </c>
      <c r="H30" s="159" t="s">
        <v>3651</v>
      </c>
      <c r="I30" s="159" t="s">
        <v>3656</v>
      </c>
      <c r="J30" s="159" t="s">
        <v>3881</v>
      </c>
      <c r="K30" s="159"/>
      <c r="L30" s="159" t="s">
        <v>4928</v>
      </c>
    </row>
    <row r="31" spans="1:12" x14ac:dyDescent="0.2">
      <c r="A31" s="159" t="s">
        <v>4929</v>
      </c>
      <c r="B31" s="159" t="s">
        <v>4930</v>
      </c>
      <c r="C31" s="159" t="s">
        <v>4906</v>
      </c>
      <c r="D31" s="159" t="s">
        <v>4906</v>
      </c>
      <c r="E31" s="160">
        <v>1</v>
      </c>
      <c r="F31" s="161">
        <v>15044707</v>
      </c>
      <c r="G31" s="161">
        <v>20000000</v>
      </c>
      <c r="H31" s="159" t="s">
        <v>3670</v>
      </c>
      <c r="I31" s="159" t="s">
        <v>3671</v>
      </c>
      <c r="J31" s="159" t="s">
        <v>4835</v>
      </c>
      <c r="K31" s="159" t="s">
        <v>4877</v>
      </c>
      <c r="L31" s="159" t="s">
        <v>4931</v>
      </c>
    </row>
    <row r="32" spans="1:12" x14ac:dyDescent="0.2">
      <c r="A32" s="159" t="s">
        <v>4932</v>
      </c>
      <c r="B32" s="159" t="s">
        <v>4933</v>
      </c>
      <c r="C32" s="159" t="s">
        <v>4934</v>
      </c>
      <c r="D32" s="159" t="s">
        <v>4935</v>
      </c>
      <c r="E32" s="160">
        <v>2</v>
      </c>
      <c r="F32" s="161">
        <v>5999716</v>
      </c>
      <c r="G32" s="161">
        <v>6000000</v>
      </c>
      <c r="H32" s="159" t="s">
        <v>3651</v>
      </c>
      <c r="I32" s="159" t="s">
        <v>3656</v>
      </c>
      <c r="J32" s="159" t="s">
        <v>4936</v>
      </c>
      <c r="K32" s="159" t="s">
        <v>182</v>
      </c>
      <c r="L32" s="159" t="s">
        <v>4937</v>
      </c>
    </row>
    <row r="33" spans="1:12" x14ac:dyDescent="0.2">
      <c r="A33" s="159" t="s">
        <v>4938</v>
      </c>
      <c r="B33" s="159" t="s">
        <v>4939</v>
      </c>
      <c r="C33" s="159" t="s">
        <v>4934</v>
      </c>
      <c r="D33" s="159" t="s">
        <v>4934</v>
      </c>
      <c r="E33" s="160">
        <v>1</v>
      </c>
      <c r="F33" s="161">
        <v>1115000</v>
      </c>
      <c r="G33" s="161">
        <v>1115000</v>
      </c>
      <c r="H33" s="159" t="s">
        <v>3651</v>
      </c>
      <c r="I33" s="159" t="s">
        <v>4940</v>
      </c>
      <c r="J33" s="159" t="s">
        <v>4941</v>
      </c>
      <c r="K33" s="159"/>
      <c r="L33" s="159" t="s">
        <v>4942</v>
      </c>
    </row>
    <row r="34" spans="1:12" x14ac:dyDescent="0.2">
      <c r="A34" s="159" t="s">
        <v>4943</v>
      </c>
      <c r="B34" s="159" t="s">
        <v>4944</v>
      </c>
      <c r="C34" s="159" t="s">
        <v>4934</v>
      </c>
      <c r="D34" s="159" t="s">
        <v>4934</v>
      </c>
      <c r="E34" s="160">
        <v>1</v>
      </c>
      <c r="F34" s="161">
        <v>971666</v>
      </c>
      <c r="G34" s="161">
        <v>971666</v>
      </c>
      <c r="H34" s="159" t="s">
        <v>3651</v>
      </c>
      <c r="I34" s="159" t="s">
        <v>3656</v>
      </c>
      <c r="J34" s="159" t="s">
        <v>4945</v>
      </c>
      <c r="K34" s="159" t="s">
        <v>1475</v>
      </c>
      <c r="L34" s="159" t="s">
        <v>4946</v>
      </c>
    </row>
    <row r="35" spans="1:12" x14ac:dyDescent="0.2">
      <c r="A35" s="159" t="s">
        <v>4947</v>
      </c>
      <c r="B35" s="159" t="s">
        <v>4948</v>
      </c>
      <c r="C35" s="159" t="s">
        <v>4934</v>
      </c>
      <c r="D35" s="159" t="s">
        <v>4934</v>
      </c>
      <c r="E35" s="160">
        <v>1</v>
      </c>
      <c r="F35" s="161">
        <v>29299991</v>
      </c>
      <c r="G35" s="161">
        <v>29299991</v>
      </c>
      <c r="H35" s="159" t="s">
        <v>3651</v>
      </c>
      <c r="I35" s="159" t="s">
        <v>3753</v>
      </c>
      <c r="J35" s="159" t="s">
        <v>4949</v>
      </c>
      <c r="K35" s="159"/>
      <c r="L35" s="159" t="s">
        <v>4950</v>
      </c>
    </row>
    <row r="36" spans="1:12" x14ac:dyDescent="0.2">
      <c r="A36" s="159" t="s">
        <v>4951</v>
      </c>
      <c r="B36" s="159" t="s">
        <v>4952</v>
      </c>
      <c r="C36" s="159" t="s">
        <v>4934</v>
      </c>
      <c r="D36" s="159" t="s">
        <v>4934</v>
      </c>
      <c r="E36" s="160">
        <v>1</v>
      </c>
      <c r="F36" s="161">
        <v>84857</v>
      </c>
      <c r="G36" s="161">
        <v>84857</v>
      </c>
      <c r="H36" s="159" t="s">
        <v>3670</v>
      </c>
      <c r="I36" s="159" t="s">
        <v>3893</v>
      </c>
      <c r="J36" s="159" t="s">
        <v>4953</v>
      </c>
      <c r="K36" s="159"/>
      <c r="L36" s="159" t="s">
        <v>4954</v>
      </c>
    </row>
    <row r="37" spans="1:12" x14ac:dyDescent="0.2">
      <c r="A37" s="159" t="s">
        <v>4955</v>
      </c>
      <c r="B37" s="159" t="s">
        <v>4956</v>
      </c>
      <c r="C37" s="159" t="s">
        <v>4934</v>
      </c>
      <c r="D37" s="159" t="s">
        <v>4957</v>
      </c>
      <c r="E37" s="160">
        <v>3</v>
      </c>
      <c r="F37" s="161">
        <v>59742729</v>
      </c>
      <c r="G37" s="161">
        <v>59742729</v>
      </c>
      <c r="H37" s="159" t="s">
        <v>3651</v>
      </c>
      <c r="I37" s="159" t="s">
        <v>4846</v>
      </c>
      <c r="J37" s="159" t="s">
        <v>4958</v>
      </c>
      <c r="K37" s="159"/>
      <c r="L37" s="159" t="s">
        <v>4959</v>
      </c>
    </row>
    <row r="38" spans="1:12" x14ac:dyDescent="0.2">
      <c r="A38" s="159" t="s">
        <v>4960</v>
      </c>
      <c r="B38" s="159" t="s">
        <v>4961</v>
      </c>
      <c r="C38" s="159" t="s">
        <v>4934</v>
      </c>
      <c r="D38" s="159" t="s">
        <v>4934</v>
      </c>
      <c r="E38" s="160">
        <v>1</v>
      </c>
      <c r="F38" s="161">
        <v>2000000</v>
      </c>
      <c r="G38" s="161">
        <v>2000000</v>
      </c>
      <c r="H38" s="159" t="s">
        <v>3670</v>
      </c>
      <c r="I38" s="159" t="s">
        <v>3753</v>
      </c>
      <c r="J38" s="159" t="s">
        <v>4962</v>
      </c>
      <c r="K38" s="159" t="s">
        <v>4877</v>
      </c>
      <c r="L38" s="159" t="s">
        <v>4963</v>
      </c>
    </row>
    <row r="39" spans="1:12" x14ac:dyDescent="0.2">
      <c r="A39" s="159" t="s">
        <v>4951</v>
      </c>
      <c r="B39" s="159" t="s">
        <v>4952</v>
      </c>
      <c r="C39" s="159" t="s">
        <v>4934</v>
      </c>
      <c r="D39" s="159" t="s">
        <v>4934</v>
      </c>
      <c r="E39" s="160">
        <v>1</v>
      </c>
      <c r="F39" s="161">
        <v>1292646</v>
      </c>
      <c r="G39" s="161">
        <v>1292646</v>
      </c>
      <c r="H39" s="159" t="s">
        <v>3670</v>
      </c>
      <c r="I39" s="159" t="s">
        <v>3893</v>
      </c>
      <c r="J39" s="159" t="s">
        <v>4953</v>
      </c>
      <c r="K39" s="159"/>
      <c r="L39" s="159" t="s">
        <v>4964</v>
      </c>
    </row>
    <row r="40" spans="1:12" x14ac:dyDescent="0.2">
      <c r="A40" s="159" t="s">
        <v>4965</v>
      </c>
      <c r="B40" s="159" t="s">
        <v>4966</v>
      </c>
      <c r="C40" s="159" t="s">
        <v>4967</v>
      </c>
      <c r="D40" s="159" t="s">
        <v>4967</v>
      </c>
      <c r="E40" s="160">
        <v>1</v>
      </c>
      <c r="F40" s="161">
        <v>21500000</v>
      </c>
      <c r="G40" s="161">
        <v>21500000</v>
      </c>
      <c r="H40" s="159" t="s">
        <v>3670</v>
      </c>
      <c r="I40" s="159" t="s">
        <v>4846</v>
      </c>
      <c r="J40" s="159" t="s">
        <v>4968</v>
      </c>
      <c r="K40" s="159"/>
      <c r="L40" s="159" t="s">
        <v>4969</v>
      </c>
    </row>
    <row r="41" spans="1:12" x14ac:dyDescent="0.2">
      <c r="A41" s="159" t="s">
        <v>4970</v>
      </c>
      <c r="B41" s="159" t="s">
        <v>4971</v>
      </c>
      <c r="C41" s="159" t="s">
        <v>4967</v>
      </c>
      <c r="D41" s="159" t="s">
        <v>4967</v>
      </c>
      <c r="E41" s="160">
        <v>1</v>
      </c>
      <c r="F41" s="161">
        <v>6999917</v>
      </c>
      <c r="G41" s="161">
        <v>6999917</v>
      </c>
      <c r="H41" s="159" t="s">
        <v>3651</v>
      </c>
      <c r="I41" s="159" t="s">
        <v>3656</v>
      </c>
      <c r="J41" s="159" t="s">
        <v>3944</v>
      </c>
      <c r="K41" s="159" t="s">
        <v>178</v>
      </c>
      <c r="L41" s="159" t="s">
        <v>4972</v>
      </c>
    </row>
    <row r="42" spans="1:12" x14ac:dyDescent="0.2">
      <c r="A42" s="159" t="s">
        <v>4973</v>
      </c>
      <c r="B42" s="159" t="s">
        <v>4974</v>
      </c>
      <c r="C42" s="159" t="s">
        <v>4967</v>
      </c>
      <c r="D42" s="159" t="s">
        <v>4967</v>
      </c>
      <c r="E42" s="160">
        <v>1</v>
      </c>
      <c r="F42" s="161">
        <v>500000</v>
      </c>
      <c r="G42" s="161">
        <v>2740135</v>
      </c>
      <c r="H42" s="159" t="s">
        <v>3651</v>
      </c>
      <c r="I42" s="159" t="s">
        <v>3753</v>
      </c>
      <c r="J42" s="159" t="s">
        <v>4839</v>
      </c>
      <c r="K42" s="159"/>
      <c r="L42" s="159" t="s">
        <v>4975</v>
      </c>
    </row>
    <row r="43" spans="1:12" x14ac:dyDescent="0.2">
      <c r="A43" s="159" t="s">
        <v>4976</v>
      </c>
      <c r="B43" s="159" t="s">
        <v>4977</v>
      </c>
      <c r="C43" s="159" t="s">
        <v>4967</v>
      </c>
      <c r="D43" s="159" t="s">
        <v>4978</v>
      </c>
      <c r="E43" s="160">
        <v>3</v>
      </c>
      <c r="F43" s="161">
        <v>677754</v>
      </c>
      <c r="G43" s="161">
        <v>677754</v>
      </c>
      <c r="H43" s="159" t="s">
        <v>3651</v>
      </c>
      <c r="I43" s="159" t="s">
        <v>4979</v>
      </c>
      <c r="J43" s="159" t="s">
        <v>4980</v>
      </c>
      <c r="K43" s="159"/>
      <c r="L43" s="159" t="s">
        <v>4981</v>
      </c>
    </row>
    <row r="44" spans="1:12" x14ac:dyDescent="0.2">
      <c r="A44" s="159" t="s">
        <v>4982</v>
      </c>
      <c r="B44" s="159" t="s">
        <v>4983</v>
      </c>
      <c r="C44" s="159" t="s">
        <v>4967</v>
      </c>
      <c r="D44" s="159" t="s">
        <v>4967</v>
      </c>
      <c r="E44" s="160">
        <v>1</v>
      </c>
      <c r="F44" s="161">
        <v>20093202</v>
      </c>
      <c r="G44" s="161">
        <v>30093202</v>
      </c>
      <c r="H44" s="159" t="s">
        <v>3651</v>
      </c>
      <c r="I44" s="159" t="s">
        <v>3656</v>
      </c>
      <c r="J44" s="159" t="s">
        <v>4984</v>
      </c>
      <c r="K44" s="159" t="s">
        <v>178</v>
      </c>
      <c r="L44" s="159" t="s">
        <v>4985</v>
      </c>
    </row>
    <row r="45" spans="1:12" x14ac:dyDescent="0.2">
      <c r="A45" s="159" t="s">
        <v>4986</v>
      </c>
      <c r="B45" s="159" t="s">
        <v>4987</v>
      </c>
      <c r="C45" s="159" t="s">
        <v>4967</v>
      </c>
      <c r="D45" s="159" t="s">
        <v>4967</v>
      </c>
      <c r="E45" s="160">
        <v>1</v>
      </c>
      <c r="F45" s="161">
        <v>1500000</v>
      </c>
      <c r="G45" s="161">
        <v>3000000</v>
      </c>
      <c r="H45" s="159" t="s">
        <v>3651</v>
      </c>
      <c r="I45" s="159" t="s">
        <v>3663</v>
      </c>
      <c r="J45" s="159" t="s">
        <v>4988</v>
      </c>
      <c r="K45" s="159"/>
      <c r="L45" s="159" t="s">
        <v>4989</v>
      </c>
    </row>
    <row r="46" spans="1:12" x14ac:dyDescent="0.2">
      <c r="A46" s="159" t="s">
        <v>4990</v>
      </c>
      <c r="B46" s="159" t="s">
        <v>4991</v>
      </c>
      <c r="C46" s="159" t="s">
        <v>4967</v>
      </c>
      <c r="D46" s="159" t="s">
        <v>4967</v>
      </c>
      <c r="E46" s="160">
        <v>1</v>
      </c>
      <c r="F46" s="161">
        <v>10005244</v>
      </c>
      <c r="G46" s="161">
        <v>10005244</v>
      </c>
      <c r="H46" s="159" t="s">
        <v>3651</v>
      </c>
      <c r="I46" s="159" t="s">
        <v>3680</v>
      </c>
      <c r="J46" s="159" t="s">
        <v>3890</v>
      </c>
      <c r="K46" s="159" t="s">
        <v>182</v>
      </c>
      <c r="L46" s="159" t="s">
        <v>4992</v>
      </c>
    </row>
    <row r="47" spans="1:12" x14ac:dyDescent="0.2">
      <c r="A47" s="159" t="s">
        <v>4993</v>
      </c>
      <c r="B47" s="159" t="s">
        <v>4994</v>
      </c>
      <c r="C47" s="159" t="s">
        <v>4995</v>
      </c>
      <c r="D47" s="159" t="s">
        <v>4995</v>
      </c>
      <c r="E47" s="160">
        <v>1</v>
      </c>
      <c r="F47" s="161">
        <v>21293856</v>
      </c>
      <c r="G47" s="161">
        <v>31390009</v>
      </c>
      <c r="H47" s="159" t="s">
        <v>3651</v>
      </c>
      <c r="I47" s="159" t="s">
        <v>4996</v>
      </c>
      <c r="J47" s="159" t="s">
        <v>4997</v>
      </c>
      <c r="K47" s="159" t="s">
        <v>182</v>
      </c>
      <c r="L47" s="159" t="s">
        <v>4998</v>
      </c>
    </row>
    <row r="48" spans="1:12" x14ac:dyDescent="0.2">
      <c r="A48" s="159" t="s">
        <v>4999</v>
      </c>
      <c r="B48" s="159" t="s">
        <v>5000</v>
      </c>
      <c r="C48" s="159" t="s">
        <v>4995</v>
      </c>
      <c r="D48" s="159" t="s">
        <v>3580</v>
      </c>
      <c r="E48" s="160">
        <v>4</v>
      </c>
      <c r="F48" s="161">
        <v>29185713</v>
      </c>
      <c r="G48" s="161">
        <v>70085725</v>
      </c>
      <c r="H48" s="159" t="s">
        <v>3651</v>
      </c>
      <c r="I48" s="159" t="s">
        <v>3671</v>
      </c>
      <c r="J48" s="159" t="s">
        <v>5001</v>
      </c>
      <c r="K48" s="159"/>
      <c r="L48" s="159" t="s">
        <v>5002</v>
      </c>
    </row>
    <row r="49" spans="1:12" x14ac:dyDescent="0.2">
      <c r="A49" s="159" t="s">
        <v>5003</v>
      </c>
      <c r="B49" s="159" t="s">
        <v>5004</v>
      </c>
      <c r="C49" s="159" t="s">
        <v>4995</v>
      </c>
      <c r="D49" s="159" t="s">
        <v>4995</v>
      </c>
      <c r="E49" s="160">
        <v>2</v>
      </c>
      <c r="F49" s="161">
        <v>12110522</v>
      </c>
      <c r="G49" s="161">
        <v>16500000</v>
      </c>
      <c r="H49" s="159" t="s">
        <v>3651</v>
      </c>
      <c r="I49" s="159" t="s">
        <v>3810</v>
      </c>
      <c r="J49" s="159" t="s">
        <v>5005</v>
      </c>
      <c r="K49" s="159" t="s">
        <v>4877</v>
      </c>
      <c r="L49" s="159" t="s">
        <v>5006</v>
      </c>
    </row>
    <row r="50" spans="1:12" x14ac:dyDescent="0.2">
      <c r="A50" s="159" t="s">
        <v>5007</v>
      </c>
      <c r="B50" s="159" t="s">
        <v>5008</v>
      </c>
      <c r="C50" s="159" t="s">
        <v>4995</v>
      </c>
      <c r="D50" s="159" t="s">
        <v>5009</v>
      </c>
      <c r="E50" s="160">
        <v>2</v>
      </c>
      <c r="F50" s="161">
        <v>26999944</v>
      </c>
      <c r="G50" s="161">
        <v>26999944</v>
      </c>
      <c r="H50" s="159" t="s">
        <v>3651</v>
      </c>
      <c r="I50" s="159" t="s">
        <v>3680</v>
      </c>
      <c r="J50" s="159" t="s">
        <v>3890</v>
      </c>
      <c r="K50" s="159" t="s">
        <v>182</v>
      </c>
      <c r="L50" s="159" t="s">
        <v>5010</v>
      </c>
    </row>
    <row r="51" spans="1:12" x14ac:dyDescent="0.2">
      <c r="A51" s="159" t="s">
        <v>5011</v>
      </c>
      <c r="B51" s="159" t="s">
        <v>5012</v>
      </c>
      <c r="C51" s="159" t="s">
        <v>4995</v>
      </c>
      <c r="D51" s="159" t="s">
        <v>4995</v>
      </c>
      <c r="E51" s="160">
        <v>1</v>
      </c>
      <c r="F51" s="161">
        <v>84999865</v>
      </c>
      <c r="G51" s="161">
        <v>84999865</v>
      </c>
      <c r="H51" s="159" t="s">
        <v>3651</v>
      </c>
      <c r="I51" s="159" t="s">
        <v>3656</v>
      </c>
      <c r="J51" s="159" t="s">
        <v>3944</v>
      </c>
      <c r="K51" s="159"/>
      <c r="L51" s="159" t="s">
        <v>5013</v>
      </c>
    </row>
    <row r="52" spans="1:12" x14ac:dyDescent="0.2">
      <c r="A52" s="159" t="s">
        <v>5014</v>
      </c>
      <c r="B52" s="159" t="s">
        <v>5015</v>
      </c>
      <c r="C52" s="159" t="s">
        <v>4995</v>
      </c>
      <c r="D52" s="159" t="s">
        <v>4995</v>
      </c>
      <c r="E52" s="160">
        <v>1</v>
      </c>
      <c r="F52" s="161">
        <v>7500000</v>
      </c>
      <c r="G52" s="161">
        <v>40000000</v>
      </c>
      <c r="H52" s="159" t="s">
        <v>3651</v>
      </c>
      <c r="I52" s="159" t="s">
        <v>3671</v>
      </c>
      <c r="J52" s="159" t="s">
        <v>5016</v>
      </c>
      <c r="K52" s="159" t="s">
        <v>182</v>
      </c>
      <c r="L52" s="159" t="s">
        <v>5017</v>
      </c>
    </row>
    <row r="53" spans="1:12" x14ac:dyDescent="0.2">
      <c r="A53" s="159" t="s">
        <v>5018</v>
      </c>
      <c r="B53" s="159" t="s">
        <v>5019</v>
      </c>
      <c r="C53" s="159" t="s">
        <v>4995</v>
      </c>
      <c r="D53" s="159" t="s">
        <v>4995</v>
      </c>
      <c r="E53" s="160">
        <v>1</v>
      </c>
      <c r="F53" s="161">
        <v>5000159</v>
      </c>
      <c r="G53" s="161">
        <v>5000159</v>
      </c>
      <c r="H53" s="159" t="s">
        <v>3670</v>
      </c>
      <c r="I53" s="159" t="s">
        <v>3666</v>
      </c>
      <c r="J53" s="159" t="s">
        <v>5020</v>
      </c>
      <c r="K53" s="159"/>
      <c r="L53" s="159" t="s">
        <v>5021</v>
      </c>
    </row>
    <row r="54" spans="1:12" x14ac:dyDescent="0.2">
      <c r="A54" s="159" t="s">
        <v>5022</v>
      </c>
      <c r="B54" s="159" t="s">
        <v>5023</v>
      </c>
      <c r="C54" s="159" t="s">
        <v>5024</v>
      </c>
      <c r="D54" s="159" t="s">
        <v>5024</v>
      </c>
      <c r="E54" s="160">
        <v>1</v>
      </c>
      <c r="F54" s="161">
        <v>550000</v>
      </c>
      <c r="G54" s="161">
        <v>550000</v>
      </c>
      <c r="H54" s="159" t="s">
        <v>3651</v>
      </c>
      <c r="I54" s="159" t="s">
        <v>3660</v>
      </c>
      <c r="J54" s="159" t="s">
        <v>5025</v>
      </c>
      <c r="K54" s="159"/>
      <c r="L54" s="159" t="s">
        <v>5026</v>
      </c>
    </row>
    <row r="55" spans="1:12" x14ac:dyDescent="0.2">
      <c r="A55" s="159" t="s">
        <v>5027</v>
      </c>
      <c r="B55" s="159" t="s">
        <v>5028</v>
      </c>
      <c r="C55" s="159" t="s">
        <v>5024</v>
      </c>
      <c r="D55" s="159" t="s">
        <v>5024</v>
      </c>
      <c r="E55" s="160">
        <v>1</v>
      </c>
      <c r="F55" s="161">
        <v>1200000</v>
      </c>
      <c r="G55" s="161"/>
      <c r="H55" s="159" t="s">
        <v>3651</v>
      </c>
      <c r="I55" s="159" t="s">
        <v>3683</v>
      </c>
      <c r="J55" s="159" t="s">
        <v>5029</v>
      </c>
      <c r="K55" s="159" t="s">
        <v>185</v>
      </c>
      <c r="L55" s="159" t="s">
        <v>5030</v>
      </c>
    </row>
    <row r="56" spans="1:12" x14ac:dyDescent="0.2">
      <c r="A56" s="159" t="s">
        <v>5031</v>
      </c>
      <c r="B56" s="159" t="s">
        <v>5032</v>
      </c>
      <c r="C56" s="159" t="s">
        <v>5024</v>
      </c>
      <c r="D56" s="159" t="s">
        <v>5024</v>
      </c>
      <c r="E56" s="160">
        <v>1</v>
      </c>
      <c r="F56" s="161">
        <v>30027445</v>
      </c>
      <c r="G56" s="161">
        <v>30027445</v>
      </c>
      <c r="H56" s="159" t="s">
        <v>3670</v>
      </c>
      <c r="I56" s="159" t="s">
        <v>3690</v>
      </c>
      <c r="J56" s="159" t="s">
        <v>5033</v>
      </c>
      <c r="K56" s="159"/>
      <c r="L56" s="159" t="s">
        <v>5034</v>
      </c>
    </row>
    <row r="57" spans="1:12" x14ac:dyDescent="0.2">
      <c r="A57" s="159" t="s">
        <v>5035</v>
      </c>
      <c r="B57" s="159" t="s">
        <v>5036</v>
      </c>
      <c r="C57" s="159" t="s">
        <v>5024</v>
      </c>
      <c r="D57" s="159" t="s">
        <v>5024</v>
      </c>
      <c r="E57" s="160">
        <v>1</v>
      </c>
      <c r="F57" s="161">
        <v>35000</v>
      </c>
      <c r="G57" s="161">
        <v>750000</v>
      </c>
      <c r="H57" s="159" t="s">
        <v>3651</v>
      </c>
      <c r="I57" s="159" t="s">
        <v>3666</v>
      </c>
      <c r="J57" s="159" t="s">
        <v>3855</v>
      </c>
      <c r="K57" s="159"/>
      <c r="L57" s="159" t="s">
        <v>5037</v>
      </c>
    </row>
    <row r="58" spans="1:12" x14ac:dyDescent="0.2">
      <c r="A58" s="159" t="s">
        <v>5038</v>
      </c>
      <c r="B58" s="159" t="s">
        <v>5039</v>
      </c>
      <c r="C58" s="159" t="s">
        <v>5024</v>
      </c>
      <c r="D58" s="159" t="s">
        <v>5024</v>
      </c>
      <c r="E58" s="160">
        <v>1</v>
      </c>
      <c r="F58" s="161">
        <v>150000</v>
      </c>
      <c r="G58" s="161">
        <v>150000</v>
      </c>
      <c r="H58" s="159" t="s">
        <v>3651</v>
      </c>
      <c r="I58" s="159" t="s">
        <v>3810</v>
      </c>
      <c r="J58" s="159" t="s">
        <v>5040</v>
      </c>
      <c r="K58" s="159" t="s">
        <v>182</v>
      </c>
      <c r="L58" s="159" t="s">
        <v>5041</v>
      </c>
    </row>
    <row r="59" spans="1:12" x14ac:dyDescent="0.2">
      <c r="A59" s="159" t="s">
        <v>5042</v>
      </c>
      <c r="B59" s="159" t="s">
        <v>5043</v>
      </c>
      <c r="C59" s="159" t="s">
        <v>5024</v>
      </c>
      <c r="D59" s="159" t="s">
        <v>5024</v>
      </c>
      <c r="E59" s="160">
        <v>1</v>
      </c>
      <c r="F59" s="161">
        <v>45583151</v>
      </c>
      <c r="G59" s="161">
        <v>70583151</v>
      </c>
      <c r="H59" s="159" t="s">
        <v>3670</v>
      </c>
      <c r="I59" s="159" t="s">
        <v>3663</v>
      </c>
      <c r="J59" s="159" t="s">
        <v>5044</v>
      </c>
      <c r="K59" s="159" t="s">
        <v>185</v>
      </c>
      <c r="L59" s="159" t="s">
        <v>5045</v>
      </c>
    </row>
    <row r="60" spans="1:12" x14ac:dyDescent="0.2">
      <c r="A60" s="159" t="s">
        <v>5046</v>
      </c>
      <c r="B60" s="159" t="s">
        <v>5047</v>
      </c>
      <c r="C60" s="159" t="s">
        <v>5048</v>
      </c>
      <c r="D60" s="159" t="s">
        <v>5048</v>
      </c>
      <c r="E60" s="160">
        <v>1</v>
      </c>
      <c r="F60" s="161">
        <v>1467000</v>
      </c>
      <c r="G60" s="161">
        <v>1500000</v>
      </c>
      <c r="H60" s="159" t="s">
        <v>3651</v>
      </c>
      <c r="I60" s="159" t="s">
        <v>3671</v>
      </c>
      <c r="J60" s="159" t="s">
        <v>5049</v>
      </c>
      <c r="K60" s="159"/>
      <c r="L60" s="159" t="s">
        <v>5050</v>
      </c>
    </row>
    <row r="61" spans="1:12" x14ac:dyDescent="0.2">
      <c r="A61" s="159" t="s">
        <v>5051</v>
      </c>
      <c r="B61" s="159" t="s">
        <v>5052</v>
      </c>
      <c r="C61" s="159" t="s">
        <v>5048</v>
      </c>
      <c r="D61" s="159" t="s">
        <v>5048</v>
      </c>
      <c r="E61" s="160">
        <v>1</v>
      </c>
      <c r="F61" s="161">
        <v>250000</v>
      </c>
      <c r="G61" s="161">
        <v>2500000</v>
      </c>
      <c r="H61" s="159" t="s">
        <v>3651</v>
      </c>
      <c r="I61" s="159" t="s">
        <v>3753</v>
      </c>
      <c r="J61" s="159" t="s">
        <v>5053</v>
      </c>
      <c r="K61" s="159" t="s">
        <v>185</v>
      </c>
      <c r="L61" s="159" t="s">
        <v>5054</v>
      </c>
    </row>
    <row r="62" spans="1:12" x14ac:dyDescent="0.2">
      <c r="A62" s="159" t="s">
        <v>5055</v>
      </c>
      <c r="B62" s="159" t="s">
        <v>5056</v>
      </c>
      <c r="C62" s="159" t="s">
        <v>5048</v>
      </c>
      <c r="D62" s="159" t="s">
        <v>5048</v>
      </c>
      <c r="E62" s="160">
        <v>1</v>
      </c>
      <c r="F62" s="161">
        <v>45863302</v>
      </c>
      <c r="G62" s="161">
        <v>68765995</v>
      </c>
      <c r="H62" s="159" t="s">
        <v>3651</v>
      </c>
      <c r="I62" s="159" t="s">
        <v>3687</v>
      </c>
      <c r="J62" s="159" t="s">
        <v>5057</v>
      </c>
      <c r="K62" s="159" t="s">
        <v>182</v>
      </c>
      <c r="L62" s="159" t="s">
        <v>5058</v>
      </c>
    </row>
    <row r="63" spans="1:12" x14ac:dyDescent="0.2">
      <c r="A63" s="159" t="s">
        <v>5059</v>
      </c>
      <c r="B63" s="159" t="s">
        <v>5060</v>
      </c>
      <c r="C63" s="159" t="s">
        <v>5048</v>
      </c>
      <c r="D63" s="159" t="s">
        <v>5048</v>
      </c>
      <c r="E63" s="160">
        <v>1</v>
      </c>
      <c r="F63" s="161">
        <v>787400</v>
      </c>
      <c r="G63" s="161">
        <v>787400</v>
      </c>
      <c r="H63" s="159" t="s">
        <v>3670</v>
      </c>
      <c r="I63" s="159" t="s">
        <v>5061</v>
      </c>
      <c r="J63" s="159" t="s">
        <v>5062</v>
      </c>
      <c r="K63" s="159"/>
      <c r="L63" s="159" t="s">
        <v>5063</v>
      </c>
    </row>
    <row r="64" spans="1:12" x14ac:dyDescent="0.2">
      <c r="A64" s="159" t="s">
        <v>4007</v>
      </c>
      <c r="B64" s="159" t="s">
        <v>5064</v>
      </c>
      <c r="C64" s="159" t="s">
        <v>5048</v>
      </c>
      <c r="D64" s="159" t="s">
        <v>5048</v>
      </c>
      <c r="E64" s="160">
        <v>1</v>
      </c>
      <c r="F64" s="161">
        <v>2800000</v>
      </c>
      <c r="G64" s="161">
        <v>7000000</v>
      </c>
      <c r="H64" s="159" t="s">
        <v>3670</v>
      </c>
      <c r="I64" s="159" t="s">
        <v>4010</v>
      </c>
      <c r="J64" s="159" t="s">
        <v>5065</v>
      </c>
      <c r="K64" s="159" t="s">
        <v>178</v>
      </c>
      <c r="L64" s="159" t="s">
        <v>5066</v>
      </c>
    </row>
    <row r="65" spans="1:12" x14ac:dyDescent="0.2">
      <c r="A65" s="159" t="s">
        <v>5067</v>
      </c>
      <c r="B65" s="159" t="s">
        <v>5068</v>
      </c>
      <c r="C65" s="159" t="s">
        <v>5069</v>
      </c>
      <c r="D65" s="159" t="s">
        <v>5069</v>
      </c>
      <c r="E65" s="160">
        <v>1</v>
      </c>
      <c r="F65" s="161">
        <v>7499998</v>
      </c>
      <c r="G65" s="161">
        <v>8499996</v>
      </c>
      <c r="H65" s="159" t="s">
        <v>3651</v>
      </c>
      <c r="I65" s="159" t="s">
        <v>3656</v>
      </c>
      <c r="J65" s="159" t="s">
        <v>5070</v>
      </c>
      <c r="K65" s="159" t="s">
        <v>185</v>
      </c>
      <c r="L65" s="159" t="s">
        <v>5071</v>
      </c>
    </row>
    <row r="66" spans="1:12" x14ac:dyDescent="0.2">
      <c r="A66" s="159" t="s">
        <v>5072</v>
      </c>
      <c r="B66" s="159" t="s">
        <v>5073</v>
      </c>
      <c r="C66" s="159" t="s">
        <v>5069</v>
      </c>
      <c r="D66" s="159" t="s">
        <v>5069</v>
      </c>
      <c r="E66" s="160">
        <v>1</v>
      </c>
      <c r="F66" s="161">
        <v>26054972</v>
      </c>
      <c r="G66" s="161">
        <v>27530000</v>
      </c>
      <c r="H66" s="159" t="s">
        <v>3651</v>
      </c>
      <c r="I66" s="159" t="s">
        <v>3656</v>
      </c>
      <c r="J66" s="159" t="s">
        <v>3881</v>
      </c>
      <c r="K66" s="159" t="s">
        <v>178</v>
      </c>
      <c r="L66" s="159" t="s">
        <v>5074</v>
      </c>
    </row>
    <row r="67" spans="1:12" x14ac:dyDescent="0.2">
      <c r="A67" s="159" t="s">
        <v>5075</v>
      </c>
      <c r="B67" s="159" t="s">
        <v>5076</v>
      </c>
      <c r="C67" s="159" t="s">
        <v>5069</v>
      </c>
      <c r="D67" s="159" t="s">
        <v>5069</v>
      </c>
      <c r="E67" s="160">
        <v>1</v>
      </c>
      <c r="F67" s="161">
        <v>6160002</v>
      </c>
      <c r="G67" s="161">
        <v>6160002</v>
      </c>
      <c r="H67" s="159" t="s">
        <v>3670</v>
      </c>
      <c r="I67" s="159" t="s">
        <v>3656</v>
      </c>
      <c r="J67" s="159" t="s">
        <v>5077</v>
      </c>
      <c r="K67" s="159" t="s">
        <v>185</v>
      </c>
      <c r="L67" s="159" t="s">
        <v>5078</v>
      </c>
    </row>
    <row r="68" spans="1:12" x14ac:dyDescent="0.2">
      <c r="A68" s="159" t="s">
        <v>5079</v>
      </c>
      <c r="B68" s="159" t="s">
        <v>5080</v>
      </c>
      <c r="C68" s="159" t="s">
        <v>5069</v>
      </c>
      <c r="D68" s="159" t="s">
        <v>5081</v>
      </c>
      <c r="E68" s="160">
        <v>2</v>
      </c>
      <c r="F68" s="161">
        <v>1490435</v>
      </c>
      <c r="G68" s="161">
        <v>2000000</v>
      </c>
      <c r="H68" s="159" t="s">
        <v>3670</v>
      </c>
      <c r="I68" s="159" t="s">
        <v>3671</v>
      </c>
      <c r="J68" s="159" t="s">
        <v>4835</v>
      </c>
      <c r="K68" s="159"/>
      <c r="L68" s="159" t="s">
        <v>5082</v>
      </c>
    </row>
    <row r="69" spans="1:12" x14ac:dyDescent="0.2">
      <c r="A69" s="159" t="s">
        <v>5083</v>
      </c>
      <c r="B69" s="159" t="s">
        <v>5084</v>
      </c>
      <c r="C69" s="159" t="s">
        <v>5069</v>
      </c>
      <c r="D69" s="159" t="s">
        <v>5069</v>
      </c>
      <c r="E69" s="160">
        <v>1</v>
      </c>
      <c r="F69" s="161">
        <v>63799991</v>
      </c>
      <c r="G69" s="161">
        <v>63799991</v>
      </c>
      <c r="H69" s="159" t="s">
        <v>3651</v>
      </c>
      <c r="I69" s="159" t="s">
        <v>3656</v>
      </c>
      <c r="J69" s="159" t="s">
        <v>5085</v>
      </c>
      <c r="K69" s="159" t="s">
        <v>185</v>
      </c>
      <c r="L69" s="159" t="s">
        <v>5086</v>
      </c>
    </row>
    <row r="70" spans="1:12" x14ac:dyDescent="0.2">
      <c r="A70" s="159" t="s">
        <v>5087</v>
      </c>
      <c r="B70" s="159" t="s">
        <v>5088</v>
      </c>
      <c r="C70" s="159" t="s">
        <v>5069</v>
      </c>
      <c r="D70" s="159" t="s">
        <v>5069</v>
      </c>
      <c r="E70" s="160">
        <v>1</v>
      </c>
      <c r="F70" s="161">
        <v>1420001</v>
      </c>
      <c r="G70" s="161">
        <v>2000000</v>
      </c>
      <c r="H70" s="159" t="s">
        <v>3651</v>
      </c>
      <c r="I70" s="159" t="s">
        <v>4846</v>
      </c>
      <c r="J70" s="159" t="s">
        <v>5089</v>
      </c>
      <c r="K70" s="159" t="s">
        <v>4877</v>
      </c>
      <c r="L70" s="159" t="s">
        <v>5090</v>
      </c>
    </row>
    <row r="71" spans="1:12" x14ac:dyDescent="0.2">
      <c r="A71" s="159" t="s">
        <v>5091</v>
      </c>
      <c r="B71" s="159" t="s">
        <v>5092</v>
      </c>
      <c r="C71" s="159" t="s">
        <v>5069</v>
      </c>
      <c r="D71" s="159" t="s">
        <v>5069</v>
      </c>
      <c r="E71" s="160">
        <v>1</v>
      </c>
      <c r="F71" s="161">
        <v>46559793</v>
      </c>
      <c r="G71" s="161">
        <v>47164187</v>
      </c>
      <c r="H71" s="159" t="s">
        <v>3651</v>
      </c>
      <c r="I71" s="159" t="s">
        <v>4996</v>
      </c>
      <c r="J71" s="159" t="s">
        <v>5093</v>
      </c>
      <c r="K71" s="159"/>
      <c r="L71" s="159" t="s">
        <v>5094</v>
      </c>
    </row>
    <row r="72" spans="1:12" x14ac:dyDescent="0.2">
      <c r="A72" s="159" t="s">
        <v>5095</v>
      </c>
      <c r="B72" s="159" t="s">
        <v>5096</v>
      </c>
      <c r="C72" s="159" t="s">
        <v>5069</v>
      </c>
      <c r="D72" s="159" t="s">
        <v>5069</v>
      </c>
      <c r="E72" s="160">
        <v>1</v>
      </c>
      <c r="F72" s="161">
        <v>830267</v>
      </c>
      <c r="G72" s="161">
        <v>830267</v>
      </c>
      <c r="H72" s="159" t="s">
        <v>3651</v>
      </c>
      <c r="I72" s="159" t="s">
        <v>3671</v>
      </c>
      <c r="J72" s="159" t="s">
        <v>3887</v>
      </c>
      <c r="K72" s="159"/>
      <c r="L72" s="159" t="s">
        <v>5097</v>
      </c>
    </row>
    <row r="73" spans="1:12" x14ac:dyDescent="0.2">
      <c r="A73" s="159" t="s">
        <v>5098</v>
      </c>
      <c r="B73" s="159" t="s">
        <v>5099</v>
      </c>
      <c r="C73" s="159" t="s">
        <v>5100</v>
      </c>
      <c r="D73" s="159" t="s">
        <v>5101</v>
      </c>
      <c r="E73" s="160">
        <v>2</v>
      </c>
      <c r="F73" s="161">
        <v>2074500</v>
      </c>
      <c r="G73" s="161">
        <v>3250000</v>
      </c>
      <c r="H73" s="159" t="s">
        <v>3651</v>
      </c>
      <c r="I73" s="159" t="s">
        <v>3656</v>
      </c>
      <c r="J73" s="159" t="s">
        <v>5102</v>
      </c>
      <c r="K73" s="159"/>
      <c r="L73" s="159" t="s">
        <v>5103</v>
      </c>
    </row>
    <row r="74" spans="1:12" x14ac:dyDescent="0.2">
      <c r="A74" s="159" t="s">
        <v>5104</v>
      </c>
      <c r="B74" s="159" t="s">
        <v>5105</v>
      </c>
      <c r="C74" s="159" t="s">
        <v>5100</v>
      </c>
      <c r="D74" s="159" t="s">
        <v>5100</v>
      </c>
      <c r="E74" s="160">
        <v>1</v>
      </c>
      <c r="F74" s="161">
        <v>425000</v>
      </c>
      <c r="G74" s="161">
        <v>2000000</v>
      </c>
      <c r="H74" s="159" t="s">
        <v>3651</v>
      </c>
      <c r="I74" s="159" t="s">
        <v>3656</v>
      </c>
      <c r="J74" s="159" t="s">
        <v>5106</v>
      </c>
      <c r="K74" s="159" t="s">
        <v>4877</v>
      </c>
      <c r="L74" s="159" t="s">
        <v>5107</v>
      </c>
    </row>
    <row r="75" spans="1:12" x14ac:dyDescent="0.2">
      <c r="A75" s="159" t="s">
        <v>5108</v>
      </c>
      <c r="B75" s="159" t="s">
        <v>5109</v>
      </c>
      <c r="C75" s="159" t="s">
        <v>5110</v>
      </c>
      <c r="D75" s="159" t="s">
        <v>5110</v>
      </c>
      <c r="E75" s="160">
        <v>1</v>
      </c>
      <c r="F75" s="161">
        <v>2246500</v>
      </c>
      <c r="G75" s="161">
        <v>2246500</v>
      </c>
      <c r="H75" s="159" t="s">
        <v>3651</v>
      </c>
      <c r="I75" s="159" t="s">
        <v>3671</v>
      </c>
      <c r="J75" s="159" t="s">
        <v>5111</v>
      </c>
      <c r="K75" s="159" t="s">
        <v>185</v>
      </c>
      <c r="L75" s="159" t="s">
        <v>5112</v>
      </c>
    </row>
    <row r="76" spans="1:12" x14ac:dyDescent="0.2">
      <c r="A76" s="159" t="s">
        <v>5113</v>
      </c>
      <c r="B76" s="159" t="s">
        <v>5114</v>
      </c>
      <c r="C76" s="159" t="s">
        <v>5110</v>
      </c>
      <c r="D76" s="159" t="s">
        <v>5115</v>
      </c>
      <c r="E76" s="160">
        <v>2</v>
      </c>
      <c r="F76" s="161">
        <v>35900016</v>
      </c>
      <c r="G76" s="161">
        <v>35900016</v>
      </c>
      <c r="H76" s="159" t="s">
        <v>3651</v>
      </c>
      <c r="I76" s="159" t="s">
        <v>4857</v>
      </c>
      <c r="J76" s="159" t="s">
        <v>5116</v>
      </c>
      <c r="K76" s="159"/>
      <c r="L76" s="159" t="s">
        <v>5117</v>
      </c>
    </row>
    <row r="77" spans="1:12" x14ac:dyDescent="0.2">
      <c r="A77" s="159" t="s">
        <v>5118</v>
      </c>
      <c r="B77" s="159" t="s">
        <v>5119</v>
      </c>
      <c r="C77" s="159" t="s">
        <v>5110</v>
      </c>
      <c r="D77" s="159" t="s">
        <v>5110</v>
      </c>
      <c r="E77" s="160">
        <v>1</v>
      </c>
      <c r="F77" s="161">
        <v>600000</v>
      </c>
      <c r="G77" s="161">
        <v>1500000</v>
      </c>
      <c r="H77" s="159" t="s">
        <v>3670</v>
      </c>
      <c r="I77" s="159" t="s">
        <v>4846</v>
      </c>
      <c r="J77" s="159" t="s">
        <v>4847</v>
      </c>
      <c r="K77" s="159" t="s">
        <v>185</v>
      </c>
      <c r="L77" s="159" t="s">
        <v>5120</v>
      </c>
    </row>
    <row r="78" spans="1:12" x14ac:dyDescent="0.2">
      <c r="A78" s="159" t="s">
        <v>5121</v>
      </c>
      <c r="B78" s="159" t="s">
        <v>5122</v>
      </c>
      <c r="C78" s="159" t="s">
        <v>5110</v>
      </c>
      <c r="D78" s="159" t="s">
        <v>5123</v>
      </c>
      <c r="E78" s="160">
        <v>2</v>
      </c>
      <c r="F78" s="161">
        <v>44999996</v>
      </c>
      <c r="G78" s="161">
        <v>84999994</v>
      </c>
      <c r="H78" s="159" t="s">
        <v>3651</v>
      </c>
      <c r="I78" s="159" t="s">
        <v>3656</v>
      </c>
      <c r="J78" s="159" t="s">
        <v>4144</v>
      </c>
      <c r="K78" s="159" t="s">
        <v>182</v>
      </c>
      <c r="L78" s="159" t="s">
        <v>5124</v>
      </c>
    </row>
    <row r="79" spans="1:12" x14ac:dyDescent="0.2">
      <c r="A79" s="159" t="s">
        <v>5125</v>
      </c>
      <c r="B79" s="159" t="s">
        <v>5126</v>
      </c>
      <c r="C79" s="159" t="s">
        <v>3500</v>
      </c>
      <c r="D79" s="159" t="s">
        <v>3500</v>
      </c>
      <c r="E79" s="160">
        <v>1</v>
      </c>
      <c r="F79" s="161">
        <v>4762843</v>
      </c>
      <c r="G79" s="161">
        <v>4762843</v>
      </c>
      <c r="H79" s="159" t="s">
        <v>3651</v>
      </c>
      <c r="I79" s="159" t="s">
        <v>5061</v>
      </c>
      <c r="J79" s="159" t="s">
        <v>5127</v>
      </c>
      <c r="K79" s="159"/>
      <c r="L79" s="159" t="s">
        <v>5128</v>
      </c>
    </row>
    <row r="80" spans="1:12" x14ac:dyDescent="0.2">
      <c r="A80" s="159" t="s">
        <v>5129</v>
      </c>
      <c r="B80" s="159" t="s">
        <v>5130</v>
      </c>
      <c r="C80" s="159" t="s">
        <v>3500</v>
      </c>
      <c r="D80" s="159" t="s">
        <v>3500</v>
      </c>
      <c r="E80" s="160">
        <v>1</v>
      </c>
      <c r="F80" s="161">
        <v>15902341</v>
      </c>
      <c r="G80" s="161">
        <v>25000000</v>
      </c>
      <c r="H80" s="159" t="s">
        <v>3670</v>
      </c>
      <c r="I80" s="159" t="s">
        <v>3680</v>
      </c>
      <c r="J80" s="159" t="s">
        <v>3680</v>
      </c>
      <c r="K80" s="159" t="s">
        <v>182</v>
      </c>
      <c r="L80" s="159" t="s">
        <v>5131</v>
      </c>
    </row>
    <row r="81" spans="1:12" x14ac:dyDescent="0.2">
      <c r="A81" s="159" t="s">
        <v>3659</v>
      </c>
      <c r="B81" s="159" t="s">
        <v>3661</v>
      </c>
      <c r="C81" s="159" t="s">
        <v>3500</v>
      </c>
      <c r="D81" s="159" t="s">
        <v>3500</v>
      </c>
      <c r="E81" s="160">
        <v>1</v>
      </c>
      <c r="F81" s="161">
        <v>10000000</v>
      </c>
      <c r="G81" s="161">
        <v>10000000</v>
      </c>
      <c r="H81" s="159" t="s">
        <v>3651</v>
      </c>
      <c r="I81" s="159" t="s">
        <v>3660</v>
      </c>
      <c r="J81" s="159" t="s">
        <v>5132</v>
      </c>
      <c r="K81" s="159"/>
      <c r="L81" s="159" t="s">
        <v>3501</v>
      </c>
    </row>
    <row r="82" spans="1:12" x14ac:dyDescent="0.2">
      <c r="A82" s="159" t="s">
        <v>5133</v>
      </c>
      <c r="B82" s="159" t="s">
        <v>5134</v>
      </c>
      <c r="C82" s="159" t="s">
        <v>3500</v>
      </c>
      <c r="D82" s="159" t="s">
        <v>3500</v>
      </c>
      <c r="E82" s="160">
        <v>1</v>
      </c>
      <c r="F82" s="161">
        <v>13636055</v>
      </c>
      <c r="G82" s="161">
        <v>26636051</v>
      </c>
      <c r="H82" s="159" t="s">
        <v>3670</v>
      </c>
      <c r="I82" s="159" t="s">
        <v>5135</v>
      </c>
      <c r="J82" s="159" t="s">
        <v>5136</v>
      </c>
      <c r="K82" s="159" t="s">
        <v>182</v>
      </c>
      <c r="L82" s="159" t="s">
        <v>5137</v>
      </c>
    </row>
    <row r="83" spans="1:12" x14ac:dyDescent="0.2">
      <c r="A83" s="159" t="s">
        <v>5138</v>
      </c>
      <c r="B83" s="159" t="s">
        <v>5139</v>
      </c>
      <c r="C83" s="159" t="s">
        <v>3500</v>
      </c>
      <c r="D83" s="159" t="s">
        <v>3344</v>
      </c>
      <c r="E83" s="160">
        <v>2</v>
      </c>
      <c r="F83" s="161">
        <v>139855923</v>
      </c>
      <c r="G83" s="161">
        <v>141755472</v>
      </c>
      <c r="H83" s="159" t="s">
        <v>3651</v>
      </c>
      <c r="I83" s="159" t="s">
        <v>3656</v>
      </c>
      <c r="J83" s="159" t="s">
        <v>5140</v>
      </c>
      <c r="K83" s="159" t="s">
        <v>178</v>
      </c>
      <c r="L83" s="159" t="s">
        <v>5141</v>
      </c>
    </row>
    <row r="84" spans="1:12" x14ac:dyDescent="0.2">
      <c r="A84" s="159" t="s">
        <v>5142</v>
      </c>
      <c r="B84" s="159" t="s">
        <v>5143</v>
      </c>
      <c r="C84" s="159" t="s">
        <v>5144</v>
      </c>
      <c r="D84" s="159" t="s">
        <v>5144</v>
      </c>
      <c r="E84" s="160">
        <v>1</v>
      </c>
      <c r="F84" s="161">
        <v>0</v>
      </c>
      <c r="G84" s="161">
        <v>300000000</v>
      </c>
      <c r="H84" s="159" t="s">
        <v>3651</v>
      </c>
      <c r="I84" s="159" t="s">
        <v>3683</v>
      </c>
      <c r="J84" s="159" t="s">
        <v>5145</v>
      </c>
      <c r="K84" s="159" t="s">
        <v>185</v>
      </c>
      <c r="L84" s="159" t="s">
        <v>5146</v>
      </c>
    </row>
    <row r="85" spans="1:12" x14ac:dyDescent="0.2">
      <c r="A85" s="159" t="s">
        <v>5147</v>
      </c>
      <c r="B85" s="159" t="s">
        <v>5148</v>
      </c>
      <c r="C85" s="159" t="s">
        <v>5144</v>
      </c>
      <c r="D85" s="159" t="s">
        <v>5144</v>
      </c>
      <c r="E85" s="160">
        <v>1</v>
      </c>
      <c r="F85" s="161">
        <v>0</v>
      </c>
      <c r="G85" s="161">
        <v>150000000</v>
      </c>
      <c r="H85" s="159" t="s">
        <v>3651</v>
      </c>
      <c r="I85" s="159" t="s">
        <v>3864</v>
      </c>
      <c r="J85" s="159" t="s">
        <v>5149</v>
      </c>
      <c r="K85" s="159"/>
      <c r="L85" s="159" t="s">
        <v>5150</v>
      </c>
    </row>
    <row r="86" spans="1:12" x14ac:dyDescent="0.2">
      <c r="A86" s="159" t="s">
        <v>5151</v>
      </c>
      <c r="B86" s="159" t="s">
        <v>5152</v>
      </c>
      <c r="C86" s="159" t="s">
        <v>5144</v>
      </c>
      <c r="D86" s="159" t="s">
        <v>5153</v>
      </c>
      <c r="E86" s="160">
        <v>2</v>
      </c>
      <c r="F86" s="161">
        <v>7067713</v>
      </c>
      <c r="G86" s="161">
        <v>7067713</v>
      </c>
      <c r="H86" s="159" t="s">
        <v>3651</v>
      </c>
      <c r="I86" s="159" t="s">
        <v>3671</v>
      </c>
      <c r="J86" s="159" t="s">
        <v>3887</v>
      </c>
      <c r="K86" s="159" t="s">
        <v>4877</v>
      </c>
      <c r="L86" s="159" t="s">
        <v>5154</v>
      </c>
    </row>
    <row r="87" spans="1:12" x14ac:dyDescent="0.2">
      <c r="A87" s="159" t="s">
        <v>5155</v>
      </c>
      <c r="B87" s="159" t="s">
        <v>5156</v>
      </c>
      <c r="C87" s="159" t="s">
        <v>5144</v>
      </c>
      <c r="D87" s="159" t="s">
        <v>5144</v>
      </c>
      <c r="E87" s="160">
        <v>1</v>
      </c>
      <c r="F87" s="161">
        <v>63510835</v>
      </c>
      <c r="G87" s="161">
        <v>126510820</v>
      </c>
      <c r="H87" s="159" t="s">
        <v>3651</v>
      </c>
      <c r="I87" s="159" t="s">
        <v>3656</v>
      </c>
      <c r="J87" s="159" t="s">
        <v>5157</v>
      </c>
      <c r="K87" s="159" t="s">
        <v>185</v>
      </c>
      <c r="L87" s="159" t="s">
        <v>5158</v>
      </c>
    </row>
    <row r="88" spans="1:12" x14ac:dyDescent="0.2">
      <c r="A88" s="159" t="s">
        <v>5159</v>
      </c>
      <c r="B88" s="159" t="s">
        <v>5160</v>
      </c>
      <c r="C88" s="159" t="s">
        <v>5144</v>
      </c>
      <c r="D88" s="159" t="s">
        <v>5144</v>
      </c>
      <c r="E88" s="160">
        <v>1</v>
      </c>
      <c r="F88" s="161">
        <v>5100000</v>
      </c>
      <c r="G88" s="161">
        <v>6000000</v>
      </c>
      <c r="H88" s="159" t="s">
        <v>3651</v>
      </c>
      <c r="I88" s="159" t="s">
        <v>3680</v>
      </c>
      <c r="J88" s="159" t="s">
        <v>5161</v>
      </c>
      <c r="K88" s="159" t="s">
        <v>185</v>
      </c>
      <c r="L88" s="159" t="s">
        <v>5162</v>
      </c>
    </row>
    <row r="89" spans="1:12" x14ac:dyDescent="0.2">
      <c r="A89" s="159" t="s">
        <v>5163</v>
      </c>
      <c r="B89" s="159" t="s">
        <v>5164</v>
      </c>
      <c r="C89" s="159" t="s">
        <v>5144</v>
      </c>
      <c r="D89" s="159" t="s">
        <v>5144</v>
      </c>
      <c r="E89" s="160">
        <v>1</v>
      </c>
      <c r="F89" s="161">
        <v>0</v>
      </c>
      <c r="G89" s="161">
        <v>24500000</v>
      </c>
      <c r="H89" s="159" t="s">
        <v>3651</v>
      </c>
      <c r="I89" s="159" t="s">
        <v>3683</v>
      </c>
      <c r="J89" s="159" t="s">
        <v>5145</v>
      </c>
      <c r="K89" s="159" t="s">
        <v>185</v>
      </c>
      <c r="L89" s="159" t="s">
        <v>5165</v>
      </c>
    </row>
    <row r="90" spans="1:12" x14ac:dyDescent="0.2">
      <c r="A90" s="159" t="s">
        <v>5166</v>
      </c>
      <c r="B90" s="159" t="s">
        <v>5167</v>
      </c>
      <c r="C90" s="159" t="s">
        <v>5144</v>
      </c>
      <c r="D90" s="159" t="s">
        <v>5144</v>
      </c>
      <c r="E90" s="160">
        <v>1</v>
      </c>
      <c r="F90" s="161">
        <v>0</v>
      </c>
      <c r="G90" s="161">
        <v>27250000</v>
      </c>
      <c r="H90" s="159" t="s">
        <v>3651</v>
      </c>
      <c r="I90" s="159" t="s">
        <v>3683</v>
      </c>
      <c r="J90" s="159" t="s">
        <v>5145</v>
      </c>
      <c r="K90" s="159" t="s">
        <v>185</v>
      </c>
      <c r="L90" s="159" t="s">
        <v>5168</v>
      </c>
    </row>
    <row r="91" spans="1:12" x14ac:dyDescent="0.2">
      <c r="A91" s="159" t="s">
        <v>5169</v>
      </c>
      <c r="B91" s="159" t="s">
        <v>5170</v>
      </c>
      <c r="C91" s="159" t="s">
        <v>5144</v>
      </c>
      <c r="D91" s="159" t="s">
        <v>5144</v>
      </c>
      <c r="E91" s="160">
        <v>1</v>
      </c>
      <c r="F91" s="161">
        <v>2033000</v>
      </c>
      <c r="G91" s="161">
        <v>3000000</v>
      </c>
      <c r="H91" s="159" t="s">
        <v>3651</v>
      </c>
      <c r="I91" s="159" t="s">
        <v>3716</v>
      </c>
      <c r="J91" s="159" t="s">
        <v>5171</v>
      </c>
      <c r="K91" s="159" t="s">
        <v>1475</v>
      </c>
      <c r="L91" s="159" t="s">
        <v>5172</v>
      </c>
    </row>
    <row r="92" spans="1:12" x14ac:dyDescent="0.2">
      <c r="A92" s="159" t="s">
        <v>5173</v>
      </c>
      <c r="B92" s="159" t="s">
        <v>5174</v>
      </c>
      <c r="C92" s="159" t="s">
        <v>5144</v>
      </c>
      <c r="D92" s="159" t="s">
        <v>5144</v>
      </c>
      <c r="E92" s="160">
        <v>1</v>
      </c>
      <c r="F92" s="161">
        <v>0</v>
      </c>
      <c r="G92" s="161">
        <v>24500000</v>
      </c>
      <c r="H92" s="159" t="s">
        <v>3651</v>
      </c>
      <c r="I92" s="159" t="s">
        <v>3683</v>
      </c>
      <c r="J92" s="159" t="s">
        <v>5145</v>
      </c>
      <c r="K92" s="159" t="s">
        <v>185</v>
      </c>
      <c r="L92" s="159" t="s">
        <v>5175</v>
      </c>
    </row>
    <row r="93" spans="1:12" x14ac:dyDescent="0.2">
      <c r="A93" s="159" t="s">
        <v>5176</v>
      </c>
      <c r="B93" s="159" t="s">
        <v>5177</v>
      </c>
      <c r="C93" s="159" t="s">
        <v>5144</v>
      </c>
      <c r="D93" s="159" t="s">
        <v>5144</v>
      </c>
      <c r="E93" s="160">
        <v>1</v>
      </c>
      <c r="F93" s="161">
        <v>0</v>
      </c>
      <c r="G93" s="161">
        <v>24500000</v>
      </c>
      <c r="H93" s="159" t="s">
        <v>3651</v>
      </c>
      <c r="I93" s="159" t="s">
        <v>3683</v>
      </c>
      <c r="J93" s="159" t="s">
        <v>5145</v>
      </c>
      <c r="K93" s="159" t="s">
        <v>185</v>
      </c>
      <c r="L93" s="159" t="s">
        <v>5178</v>
      </c>
    </row>
    <row r="94" spans="1:12" x14ac:dyDescent="0.2">
      <c r="A94" s="159" t="s">
        <v>5179</v>
      </c>
      <c r="B94" s="159" t="s">
        <v>5180</v>
      </c>
      <c r="C94" s="159" t="s">
        <v>5144</v>
      </c>
      <c r="D94" s="159" t="s">
        <v>5144</v>
      </c>
      <c r="E94" s="160">
        <v>1</v>
      </c>
      <c r="F94" s="161">
        <v>0</v>
      </c>
      <c r="G94" s="161">
        <v>150000000</v>
      </c>
      <c r="H94" s="159" t="s">
        <v>3651</v>
      </c>
      <c r="I94" s="159" t="s">
        <v>3683</v>
      </c>
      <c r="J94" s="159" t="s">
        <v>5145</v>
      </c>
      <c r="K94" s="159" t="s">
        <v>185</v>
      </c>
      <c r="L94" s="159" t="s">
        <v>5181</v>
      </c>
    </row>
    <row r="95" spans="1:12" x14ac:dyDescent="0.2">
      <c r="A95" s="159" t="s">
        <v>5182</v>
      </c>
      <c r="B95" s="159" t="s">
        <v>5183</v>
      </c>
      <c r="C95" s="159" t="s">
        <v>5144</v>
      </c>
      <c r="D95" s="159" t="s">
        <v>5144</v>
      </c>
      <c r="E95" s="160">
        <v>1</v>
      </c>
      <c r="F95" s="161">
        <v>950000</v>
      </c>
      <c r="G95" s="161">
        <v>1000000</v>
      </c>
      <c r="H95" s="159" t="s">
        <v>3651</v>
      </c>
      <c r="I95" s="159" t="s">
        <v>5184</v>
      </c>
      <c r="J95" s="159" t="s">
        <v>5185</v>
      </c>
      <c r="K95" s="159" t="s">
        <v>182</v>
      </c>
      <c r="L95" s="159" t="s">
        <v>5186</v>
      </c>
    </row>
    <row r="96" spans="1:12" x14ac:dyDescent="0.2">
      <c r="A96" s="159" t="s">
        <v>5187</v>
      </c>
      <c r="B96" s="159" t="s">
        <v>5188</v>
      </c>
      <c r="C96" s="159" t="s">
        <v>5144</v>
      </c>
      <c r="D96" s="159" t="s">
        <v>5144</v>
      </c>
      <c r="E96" s="160">
        <v>1</v>
      </c>
      <c r="F96" s="161">
        <v>0</v>
      </c>
      <c r="G96" s="161">
        <v>27250000</v>
      </c>
      <c r="H96" s="159" t="s">
        <v>3651</v>
      </c>
      <c r="I96" s="159" t="s">
        <v>3683</v>
      </c>
      <c r="J96" s="159" t="s">
        <v>5145</v>
      </c>
      <c r="K96" s="159" t="s">
        <v>185</v>
      </c>
      <c r="L96" s="159" t="s">
        <v>5189</v>
      </c>
    </row>
    <row r="97" spans="1:12" x14ac:dyDescent="0.2">
      <c r="A97" s="159" t="s">
        <v>5190</v>
      </c>
      <c r="B97" s="159" t="s">
        <v>5191</v>
      </c>
      <c r="C97" s="159" t="s">
        <v>5144</v>
      </c>
      <c r="D97" s="159" t="s">
        <v>5144</v>
      </c>
      <c r="E97" s="160">
        <v>1</v>
      </c>
      <c r="F97" s="161">
        <v>250000</v>
      </c>
      <c r="G97" s="161"/>
      <c r="H97" s="159" t="s">
        <v>3651</v>
      </c>
      <c r="I97" s="159" t="s">
        <v>3656</v>
      </c>
      <c r="J97" s="159" t="s">
        <v>5192</v>
      </c>
      <c r="K97" s="159" t="s">
        <v>185</v>
      </c>
      <c r="L97" s="159" t="s">
        <v>5193</v>
      </c>
    </row>
    <row r="98" spans="1:12" x14ac:dyDescent="0.2">
      <c r="A98" s="159" t="s">
        <v>5194</v>
      </c>
      <c r="B98" s="159" t="s">
        <v>5195</v>
      </c>
      <c r="C98" s="159" t="s">
        <v>5144</v>
      </c>
      <c r="D98" s="159" t="s">
        <v>5144</v>
      </c>
      <c r="E98" s="160">
        <v>1</v>
      </c>
      <c r="F98" s="161">
        <v>11321003</v>
      </c>
      <c r="G98" s="161">
        <v>18205000</v>
      </c>
      <c r="H98" s="159" t="s">
        <v>3651</v>
      </c>
      <c r="I98" s="159" t="s">
        <v>3671</v>
      </c>
      <c r="J98" s="159" t="s">
        <v>5196</v>
      </c>
      <c r="K98" s="159" t="s">
        <v>185</v>
      </c>
      <c r="L98" s="159" t="s">
        <v>5197</v>
      </c>
    </row>
    <row r="99" spans="1:12" x14ac:dyDescent="0.2">
      <c r="A99" s="159" t="s">
        <v>5198</v>
      </c>
      <c r="B99" s="159" t="s">
        <v>5199</v>
      </c>
      <c r="C99" s="159" t="s">
        <v>5200</v>
      </c>
      <c r="D99" s="159" t="s">
        <v>5200</v>
      </c>
      <c r="E99" s="160">
        <v>1</v>
      </c>
      <c r="F99" s="161">
        <v>2300000</v>
      </c>
      <c r="G99" s="161">
        <v>3000000</v>
      </c>
      <c r="H99" s="159" t="s">
        <v>3651</v>
      </c>
      <c r="I99" s="159" t="s">
        <v>3656</v>
      </c>
      <c r="J99" s="159" t="s">
        <v>5201</v>
      </c>
      <c r="K99" s="159" t="s">
        <v>178</v>
      </c>
      <c r="L99" s="159" t="s">
        <v>5202</v>
      </c>
    </row>
    <row r="100" spans="1:12" x14ac:dyDescent="0.2">
      <c r="A100" s="159" t="s">
        <v>5203</v>
      </c>
      <c r="B100" s="159" t="s">
        <v>5204</v>
      </c>
      <c r="C100" s="159" t="s">
        <v>5200</v>
      </c>
      <c r="D100" s="159" t="s">
        <v>5200</v>
      </c>
      <c r="E100" s="160">
        <v>1</v>
      </c>
      <c r="F100" s="161">
        <v>13500014</v>
      </c>
      <c r="G100" s="161">
        <v>13500014</v>
      </c>
      <c r="H100" s="159" t="s">
        <v>3670</v>
      </c>
      <c r="I100" s="159" t="s">
        <v>3704</v>
      </c>
      <c r="J100" s="159" t="s">
        <v>5205</v>
      </c>
      <c r="K100" s="159" t="s">
        <v>4877</v>
      </c>
      <c r="L100" s="159" t="s">
        <v>5206</v>
      </c>
    </row>
    <row r="101" spans="1:12" x14ac:dyDescent="0.2">
      <c r="A101" s="159" t="s">
        <v>5207</v>
      </c>
      <c r="B101" s="159" t="s">
        <v>5208</v>
      </c>
      <c r="C101" s="159" t="s">
        <v>5200</v>
      </c>
      <c r="D101" s="159" t="s">
        <v>5200</v>
      </c>
      <c r="E101" s="160">
        <v>1</v>
      </c>
      <c r="F101" s="161">
        <v>5624634</v>
      </c>
      <c r="G101" s="161">
        <v>7000000</v>
      </c>
      <c r="H101" s="159" t="s">
        <v>3651</v>
      </c>
      <c r="I101" s="159" t="s">
        <v>5209</v>
      </c>
      <c r="J101" s="159" t="s">
        <v>5210</v>
      </c>
      <c r="K101" s="159"/>
      <c r="L101" s="159" t="s">
        <v>5211</v>
      </c>
    </row>
    <row r="102" spans="1:12" x14ac:dyDescent="0.2">
      <c r="A102" s="159" t="s">
        <v>5212</v>
      </c>
      <c r="B102" s="159" t="s">
        <v>5213</v>
      </c>
      <c r="C102" s="159" t="s">
        <v>5200</v>
      </c>
      <c r="D102" s="159" t="s">
        <v>5200</v>
      </c>
      <c r="E102" s="160">
        <v>1</v>
      </c>
      <c r="F102" s="161">
        <v>10698327</v>
      </c>
      <c r="G102" s="161">
        <v>15699998</v>
      </c>
      <c r="H102" s="159" t="s">
        <v>3651</v>
      </c>
      <c r="I102" s="159" t="s">
        <v>3656</v>
      </c>
      <c r="J102" s="159" t="s">
        <v>4984</v>
      </c>
      <c r="K102" s="159" t="s">
        <v>178</v>
      </c>
      <c r="L102" s="159" t="s">
        <v>5214</v>
      </c>
    </row>
    <row r="103" spans="1:12" x14ac:dyDescent="0.2">
      <c r="A103" s="159" t="s">
        <v>5215</v>
      </c>
      <c r="B103" s="159" t="s">
        <v>5216</v>
      </c>
      <c r="C103" s="159" t="s">
        <v>5200</v>
      </c>
      <c r="D103" s="159" t="s">
        <v>5200</v>
      </c>
      <c r="E103" s="160">
        <v>1</v>
      </c>
      <c r="F103" s="161">
        <v>5160997</v>
      </c>
      <c r="G103" s="161">
        <v>5960979</v>
      </c>
      <c r="H103" s="159" t="s">
        <v>3670</v>
      </c>
      <c r="I103" s="159" t="s">
        <v>3656</v>
      </c>
      <c r="J103" s="159" t="s">
        <v>4023</v>
      </c>
      <c r="K103" s="159"/>
      <c r="L103" s="159" t="s">
        <v>5217</v>
      </c>
    </row>
    <row r="104" spans="1:12" x14ac:dyDescent="0.2">
      <c r="A104" s="159" t="s">
        <v>5218</v>
      </c>
      <c r="B104" s="159" t="s">
        <v>5219</v>
      </c>
      <c r="C104" s="159" t="s">
        <v>1775</v>
      </c>
      <c r="D104" s="159" t="s">
        <v>1775</v>
      </c>
      <c r="E104" s="160">
        <v>1</v>
      </c>
      <c r="F104" s="161">
        <v>3300000</v>
      </c>
      <c r="G104" s="161">
        <v>3300000</v>
      </c>
      <c r="H104" s="159" t="s">
        <v>3651</v>
      </c>
      <c r="I104" s="159" t="s">
        <v>3680</v>
      </c>
      <c r="J104" s="159" t="s">
        <v>5161</v>
      </c>
      <c r="K104" s="159" t="s">
        <v>185</v>
      </c>
      <c r="L104" s="159" t="s">
        <v>5220</v>
      </c>
    </row>
    <row r="105" spans="1:12" x14ac:dyDescent="0.2">
      <c r="A105" s="159" t="s">
        <v>5221</v>
      </c>
      <c r="B105" s="159" t="s">
        <v>5222</v>
      </c>
      <c r="C105" s="159" t="s">
        <v>1775</v>
      </c>
      <c r="D105" s="159" t="s">
        <v>1775</v>
      </c>
      <c r="E105" s="160">
        <v>1</v>
      </c>
      <c r="F105" s="161">
        <v>39151781</v>
      </c>
      <c r="G105" s="161">
        <v>42169754</v>
      </c>
      <c r="H105" s="159" t="s">
        <v>3670</v>
      </c>
      <c r="I105" s="159" t="s">
        <v>3671</v>
      </c>
      <c r="J105" s="159" t="s">
        <v>3851</v>
      </c>
      <c r="K105" s="159"/>
      <c r="L105" s="159" t="s">
        <v>5223</v>
      </c>
    </row>
    <row r="106" spans="1:12" x14ac:dyDescent="0.2">
      <c r="A106" s="159" t="s">
        <v>5224</v>
      </c>
      <c r="B106" s="159" t="s">
        <v>5225</v>
      </c>
      <c r="C106" s="159" t="s">
        <v>1775</v>
      </c>
      <c r="D106" s="159" t="s">
        <v>1775</v>
      </c>
      <c r="E106" s="160">
        <v>1</v>
      </c>
      <c r="F106" s="161">
        <v>1600000</v>
      </c>
      <c r="G106" s="161">
        <v>3000000</v>
      </c>
      <c r="H106" s="159" t="s">
        <v>3670</v>
      </c>
      <c r="I106" s="159" t="s">
        <v>3656</v>
      </c>
      <c r="J106" s="159" t="s">
        <v>5226</v>
      </c>
      <c r="K106" s="159"/>
      <c r="L106" s="159" t="s">
        <v>5227</v>
      </c>
    </row>
    <row r="107" spans="1:12" x14ac:dyDescent="0.2">
      <c r="A107" s="159" t="s">
        <v>5228</v>
      </c>
      <c r="B107" s="159" t="s">
        <v>5229</v>
      </c>
      <c r="C107" s="159" t="s">
        <v>1775</v>
      </c>
      <c r="D107" s="159" t="s">
        <v>1775</v>
      </c>
      <c r="E107" s="160">
        <v>1</v>
      </c>
      <c r="F107" s="161">
        <v>1345000</v>
      </c>
      <c r="G107" s="161">
        <v>2000000</v>
      </c>
      <c r="H107" s="159" t="s">
        <v>3651</v>
      </c>
      <c r="I107" s="159" t="s">
        <v>3660</v>
      </c>
      <c r="J107" s="159" t="s">
        <v>5230</v>
      </c>
      <c r="K107" s="159" t="s">
        <v>1475</v>
      </c>
      <c r="L107" s="159" t="s">
        <v>5231</v>
      </c>
    </row>
    <row r="108" spans="1:12" x14ac:dyDescent="0.2">
      <c r="A108" s="159" t="s">
        <v>5232</v>
      </c>
      <c r="B108" s="159" t="s">
        <v>5233</v>
      </c>
      <c r="C108" s="159" t="s">
        <v>1775</v>
      </c>
      <c r="D108" s="159" t="s">
        <v>1775</v>
      </c>
      <c r="E108" s="160">
        <v>1</v>
      </c>
      <c r="F108" s="161">
        <v>1793438</v>
      </c>
      <c r="G108" s="161">
        <v>2500000</v>
      </c>
      <c r="H108" s="159" t="s">
        <v>3651</v>
      </c>
      <c r="I108" s="159" t="s">
        <v>3671</v>
      </c>
      <c r="J108" s="159" t="s">
        <v>5234</v>
      </c>
      <c r="K108" s="159" t="s">
        <v>1475</v>
      </c>
      <c r="L108" s="159" t="s">
        <v>5235</v>
      </c>
    </row>
    <row r="109" spans="1:12" x14ac:dyDescent="0.2">
      <c r="A109" s="159" t="s">
        <v>5236</v>
      </c>
      <c r="B109" s="159" t="s">
        <v>5237</v>
      </c>
      <c r="C109" s="159" t="s">
        <v>5238</v>
      </c>
      <c r="D109" s="159" t="s">
        <v>5238</v>
      </c>
      <c r="E109" s="160">
        <v>1</v>
      </c>
      <c r="F109" s="161">
        <v>4753310</v>
      </c>
      <c r="G109" s="161">
        <v>6000000</v>
      </c>
      <c r="H109" s="159" t="s">
        <v>3651</v>
      </c>
      <c r="I109" s="159" t="s">
        <v>3666</v>
      </c>
      <c r="J109" s="159" t="s">
        <v>5020</v>
      </c>
      <c r="K109" s="159"/>
      <c r="L109" s="159" t="s">
        <v>5239</v>
      </c>
    </row>
    <row r="110" spans="1:12" x14ac:dyDescent="0.2">
      <c r="A110" s="159" t="s">
        <v>5240</v>
      </c>
      <c r="B110" s="159" t="s">
        <v>5241</v>
      </c>
      <c r="C110" s="159" t="s">
        <v>5238</v>
      </c>
      <c r="D110" s="159" t="s">
        <v>5238</v>
      </c>
      <c r="E110" s="160">
        <v>1</v>
      </c>
      <c r="F110" s="161">
        <v>400000</v>
      </c>
      <c r="G110" s="161">
        <v>2000000</v>
      </c>
      <c r="H110" s="159" t="s">
        <v>3651</v>
      </c>
      <c r="I110" s="159" t="s">
        <v>3660</v>
      </c>
      <c r="J110" s="159" t="s">
        <v>5242</v>
      </c>
      <c r="K110" s="159" t="s">
        <v>178</v>
      </c>
      <c r="L110" s="159" t="s">
        <v>5243</v>
      </c>
    </row>
    <row r="111" spans="1:12" x14ac:dyDescent="0.2">
      <c r="A111" s="159" t="s">
        <v>5244</v>
      </c>
      <c r="B111" s="159" t="s">
        <v>5245</v>
      </c>
      <c r="C111" s="159" t="s">
        <v>5246</v>
      </c>
      <c r="D111" s="159" t="s">
        <v>5246</v>
      </c>
      <c r="E111" s="160">
        <v>1</v>
      </c>
      <c r="F111" s="161">
        <v>23379003</v>
      </c>
      <c r="G111" s="161">
        <v>50000017</v>
      </c>
      <c r="H111" s="159" t="s">
        <v>3651</v>
      </c>
      <c r="I111" s="159" t="s">
        <v>3671</v>
      </c>
      <c r="J111" s="159" t="s">
        <v>4835</v>
      </c>
      <c r="K111" s="159" t="s">
        <v>178</v>
      </c>
      <c r="L111" s="159" t="s">
        <v>5247</v>
      </c>
    </row>
    <row r="112" spans="1:12" x14ac:dyDescent="0.2">
      <c r="A112" s="159" t="s">
        <v>5248</v>
      </c>
      <c r="B112" s="159" t="s">
        <v>5249</v>
      </c>
      <c r="C112" s="159" t="s">
        <v>5246</v>
      </c>
      <c r="D112" s="159" t="s">
        <v>5246</v>
      </c>
      <c r="E112" s="160">
        <v>1</v>
      </c>
      <c r="F112" s="161">
        <v>3000000</v>
      </c>
      <c r="G112" s="161">
        <v>6000000</v>
      </c>
      <c r="H112" s="159" t="s">
        <v>3651</v>
      </c>
      <c r="I112" s="159" t="s">
        <v>5250</v>
      </c>
      <c r="J112" s="159" t="s">
        <v>5251</v>
      </c>
      <c r="K112" s="159" t="s">
        <v>185</v>
      </c>
      <c r="L112" s="159" t="s">
        <v>5252</v>
      </c>
    </row>
    <row r="113" spans="1:12" x14ac:dyDescent="0.2">
      <c r="A113" s="159" t="s">
        <v>5253</v>
      </c>
      <c r="B113" s="159" t="s">
        <v>5254</v>
      </c>
      <c r="C113" s="159" t="s">
        <v>5255</v>
      </c>
      <c r="D113" s="159" t="s">
        <v>5255</v>
      </c>
      <c r="E113" s="160">
        <v>1</v>
      </c>
      <c r="F113" s="161">
        <v>24073157</v>
      </c>
      <c r="G113" s="161">
        <v>30000000</v>
      </c>
      <c r="H113" s="159" t="s">
        <v>3651</v>
      </c>
      <c r="I113" s="159" t="s">
        <v>3671</v>
      </c>
      <c r="J113" s="159" t="s">
        <v>5256</v>
      </c>
      <c r="K113" s="159"/>
      <c r="L113" s="159" t="s">
        <v>5257</v>
      </c>
    </row>
    <row r="114" spans="1:12" x14ac:dyDescent="0.2">
      <c r="A114" s="159" t="s">
        <v>5258</v>
      </c>
      <c r="B114" s="159" t="s">
        <v>5259</v>
      </c>
      <c r="C114" s="159" t="s">
        <v>5255</v>
      </c>
      <c r="D114" s="159" t="s">
        <v>5260</v>
      </c>
      <c r="E114" s="160">
        <v>2</v>
      </c>
      <c r="F114" s="161">
        <v>853500</v>
      </c>
      <c r="G114" s="161">
        <v>2000000</v>
      </c>
      <c r="H114" s="159" t="s">
        <v>3651</v>
      </c>
      <c r="I114" s="159" t="s">
        <v>4846</v>
      </c>
      <c r="J114" s="159" t="s">
        <v>5261</v>
      </c>
      <c r="K114" s="159" t="s">
        <v>182</v>
      </c>
      <c r="L114" s="159" t="s">
        <v>5262</v>
      </c>
    </row>
    <row r="115" spans="1:12" x14ac:dyDescent="0.2">
      <c r="A115" s="159" t="s">
        <v>5263</v>
      </c>
      <c r="B115" s="159" t="s">
        <v>5264</v>
      </c>
      <c r="C115" s="159" t="s">
        <v>5265</v>
      </c>
      <c r="D115" s="159" t="s">
        <v>5265</v>
      </c>
      <c r="E115" s="160">
        <v>1</v>
      </c>
      <c r="F115" s="161">
        <v>1572000</v>
      </c>
      <c r="G115" s="161">
        <v>3000000</v>
      </c>
      <c r="H115" s="159" t="s">
        <v>3651</v>
      </c>
      <c r="I115" s="159" t="s">
        <v>3716</v>
      </c>
      <c r="J115" s="159" t="s">
        <v>5266</v>
      </c>
      <c r="K115" s="159" t="s">
        <v>182</v>
      </c>
      <c r="L115" s="159" t="s">
        <v>5267</v>
      </c>
    </row>
    <row r="116" spans="1:12" x14ac:dyDescent="0.2">
      <c r="A116" s="159" t="s">
        <v>5268</v>
      </c>
      <c r="B116" s="159" t="s">
        <v>5269</v>
      </c>
      <c r="C116" s="159" t="s">
        <v>5265</v>
      </c>
      <c r="D116" s="159" t="s">
        <v>5265</v>
      </c>
      <c r="E116" s="160">
        <v>1</v>
      </c>
      <c r="F116" s="161">
        <v>30063589</v>
      </c>
      <c r="G116" s="161">
        <v>30063589</v>
      </c>
      <c r="H116" s="159" t="s">
        <v>3651</v>
      </c>
      <c r="I116" s="159" t="s">
        <v>3656</v>
      </c>
      <c r="J116" s="159" t="s">
        <v>5270</v>
      </c>
      <c r="K116" s="159"/>
      <c r="L116" s="159" t="s">
        <v>5271</v>
      </c>
    </row>
    <row r="117" spans="1:12" x14ac:dyDescent="0.2">
      <c r="A117" s="159" t="s">
        <v>5272</v>
      </c>
      <c r="B117" s="159" t="s">
        <v>5273</v>
      </c>
      <c r="C117" s="159" t="s">
        <v>5265</v>
      </c>
      <c r="D117" s="159" t="s">
        <v>5274</v>
      </c>
      <c r="E117" s="160">
        <v>2</v>
      </c>
      <c r="F117" s="161">
        <v>2775233</v>
      </c>
      <c r="G117" s="161">
        <v>3929597</v>
      </c>
      <c r="H117" s="159" t="s">
        <v>3651</v>
      </c>
      <c r="I117" s="159" t="s">
        <v>5275</v>
      </c>
      <c r="J117" s="159" t="s">
        <v>5276</v>
      </c>
      <c r="K117" s="159"/>
      <c r="L117" s="159" t="s">
        <v>5277</v>
      </c>
    </row>
    <row r="118" spans="1:12" x14ac:dyDescent="0.2">
      <c r="A118" s="159" t="s">
        <v>5278</v>
      </c>
      <c r="B118" s="159" t="s">
        <v>5279</v>
      </c>
      <c r="C118" s="159" t="s">
        <v>5280</v>
      </c>
      <c r="D118" s="159" t="s">
        <v>5281</v>
      </c>
      <c r="E118" s="160">
        <v>2</v>
      </c>
      <c r="F118" s="161">
        <v>292500</v>
      </c>
      <c r="G118" s="161">
        <v>500000</v>
      </c>
      <c r="H118" s="159" t="s">
        <v>3670</v>
      </c>
      <c r="I118" s="159" t="s">
        <v>5209</v>
      </c>
      <c r="J118" s="159" t="s">
        <v>5282</v>
      </c>
      <c r="K118" s="159" t="s">
        <v>1475</v>
      </c>
      <c r="L118" s="159" t="s">
        <v>5283</v>
      </c>
    </row>
    <row r="119" spans="1:12" x14ac:dyDescent="0.2">
      <c r="A119" s="159" t="s">
        <v>5284</v>
      </c>
      <c r="B119" s="159" t="s">
        <v>5285</v>
      </c>
      <c r="C119" s="159" t="s">
        <v>5280</v>
      </c>
      <c r="D119" s="159" t="s">
        <v>5280</v>
      </c>
      <c r="E119" s="160">
        <v>1</v>
      </c>
      <c r="F119" s="161">
        <v>8000000</v>
      </c>
      <c r="G119" s="161">
        <v>8000000</v>
      </c>
      <c r="H119" s="159" t="s">
        <v>3651</v>
      </c>
      <c r="I119" s="159" t="s">
        <v>4857</v>
      </c>
      <c r="J119" s="159" t="s">
        <v>5286</v>
      </c>
      <c r="K119" s="159"/>
      <c r="L119" s="159" t="s">
        <v>5287</v>
      </c>
    </row>
    <row r="120" spans="1:12" x14ac:dyDescent="0.2">
      <c r="A120" s="159" t="s">
        <v>5288</v>
      </c>
      <c r="B120" s="159" t="s">
        <v>5289</v>
      </c>
      <c r="C120" s="159" t="s">
        <v>5280</v>
      </c>
      <c r="D120" s="159" t="s">
        <v>5280</v>
      </c>
      <c r="E120" s="160">
        <v>1</v>
      </c>
      <c r="F120" s="161">
        <v>9500000</v>
      </c>
      <c r="G120" s="161">
        <v>10000000</v>
      </c>
      <c r="H120" s="159" t="s">
        <v>3651</v>
      </c>
      <c r="I120" s="159" t="s">
        <v>3671</v>
      </c>
      <c r="J120" s="159" t="s">
        <v>4835</v>
      </c>
      <c r="K120" s="159" t="s">
        <v>4877</v>
      </c>
      <c r="L120" s="159" t="s">
        <v>5290</v>
      </c>
    </row>
    <row r="121" spans="1:12" x14ac:dyDescent="0.2">
      <c r="A121" s="159" t="s">
        <v>5291</v>
      </c>
      <c r="B121" s="159" t="s">
        <v>5292</v>
      </c>
      <c r="C121" s="159" t="s">
        <v>5280</v>
      </c>
      <c r="D121" s="159" t="s">
        <v>5280</v>
      </c>
      <c r="E121" s="160">
        <v>1</v>
      </c>
      <c r="F121" s="161">
        <v>1500000</v>
      </c>
      <c r="G121" s="161">
        <v>1500000</v>
      </c>
      <c r="H121" s="159" t="s">
        <v>3651</v>
      </c>
      <c r="I121" s="159" t="s">
        <v>4846</v>
      </c>
      <c r="J121" s="159" t="s">
        <v>5293</v>
      </c>
      <c r="K121" s="159" t="s">
        <v>185</v>
      </c>
      <c r="L121" s="159" t="s">
        <v>5294</v>
      </c>
    </row>
    <row r="122" spans="1:12" x14ac:dyDescent="0.2">
      <c r="A122" s="159" t="s">
        <v>5295</v>
      </c>
      <c r="B122" s="159" t="s">
        <v>5296</v>
      </c>
      <c r="C122" s="159" t="s">
        <v>5297</v>
      </c>
      <c r="D122" s="159" t="s">
        <v>5297</v>
      </c>
      <c r="E122" s="160">
        <v>1</v>
      </c>
      <c r="F122" s="161">
        <v>50000</v>
      </c>
      <c r="G122" s="161">
        <v>1000000</v>
      </c>
      <c r="H122" s="159" t="s">
        <v>3651</v>
      </c>
      <c r="I122" s="159" t="s">
        <v>3666</v>
      </c>
      <c r="J122" s="159" t="s">
        <v>3855</v>
      </c>
      <c r="K122" s="159" t="s">
        <v>4877</v>
      </c>
      <c r="L122" s="159" t="s">
        <v>5298</v>
      </c>
    </row>
    <row r="123" spans="1:12" x14ac:dyDescent="0.2">
      <c r="A123" s="159" t="s">
        <v>5299</v>
      </c>
      <c r="B123" s="159" t="s">
        <v>5300</v>
      </c>
      <c r="C123" s="159" t="s">
        <v>5297</v>
      </c>
      <c r="D123" s="159" t="s">
        <v>5297</v>
      </c>
      <c r="E123" s="160">
        <v>1</v>
      </c>
      <c r="F123" s="161">
        <v>3000000</v>
      </c>
      <c r="G123" s="161">
        <v>3000000</v>
      </c>
      <c r="H123" s="159" t="s">
        <v>3651</v>
      </c>
      <c r="I123" s="159" t="s">
        <v>3671</v>
      </c>
      <c r="J123" s="159" t="s">
        <v>4835</v>
      </c>
      <c r="K123" s="159" t="s">
        <v>1475</v>
      </c>
      <c r="L123" s="159" t="s">
        <v>5301</v>
      </c>
    </row>
    <row r="124" spans="1:12" x14ac:dyDescent="0.2">
      <c r="A124" s="159" t="s">
        <v>5302</v>
      </c>
      <c r="B124" s="159" t="s">
        <v>5303</v>
      </c>
      <c r="C124" s="159" t="s">
        <v>5297</v>
      </c>
      <c r="D124" s="159" t="s">
        <v>5304</v>
      </c>
      <c r="E124" s="160">
        <v>2</v>
      </c>
      <c r="F124" s="161">
        <v>15000004</v>
      </c>
      <c r="G124" s="161">
        <v>15000004</v>
      </c>
      <c r="H124" s="159" t="s">
        <v>3651</v>
      </c>
      <c r="I124" s="159" t="s">
        <v>3666</v>
      </c>
      <c r="J124" s="159" t="s">
        <v>5305</v>
      </c>
      <c r="K124" s="159"/>
      <c r="L124" s="159" t="s">
        <v>5306</v>
      </c>
    </row>
    <row r="125" spans="1:12" x14ac:dyDescent="0.2">
      <c r="A125" s="159" t="s">
        <v>5307</v>
      </c>
      <c r="B125" s="159" t="s">
        <v>5308</v>
      </c>
      <c r="C125" s="159" t="s">
        <v>5297</v>
      </c>
      <c r="D125" s="159" t="s">
        <v>5297</v>
      </c>
      <c r="E125" s="160">
        <v>1</v>
      </c>
      <c r="F125" s="161">
        <v>7108361</v>
      </c>
      <c r="G125" s="161">
        <v>7108361</v>
      </c>
      <c r="H125" s="159" t="s">
        <v>3651</v>
      </c>
      <c r="I125" s="159" t="s">
        <v>3671</v>
      </c>
      <c r="J125" s="159" t="s">
        <v>4902</v>
      </c>
      <c r="K125" s="159" t="s">
        <v>1475</v>
      </c>
      <c r="L125" s="159" t="s">
        <v>5309</v>
      </c>
    </row>
    <row r="126" spans="1:12" x14ac:dyDescent="0.2">
      <c r="A126" s="159" t="s">
        <v>5310</v>
      </c>
      <c r="B126" s="159" t="s">
        <v>5311</v>
      </c>
      <c r="C126" s="159" t="s">
        <v>5312</v>
      </c>
      <c r="D126" s="159" t="s">
        <v>5312</v>
      </c>
      <c r="E126" s="160">
        <v>1</v>
      </c>
      <c r="F126" s="161">
        <v>250000</v>
      </c>
      <c r="G126" s="161">
        <v>250000</v>
      </c>
      <c r="H126" s="159" t="s">
        <v>3651</v>
      </c>
      <c r="I126" s="159" t="s">
        <v>3687</v>
      </c>
      <c r="J126" s="159" t="s">
        <v>5313</v>
      </c>
      <c r="K126" s="159"/>
      <c r="L126" s="159" t="s">
        <v>5314</v>
      </c>
    </row>
    <row r="127" spans="1:12" x14ac:dyDescent="0.2">
      <c r="A127" s="159" t="s">
        <v>5315</v>
      </c>
      <c r="B127" s="159" t="s">
        <v>5316</v>
      </c>
      <c r="C127" s="159" t="s">
        <v>5312</v>
      </c>
      <c r="D127" s="159" t="s">
        <v>5312</v>
      </c>
      <c r="E127" s="160">
        <v>1</v>
      </c>
      <c r="F127" s="161">
        <v>11850000</v>
      </c>
      <c r="G127" s="161">
        <v>11850000</v>
      </c>
      <c r="H127" s="159" t="s">
        <v>3651</v>
      </c>
      <c r="I127" s="159" t="s">
        <v>3716</v>
      </c>
      <c r="J127" s="159" t="s">
        <v>5317</v>
      </c>
      <c r="K127" s="159" t="s">
        <v>1475</v>
      </c>
      <c r="L127" s="159" t="s">
        <v>5318</v>
      </c>
    </row>
    <row r="128" spans="1:12" x14ac:dyDescent="0.2">
      <c r="A128" s="159" t="s">
        <v>5319</v>
      </c>
      <c r="B128" s="159" t="s">
        <v>5320</v>
      </c>
      <c r="C128" s="159" t="s">
        <v>5321</v>
      </c>
      <c r="D128" s="159" t="s">
        <v>5321</v>
      </c>
      <c r="E128" s="160">
        <v>1</v>
      </c>
      <c r="F128" s="161">
        <v>149999989</v>
      </c>
      <c r="G128" s="161">
        <v>149999989</v>
      </c>
      <c r="H128" s="159" t="s">
        <v>3651</v>
      </c>
      <c r="I128" s="159" t="s">
        <v>3671</v>
      </c>
      <c r="J128" s="159" t="s">
        <v>3868</v>
      </c>
      <c r="K128" s="159" t="s">
        <v>1475</v>
      </c>
      <c r="L128" s="159" t="s">
        <v>5322</v>
      </c>
    </row>
    <row r="129" spans="1:12" x14ac:dyDescent="0.2">
      <c r="A129" s="159" t="s">
        <v>5323</v>
      </c>
      <c r="B129" s="159" t="s">
        <v>5324</v>
      </c>
      <c r="C129" s="159" t="s">
        <v>5321</v>
      </c>
      <c r="D129" s="159" t="s">
        <v>5321</v>
      </c>
      <c r="E129" s="160">
        <v>1</v>
      </c>
      <c r="F129" s="161">
        <v>5349999</v>
      </c>
      <c r="G129" s="161">
        <v>8880000</v>
      </c>
      <c r="H129" s="159" t="s">
        <v>3670</v>
      </c>
      <c r="I129" s="159" t="s">
        <v>5325</v>
      </c>
      <c r="J129" s="159" t="s">
        <v>5326</v>
      </c>
      <c r="K129" s="159"/>
      <c r="L129" s="159" t="s">
        <v>5327</v>
      </c>
    </row>
    <row r="130" spans="1:12" x14ac:dyDescent="0.2">
      <c r="A130" s="159" t="s">
        <v>5328</v>
      </c>
      <c r="B130" s="159" t="s">
        <v>5329</v>
      </c>
      <c r="C130" s="159" t="s">
        <v>5321</v>
      </c>
      <c r="D130" s="159" t="s">
        <v>5321</v>
      </c>
      <c r="E130" s="160">
        <v>1</v>
      </c>
      <c r="F130" s="161">
        <v>17164500</v>
      </c>
      <c r="G130" s="161">
        <v>20000000</v>
      </c>
      <c r="H130" s="159" t="s">
        <v>3651</v>
      </c>
      <c r="I130" s="159" t="s">
        <v>3753</v>
      </c>
      <c r="J130" s="159" t="s">
        <v>5330</v>
      </c>
      <c r="K130" s="159" t="s">
        <v>182</v>
      </c>
      <c r="L130" s="159" t="s">
        <v>5331</v>
      </c>
    </row>
    <row r="131" spans="1:12" x14ac:dyDescent="0.2">
      <c r="A131" s="159" t="s">
        <v>5332</v>
      </c>
      <c r="B131" s="159" t="s">
        <v>5333</v>
      </c>
      <c r="C131" s="159" t="s">
        <v>5321</v>
      </c>
      <c r="D131" s="159" t="s">
        <v>5334</v>
      </c>
      <c r="E131" s="160">
        <v>4</v>
      </c>
      <c r="F131" s="161">
        <v>53000000</v>
      </c>
      <c r="G131" s="161">
        <v>53000000</v>
      </c>
      <c r="H131" s="159" t="s">
        <v>3670</v>
      </c>
      <c r="I131" s="159" t="s">
        <v>3656</v>
      </c>
      <c r="J131" s="159" t="s">
        <v>5335</v>
      </c>
      <c r="K131" s="159" t="s">
        <v>1475</v>
      </c>
      <c r="L131" s="159" t="s">
        <v>5336</v>
      </c>
    </row>
    <row r="132" spans="1:12" x14ac:dyDescent="0.2">
      <c r="A132" s="159" t="s">
        <v>5337</v>
      </c>
      <c r="B132" s="159" t="s">
        <v>5338</v>
      </c>
      <c r="C132" s="159" t="s">
        <v>4881</v>
      </c>
      <c r="D132" s="159" t="s">
        <v>4881</v>
      </c>
      <c r="E132" s="160">
        <v>1</v>
      </c>
      <c r="F132" s="161">
        <v>175374794</v>
      </c>
      <c r="G132" s="161">
        <v>175374794</v>
      </c>
      <c r="H132" s="159" t="s">
        <v>3651</v>
      </c>
      <c r="I132" s="159" t="s">
        <v>3656</v>
      </c>
      <c r="J132" s="159" t="s">
        <v>5339</v>
      </c>
      <c r="K132" s="159" t="s">
        <v>1475</v>
      </c>
      <c r="L132" s="159" t="s">
        <v>5340</v>
      </c>
    </row>
    <row r="133" spans="1:12" x14ac:dyDescent="0.2">
      <c r="A133" s="159" t="s">
        <v>5341</v>
      </c>
      <c r="B133" s="159" t="s">
        <v>5342</v>
      </c>
      <c r="C133" s="159" t="s">
        <v>4881</v>
      </c>
      <c r="D133" s="159" t="s">
        <v>4881</v>
      </c>
      <c r="E133" s="160">
        <v>1</v>
      </c>
      <c r="F133" s="161">
        <v>1520669</v>
      </c>
      <c r="G133" s="161">
        <v>7019570</v>
      </c>
      <c r="H133" s="159" t="s">
        <v>3670</v>
      </c>
      <c r="I133" s="159" t="s">
        <v>3656</v>
      </c>
      <c r="J133" s="159" t="s">
        <v>3881</v>
      </c>
      <c r="K133" s="159"/>
      <c r="L133" s="159" t="s">
        <v>5343</v>
      </c>
    </row>
    <row r="134" spans="1:12" x14ac:dyDescent="0.2">
      <c r="A134" s="159" t="s">
        <v>5344</v>
      </c>
      <c r="B134" s="159" t="s">
        <v>5345</v>
      </c>
      <c r="C134" s="159" t="s">
        <v>4881</v>
      </c>
      <c r="D134" s="159" t="s">
        <v>4881</v>
      </c>
      <c r="E134" s="160">
        <v>1</v>
      </c>
      <c r="F134" s="161">
        <v>89119331</v>
      </c>
      <c r="G134" s="161">
        <v>100999983</v>
      </c>
      <c r="H134" s="159" t="s">
        <v>3651</v>
      </c>
      <c r="I134" s="159" t="s">
        <v>3656</v>
      </c>
      <c r="J134" s="159" t="s">
        <v>3978</v>
      </c>
      <c r="K134" s="159" t="s">
        <v>1475</v>
      </c>
      <c r="L134" s="159" t="s">
        <v>5346</v>
      </c>
    </row>
    <row r="135" spans="1:12" x14ac:dyDescent="0.2">
      <c r="A135" s="159" t="s">
        <v>5347</v>
      </c>
      <c r="B135" s="159" t="s">
        <v>5348</v>
      </c>
      <c r="C135" s="159" t="s">
        <v>4881</v>
      </c>
      <c r="D135" s="159" t="s">
        <v>4881</v>
      </c>
      <c r="E135" s="160">
        <v>1</v>
      </c>
      <c r="F135" s="161">
        <v>1025875</v>
      </c>
      <c r="G135" s="161">
        <v>10000000</v>
      </c>
      <c r="H135" s="159" t="s">
        <v>3670</v>
      </c>
      <c r="I135" s="159" t="s">
        <v>3690</v>
      </c>
      <c r="J135" s="159" t="s">
        <v>3878</v>
      </c>
      <c r="K135" s="159" t="s">
        <v>1475</v>
      </c>
      <c r="L135" s="159" t="s">
        <v>5349</v>
      </c>
    </row>
    <row r="136" spans="1:12" x14ac:dyDescent="0.2">
      <c r="A136" s="159" t="s">
        <v>5350</v>
      </c>
      <c r="B136" s="159" t="s">
        <v>5351</v>
      </c>
      <c r="C136" s="159" t="s">
        <v>4881</v>
      </c>
      <c r="D136" s="159" t="s">
        <v>4881</v>
      </c>
      <c r="E136" s="160">
        <v>1</v>
      </c>
      <c r="F136" s="161">
        <v>2069997</v>
      </c>
      <c r="G136" s="161">
        <v>2200000</v>
      </c>
      <c r="H136" s="159" t="s">
        <v>3651</v>
      </c>
      <c r="I136" s="159" t="s">
        <v>3656</v>
      </c>
      <c r="J136" s="159" t="s">
        <v>5352</v>
      </c>
      <c r="K136" s="159" t="s">
        <v>178</v>
      </c>
      <c r="L136" s="159" t="s">
        <v>5353</v>
      </c>
    </row>
    <row r="137" spans="1:12" x14ac:dyDescent="0.2">
      <c r="A137" s="159" t="s">
        <v>5354</v>
      </c>
      <c r="B137" s="159" t="s">
        <v>5355</v>
      </c>
      <c r="C137" s="159" t="s">
        <v>4881</v>
      </c>
      <c r="D137" s="159" t="s">
        <v>4881</v>
      </c>
      <c r="E137" s="160">
        <v>1</v>
      </c>
      <c r="F137" s="161">
        <v>500000</v>
      </c>
      <c r="G137" s="161">
        <v>1100000</v>
      </c>
      <c r="H137" s="159" t="s">
        <v>3651</v>
      </c>
      <c r="I137" s="159" t="s">
        <v>3810</v>
      </c>
      <c r="J137" s="159" t="s">
        <v>5040</v>
      </c>
      <c r="K137" s="159" t="s">
        <v>182</v>
      </c>
      <c r="L137" s="159" t="s">
        <v>5356</v>
      </c>
    </row>
    <row r="138" spans="1:12" x14ac:dyDescent="0.2">
      <c r="A138" s="159" t="s">
        <v>5357</v>
      </c>
      <c r="B138" s="159" t="s">
        <v>5358</v>
      </c>
      <c r="C138" s="159" t="s">
        <v>5359</v>
      </c>
      <c r="D138" s="159" t="s">
        <v>5359</v>
      </c>
      <c r="E138" s="160">
        <v>1</v>
      </c>
      <c r="F138" s="161">
        <v>164500</v>
      </c>
      <c r="G138" s="161">
        <v>164500</v>
      </c>
      <c r="H138" s="159" t="s">
        <v>3651</v>
      </c>
      <c r="I138" s="159" t="s">
        <v>3776</v>
      </c>
      <c r="J138" s="159" t="s">
        <v>5360</v>
      </c>
      <c r="K138" s="159"/>
      <c r="L138" s="159" t="s">
        <v>5361</v>
      </c>
    </row>
    <row r="139" spans="1:12" x14ac:dyDescent="0.2">
      <c r="A139" s="159" t="s">
        <v>5362</v>
      </c>
      <c r="B139" s="159" t="s">
        <v>5363</v>
      </c>
      <c r="C139" s="159" t="s">
        <v>5359</v>
      </c>
      <c r="D139" s="159" t="s">
        <v>5359</v>
      </c>
      <c r="E139" s="160">
        <v>1</v>
      </c>
      <c r="F139" s="161">
        <v>23249971</v>
      </c>
      <c r="G139" s="161">
        <v>27999995</v>
      </c>
      <c r="H139" s="159" t="s">
        <v>3651</v>
      </c>
      <c r="I139" s="159" t="s">
        <v>3671</v>
      </c>
      <c r="J139" s="159" t="s">
        <v>5364</v>
      </c>
      <c r="K139" s="159"/>
      <c r="L139" s="159" t="s">
        <v>5365</v>
      </c>
    </row>
    <row r="140" spans="1:12" x14ac:dyDescent="0.2">
      <c r="A140" s="159" t="s">
        <v>5366</v>
      </c>
      <c r="B140" s="159" t="s">
        <v>5367</v>
      </c>
      <c r="C140" s="159" t="s">
        <v>5368</v>
      </c>
      <c r="D140" s="159" t="s">
        <v>5369</v>
      </c>
      <c r="E140" s="160">
        <v>4</v>
      </c>
      <c r="F140" s="161">
        <v>3661000</v>
      </c>
      <c r="G140" s="161"/>
      <c r="H140" s="159" t="s">
        <v>3651</v>
      </c>
      <c r="I140" s="159" t="s">
        <v>4846</v>
      </c>
      <c r="J140" s="159" t="s">
        <v>4968</v>
      </c>
      <c r="K140" s="159"/>
      <c r="L140" s="159" t="s">
        <v>5370</v>
      </c>
    </row>
    <row r="141" spans="1:12" x14ac:dyDescent="0.2">
      <c r="A141" s="159" t="s">
        <v>5357</v>
      </c>
      <c r="B141" s="159" t="s">
        <v>5358</v>
      </c>
      <c r="C141" s="159" t="s">
        <v>5368</v>
      </c>
      <c r="D141" s="159" t="s">
        <v>5368</v>
      </c>
      <c r="E141" s="160">
        <v>1</v>
      </c>
      <c r="F141" s="161">
        <v>3931341</v>
      </c>
      <c r="G141" s="161"/>
      <c r="H141" s="159" t="s">
        <v>3651</v>
      </c>
      <c r="I141" s="159" t="s">
        <v>3776</v>
      </c>
      <c r="J141" s="159" t="s">
        <v>5360</v>
      </c>
      <c r="K141" s="159"/>
      <c r="L141" s="159" t="s">
        <v>5371</v>
      </c>
    </row>
    <row r="142" spans="1:12" x14ac:dyDescent="0.2">
      <c r="A142" s="159" t="s">
        <v>5372</v>
      </c>
      <c r="B142" s="159" t="s">
        <v>5373</v>
      </c>
      <c r="C142" s="159" t="s">
        <v>5368</v>
      </c>
      <c r="D142" s="159" t="s">
        <v>5368</v>
      </c>
      <c r="E142" s="160">
        <v>1</v>
      </c>
      <c r="F142" s="161">
        <v>23200284</v>
      </c>
      <c r="G142" s="161">
        <v>23603313</v>
      </c>
      <c r="H142" s="159" t="s">
        <v>3651</v>
      </c>
      <c r="I142" s="159" t="s">
        <v>3656</v>
      </c>
      <c r="J142" s="159" t="s">
        <v>4144</v>
      </c>
      <c r="K142" s="159"/>
      <c r="L142" s="159" t="s">
        <v>5374</v>
      </c>
    </row>
    <row r="143" spans="1:12" x14ac:dyDescent="0.2">
      <c r="A143" s="159" t="s">
        <v>5375</v>
      </c>
      <c r="B143" s="159" t="s">
        <v>5376</v>
      </c>
      <c r="C143" s="159" t="s">
        <v>5368</v>
      </c>
      <c r="D143" s="159" t="s">
        <v>5368</v>
      </c>
      <c r="E143" s="160">
        <v>1</v>
      </c>
      <c r="F143" s="161">
        <v>0</v>
      </c>
      <c r="G143" s="161">
        <v>5000000</v>
      </c>
      <c r="H143" s="159" t="s">
        <v>3651</v>
      </c>
      <c r="I143" s="159" t="s">
        <v>3704</v>
      </c>
      <c r="J143" s="159" t="s">
        <v>5205</v>
      </c>
      <c r="K143" s="159" t="s">
        <v>185</v>
      </c>
      <c r="L143" s="159" t="s">
        <v>5377</v>
      </c>
    </row>
    <row r="144" spans="1:12" x14ac:dyDescent="0.2">
      <c r="A144" s="159" t="s">
        <v>5378</v>
      </c>
      <c r="B144" s="159" t="s">
        <v>5379</v>
      </c>
      <c r="C144" s="159" t="s">
        <v>5368</v>
      </c>
      <c r="D144" s="159" t="s">
        <v>5368</v>
      </c>
      <c r="E144" s="160">
        <v>1</v>
      </c>
      <c r="F144" s="161">
        <v>0</v>
      </c>
      <c r="G144" s="161">
        <v>50000</v>
      </c>
      <c r="H144" s="159" t="s">
        <v>3651</v>
      </c>
      <c r="I144" s="159" t="s">
        <v>5380</v>
      </c>
      <c r="J144" s="159" t="s">
        <v>5381</v>
      </c>
      <c r="K144" s="159" t="s">
        <v>178</v>
      </c>
      <c r="L144" s="159" t="s">
        <v>5382</v>
      </c>
    </row>
    <row r="145" spans="1:12" x14ac:dyDescent="0.2">
      <c r="A145" s="159" t="s">
        <v>5383</v>
      </c>
      <c r="B145" s="159" t="s">
        <v>5384</v>
      </c>
      <c r="C145" s="159" t="s">
        <v>5368</v>
      </c>
      <c r="D145" s="159" t="s">
        <v>5368</v>
      </c>
      <c r="E145" s="160">
        <v>1</v>
      </c>
      <c r="F145" s="161">
        <v>15530000</v>
      </c>
      <c r="G145" s="161">
        <v>15530000</v>
      </c>
      <c r="H145" s="159" t="s">
        <v>3651</v>
      </c>
      <c r="I145" s="159" t="s">
        <v>3810</v>
      </c>
      <c r="J145" s="159" t="s">
        <v>5385</v>
      </c>
      <c r="K145" s="159"/>
      <c r="L145" s="159" t="s">
        <v>5386</v>
      </c>
    </row>
    <row r="146" spans="1:12" x14ac:dyDescent="0.2">
      <c r="A146" s="159" t="s">
        <v>5387</v>
      </c>
      <c r="B146" s="159" t="s">
        <v>5388</v>
      </c>
      <c r="C146" s="159" t="s">
        <v>5389</v>
      </c>
      <c r="D146" s="159" t="s">
        <v>5389</v>
      </c>
      <c r="E146" s="160">
        <v>1</v>
      </c>
      <c r="F146" s="161">
        <v>15000</v>
      </c>
      <c r="G146" s="161">
        <v>1000000</v>
      </c>
      <c r="H146" s="159" t="s">
        <v>3651</v>
      </c>
      <c r="I146" s="159" t="s">
        <v>4010</v>
      </c>
      <c r="J146" s="159" t="s">
        <v>5390</v>
      </c>
      <c r="K146" s="159" t="s">
        <v>1475</v>
      </c>
      <c r="L146" s="159" t="s">
        <v>5391</v>
      </c>
    </row>
    <row r="147" spans="1:12" x14ac:dyDescent="0.2">
      <c r="A147" s="159" t="s">
        <v>5392</v>
      </c>
      <c r="B147" s="159" t="s">
        <v>5393</v>
      </c>
      <c r="C147" s="159" t="s">
        <v>5389</v>
      </c>
      <c r="D147" s="159" t="s">
        <v>5389</v>
      </c>
      <c r="E147" s="160">
        <v>1</v>
      </c>
      <c r="F147" s="161">
        <v>7808997</v>
      </c>
      <c r="G147" s="161">
        <v>9999999</v>
      </c>
      <c r="H147" s="159" t="s">
        <v>3670</v>
      </c>
      <c r="I147" s="159" t="s">
        <v>3671</v>
      </c>
      <c r="J147" s="159" t="s">
        <v>5394</v>
      </c>
      <c r="K147" s="159"/>
      <c r="L147" s="159" t="s">
        <v>5395</v>
      </c>
    </row>
    <row r="148" spans="1:12" x14ac:dyDescent="0.2">
      <c r="A148" s="159" t="s">
        <v>5396</v>
      </c>
      <c r="B148" s="159" t="s">
        <v>5397</v>
      </c>
      <c r="C148" s="159" t="s">
        <v>5389</v>
      </c>
      <c r="D148" s="159" t="s">
        <v>5389</v>
      </c>
      <c r="E148" s="160">
        <v>1</v>
      </c>
      <c r="F148" s="161">
        <v>1680000</v>
      </c>
      <c r="G148" s="161">
        <v>1750000</v>
      </c>
      <c r="H148" s="159" t="s">
        <v>3651</v>
      </c>
      <c r="I148" s="159" t="s">
        <v>5398</v>
      </c>
      <c r="J148" s="159" t="s">
        <v>5399</v>
      </c>
      <c r="K148" s="159" t="s">
        <v>185</v>
      </c>
      <c r="L148" s="159" t="s">
        <v>5400</v>
      </c>
    </row>
    <row r="149" spans="1:12" x14ac:dyDescent="0.2">
      <c r="A149" s="159" t="s">
        <v>5401</v>
      </c>
      <c r="B149" s="159" t="s">
        <v>5402</v>
      </c>
      <c r="C149" s="159" t="s">
        <v>5389</v>
      </c>
      <c r="D149" s="159" t="s">
        <v>5389</v>
      </c>
      <c r="E149" s="160">
        <v>1</v>
      </c>
      <c r="F149" s="161">
        <v>300000</v>
      </c>
      <c r="G149" s="161">
        <v>1000000</v>
      </c>
      <c r="H149" s="159" t="s">
        <v>3651</v>
      </c>
      <c r="I149" s="159" t="s">
        <v>3680</v>
      </c>
      <c r="J149" s="159" t="s">
        <v>5403</v>
      </c>
      <c r="K149" s="159" t="s">
        <v>182</v>
      </c>
      <c r="L149" s="159" t="s">
        <v>5404</v>
      </c>
    </row>
    <row r="150" spans="1:12" x14ac:dyDescent="0.2">
      <c r="A150" s="159" t="s">
        <v>5405</v>
      </c>
      <c r="B150" s="159" t="s">
        <v>5406</v>
      </c>
      <c r="C150" s="159" t="s">
        <v>5407</v>
      </c>
      <c r="D150" s="159" t="s">
        <v>5407</v>
      </c>
      <c r="E150" s="160">
        <v>1</v>
      </c>
      <c r="F150" s="161">
        <v>70000006</v>
      </c>
      <c r="G150" s="161">
        <v>139999982</v>
      </c>
      <c r="H150" s="159" t="s">
        <v>3651</v>
      </c>
      <c r="I150" s="159" t="s">
        <v>3671</v>
      </c>
      <c r="J150" s="159" t="s">
        <v>5256</v>
      </c>
      <c r="K150" s="159" t="s">
        <v>178</v>
      </c>
      <c r="L150" s="159" t="s">
        <v>5408</v>
      </c>
    </row>
    <row r="151" spans="1:12" x14ac:dyDescent="0.2">
      <c r="A151" s="159" t="s">
        <v>5409</v>
      </c>
      <c r="B151" s="159" t="s">
        <v>5410</v>
      </c>
      <c r="C151" s="159" t="s">
        <v>5407</v>
      </c>
      <c r="D151" s="159" t="s">
        <v>5407</v>
      </c>
      <c r="E151" s="160">
        <v>1</v>
      </c>
      <c r="F151" s="161">
        <v>2660001</v>
      </c>
      <c r="G151" s="161">
        <v>2800000</v>
      </c>
      <c r="H151" s="159" t="s">
        <v>3651</v>
      </c>
      <c r="I151" s="159" t="s">
        <v>3671</v>
      </c>
      <c r="J151" s="159" t="s">
        <v>3887</v>
      </c>
      <c r="K151" s="159" t="s">
        <v>178</v>
      </c>
      <c r="L151" s="159" t="s">
        <v>5411</v>
      </c>
    </row>
    <row r="152" spans="1:12" x14ac:dyDescent="0.2">
      <c r="A152" s="159" t="s">
        <v>5412</v>
      </c>
      <c r="B152" s="159" t="s">
        <v>5413</v>
      </c>
      <c r="C152" s="159" t="s">
        <v>5407</v>
      </c>
      <c r="D152" s="159" t="s">
        <v>5414</v>
      </c>
      <c r="E152" s="160">
        <v>2</v>
      </c>
      <c r="F152" s="161">
        <v>42550007</v>
      </c>
      <c r="G152" s="161">
        <v>85100014</v>
      </c>
      <c r="H152" s="159" t="s">
        <v>3670</v>
      </c>
      <c r="I152" s="159" t="s">
        <v>3671</v>
      </c>
      <c r="J152" s="159" t="s">
        <v>5394</v>
      </c>
      <c r="K152" s="159" t="s">
        <v>178</v>
      </c>
      <c r="L152" s="159" t="s">
        <v>5415</v>
      </c>
    </row>
    <row r="153" spans="1:12" x14ac:dyDescent="0.2">
      <c r="A153" s="159" t="s">
        <v>5416</v>
      </c>
      <c r="B153" s="159" t="s">
        <v>5417</v>
      </c>
      <c r="C153" s="159" t="s">
        <v>5407</v>
      </c>
      <c r="D153" s="159" t="s">
        <v>5407</v>
      </c>
      <c r="E153" s="160">
        <v>1</v>
      </c>
      <c r="F153" s="161">
        <v>4750000</v>
      </c>
      <c r="G153" s="161">
        <v>4750000</v>
      </c>
      <c r="H153" s="159" t="s">
        <v>3651</v>
      </c>
      <c r="I153" s="159" t="s">
        <v>3690</v>
      </c>
      <c r="J153" s="159" t="s">
        <v>5418</v>
      </c>
      <c r="K153" s="159"/>
      <c r="L153" s="159" t="s">
        <v>5419</v>
      </c>
    </row>
    <row r="154" spans="1:12" x14ac:dyDescent="0.2">
      <c r="A154" s="159" t="s">
        <v>5420</v>
      </c>
      <c r="B154" s="159" t="s">
        <v>5421</v>
      </c>
      <c r="C154" s="159" t="s">
        <v>5422</v>
      </c>
      <c r="D154" s="159" t="s">
        <v>5422</v>
      </c>
      <c r="E154" s="160">
        <v>1</v>
      </c>
      <c r="F154" s="161">
        <v>9150000</v>
      </c>
      <c r="G154" s="161">
        <v>25000000</v>
      </c>
      <c r="H154" s="159" t="s">
        <v>3670</v>
      </c>
      <c r="I154" s="159" t="s">
        <v>3656</v>
      </c>
      <c r="J154" s="159" t="s">
        <v>4144</v>
      </c>
      <c r="K154" s="159"/>
      <c r="L154" s="159" t="s">
        <v>5423</v>
      </c>
    </row>
    <row r="155" spans="1:12" x14ac:dyDescent="0.2">
      <c r="A155" s="159" t="s">
        <v>5424</v>
      </c>
      <c r="B155" s="159" t="s">
        <v>5425</v>
      </c>
      <c r="C155" s="159" t="s">
        <v>5422</v>
      </c>
      <c r="D155" s="159" t="s">
        <v>5422</v>
      </c>
      <c r="E155" s="160">
        <v>1</v>
      </c>
      <c r="F155" s="161">
        <v>3800000</v>
      </c>
      <c r="G155" s="161">
        <v>3800000</v>
      </c>
      <c r="H155" s="159" t="s">
        <v>3651</v>
      </c>
      <c r="I155" s="159" t="s">
        <v>4846</v>
      </c>
      <c r="J155" s="159" t="s">
        <v>5261</v>
      </c>
      <c r="K155" s="159" t="s">
        <v>1475</v>
      </c>
      <c r="L155" s="159" t="s">
        <v>5426</v>
      </c>
    </row>
    <row r="156" spans="1:12" x14ac:dyDescent="0.2">
      <c r="A156" s="159" t="s">
        <v>5427</v>
      </c>
      <c r="B156" s="159" t="s">
        <v>5428</v>
      </c>
      <c r="C156" s="159" t="s">
        <v>5422</v>
      </c>
      <c r="D156" s="159" t="s">
        <v>5422</v>
      </c>
      <c r="E156" s="160">
        <v>1</v>
      </c>
      <c r="F156" s="161">
        <v>2366078</v>
      </c>
      <c r="G156" s="161">
        <v>5323763</v>
      </c>
      <c r="H156" s="159" t="s">
        <v>3670</v>
      </c>
      <c r="I156" s="159" t="s">
        <v>3776</v>
      </c>
      <c r="J156" s="159" t="s">
        <v>5429</v>
      </c>
      <c r="K156" s="159" t="s">
        <v>1475</v>
      </c>
      <c r="L156" s="159" t="s">
        <v>5430</v>
      </c>
    </row>
    <row r="157" spans="1:12" x14ac:dyDescent="0.2">
      <c r="A157" s="159" t="s">
        <v>5431</v>
      </c>
      <c r="B157" s="159" t="s">
        <v>5432</v>
      </c>
      <c r="C157" s="159" t="s">
        <v>5422</v>
      </c>
      <c r="D157" s="159" t="s">
        <v>5422</v>
      </c>
      <c r="E157" s="160">
        <v>1</v>
      </c>
      <c r="F157" s="161">
        <v>10569989</v>
      </c>
      <c r="G157" s="161">
        <v>19983396</v>
      </c>
      <c r="H157" s="159" t="s">
        <v>3651</v>
      </c>
      <c r="I157" s="159" t="s">
        <v>3810</v>
      </c>
      <c r="J157" s="159" t="s">
        <v>5433</v>
      </c>
      <c r="K157" s="159" t="s">
        <v>4877</v>
      </c>
      <c r="L157" s="159" t="s">
        <v>5434</v>
      </c>
    </row>
    <row r="158" spans="1:12" x14ac:dyDescent="0.2">
      <c r="A158" s="159" t="s">
        <v>5435</v>
      </c>
      <c r="B158" s="159" t="s">
        <v>5436</v>
      </c>
      <c r="C158" s="159" t="s">
        <v>5422</v>
      </c>
      <c r="D158" s="159" t="s">
        <v>5422</v>
      </c>
      <c r="E158" s="160">
        <v>1</v>
      </c>
      <c r="F158" s="161">
        <v>250000</v>
      </c>
      <c r="G158" s="161"/>
      <c r="H158" s="159" t="s">
        <v>3651</v>
      </c>
      <c r="I158" s="159" t="s">
        <v>3656</v>
      </c>
      <c r="J158" s="159" t="s">
        <v>4936</v>
      </c>
      <c r="K158" s="159" t="s">
        <v>182</v>
      </c>
      <c r="L158" s="159" t="s">
        <v>5437</v>
      </c>
    </row>
    <row r="159" spans="1:12" x14ac:dyDescent="0.2">
      <c r="A159" s="159" t="s">
        <v>5438</v>
      </c>
      <c r="B159" s="159" t="s">
        <v>5439</v>
      </c>
      <c r="C159" s="159" t="s">
        <v>5422</v>
      </c>
      <c r="D159" s="159" t="s">
        <v>5422</v>
      </c>
      <c r="E159" s="160">
        <v>1</v>
      </c>
      <c r="F159" s="161">
        <v>150000000</v>
      </c>
      <c r="G159" s="161">
        <v>150000000</v>
      </c>
      <c r="H159" s="159" t="s">
        <v>3651</v>
      </c>
      <c r="I159" s="159" t="s">
        <v>3716</v>
      </c>
      <c r="J159" s="159" t="s">
        <v>5440</v>
      </c>
      <c r="K159" s="159" t="s">
        <v>185</v>
      </c>
      <c r="L159" s="159" t="s">
        <v>5441</v>
      </c>
    </row>
    <row r="160" spans="1:12" x14ac:dyDescent="0.2">
      <c r="A160" s="159" t="s">
        <v>5442</v>
      </c>
      <c r="B160" s="159" t="s">
        <v>5443</v>
      </c>
      <c r="C160" s="159" t="s">
        <v>5260</v>
      </c>
      <c r="D160" s="159" t="s">
        <v>5260</v>
      </c>
      <c r="E160" s="160">
        <v>1</v>
      </c>
      <c r="F160" s="161">
        <v>9281159</v>
      </c>
      <c r="G160" s="161">
        <v>20000001</v>
      </c>
      <c r="H160" s="159" t="s">
        <v>3651</v>
      </c>
      <c r="I160" s="159" t="s">
        <v>3656</v>
      </c>
      <c r="J160" s="159" t="s">
        <v>5270</v>
      </c>
      <c r="K160" s="159"/>
      <c r="L160" s="159" t="s">
        <v>5444</v>
      </c>
    </row>
    <row r="161" spans="1:12" x14ac:dyDescent="0.2">
      <c r="A161" s="159" t="s">
        <v>5445</v>
      </c>
      <c r="B161" s="159" t="s">
        <v>5446</v>
      </c>
      <c r="C161" s="159" t="s">
        <v>5447</v>
      </c>
      <c r="D161" s="159" t="s">
        <v>5447</v>
      </c>
      <c r="E161" s="160">
        <v>1</v>
      </c>
      <c r="F161" s="161">
        <v>1882307</v>
      </c>
      <c r="G161" s="161">
        <v>5000000</v>
      </c>
      <c r="H161" s="159" t="s">
        <v>3651</v>
      </c>
      <c r="I161" s="159" t="s">
        <v>3753</v>
      </c>
      <c r="J161" s="159" t="s">
        <v>5448</v>
      </c>
      <c r="K161" s="159" t="s">
        <v>182</v>
      </c>
      <c r="L161" s="159" t="s">
        <v>5449</v>
      </c>
    </row>
    <row r="162" spans="1:12" x14ac:dyDescent="0.2">
      <c r="A162" s="159" t="s">
        <v>5450</v>
      </c>
      <c r="B162" s="159" t="s">
        <v>5451</v>
      </c>
      <c r="C162" s="159" t="s">
        <v>5447</v>
      </c>
      <c r="D162" s="159" t="s">
        <v>5447</v>
      </c>
      <c r="E162" s="160">
        <v>1</v>
      </c>
      <c r="F162" s="161">
        <v>1145350</v>
      </c>
      <c r="G162" s="161">
        <v>1145350</v>
      </c>
      <c r="H162" s="159" t="s">
        <v>3670</v>
      </c>
      <c r="I162" s="159" t="s">
        <v>3690</v>
      </c>
      <c r="J162" s="159" t="s">
        <v>5452</v>
      </c>
      <c r="K162" s="159"/>
      <c r="L162" s="159" t="s">
        <v>5453</v>
      </c>
    </row>
    <row r="163" spans="1:12" x14ac:dyDescent="0.2">
      <c r="A163" s="159" t="s">
        <v>5454</v>
      </c>
      <c r="B163" s="159" t="s">
        <v>5455</v>
      </c>
      <c r="C163" s="159" t="s">
        <v>5447</v>
      </c>
      <c r="D163" s="159" t="s">
        <v>5447</v>
      </c>
      <c r="E163" s="160">
        <v>1</v>
      </c>
      <c r="F163" s="161">
        <v>3541246</v>
      </c>
      <c r="G163" s="161">
        <v>8131750</v>
      </c>
      <c r="H163" s="159" t="s">
        <v>3651</v>
      </c>
      <c r="I163" s="159" t="s">
        <v>3671</v>
      </c>
      <c r="J163" s="159" t="s">
        <v>5456</v>
      </c>
      <c r="K163" s="159"/>
      <c r="L163" s="159" t="s">
        <v>5457</v>
      </c>
    </row>
    <row r="164" spans="1:12" x14ac:dyDescent="0.2">
      <c r="A164" s="159" t="s">
        <v>5458</v>
      </c>
      <c r="B164" s="159" t="s">
        <v>5459</v>
      </c>
      <c r="C164" s="159" t="s">
        <v>5460</v>
      </c>
      <c r="D164" s="159" t="s">
        <v>5460</v>
      </c>
      <c r="E164" s="160">
        <v>1</v>
      </c>
      <c r="F164" s="161">
        <v>10000000</v>
      </c>
      <c r="G164" s="161">
        <v>10000000</v>
      </c>
      <c r="H164" s="159" t="s">
        <v>3670</v>
      </c>
      <c r="I164" s="159" t="s">
        <v>5209</v>
      </c>
      <c r="J164" s="159" t="s">
        <v>5210</v>
      </c>
      <c r="K164" s="159" t="s">
        <v>4877</v>
      </c>
      <c r="L164" s="159" t="s">
        <v>5461</v>
      </c>
    </row>
    <row r="165" spans="1:12" x14ac:dyDescent="0.2">
      <c r="A165" s="159" t="s">
        <v>5454</v>
      </c>
      <c r="B165" s="159" t="s">
        <v>5455</v>
      </c>
      <c r="C165" s="159" t="s">
        <v>5460</v>
      </c>
      <c r="D165" s="159" t="s">
        <v>5462</v>
      </c>
      <c r="E165" s="160">
        <v>2</v>
      </c>
      <c r="F165" s="161">
        <v>4995000</v>
      </c>
      <c r="G165" s="161">
        <v>11470000</v>
      </c>
      <c r="H165" s="159" t="s">
        <v>3651</v>
      </c>
      <c r="I165" s="159" t="s">
        <v>3671</v>
      </c>
      <c r="J165" s="159" t="s">
        <v>5456</v>
      </c>
      <c r="K165" s="159"/>
      <c r="L165" s="159" t="s">
        <v>5463</v>
      </c>
    </row>
    <row r="166" spans="1:12" x14ac:dyDescent="0.2">
      <c r="A166" s="159" t="s">
        <v>5464</v>
      </c>
      <c r="B166" s="159" t="s">
        <v>5465</v>
      </c>
      <c r="C166" s="159" t="s">
        <v>5460</v>
      </c>
      <c r="D166" s="159" t="s">
        <v>5460</v>
      </c>
      <c r="E166" s="160">
        <v>1</v>
      </c>
      <c r="F166" s="161">
        <v>6999995</v>
      </c>
      <c r="G166" s="161">
        <v>25000000</v>
      </c>
      <c r="H166" s="159" t="s">
        <v>3651</v>
      </c>
      <c r="I166" s="159" t="s">
        <v>3656</v>
      </c>
      <c r="J166" s="159" t="s">
        <v>3978</v>
      </c>
      <c r="K166" s="159"/>
      <c r="L166" s="159" t="s">
        <v>5466</v>
      </c>
    </row>
    <row r="167" spans="1:12" x14ac:dyDescent="0.2">
      <c r="A167" s="159" t="s">
        <v>5467</v>
      </c>
      <c r="B167" s="159" t="s">
        <v>5468</v>
      </c>
      <c r="C167" s="159" t="s">
        <v>5460</v>
      </c>
      <c r="D167" s="159" t="s">
        <v>5469</v>
      </c>
      <c r="E167" s="160">
        <v>3</v>
      </c>
      <c r="F167" s="161">
        <v>16280692</v>
      </c>
      <c r="G167" s="161">
        <v>36000000</v>
      </c>
      <c r="H167" s="159" t="s">
        <v>3651</v>
      </c>
      <c r="I167" s="159" t="s">
        <v>5470</v>
      </c>
      <c r="J167" s="159" t="s">
        <v>5471</v>
      </c>
      <c r="K167" s="159"/>
      <c r="L167" s="159" t="s">
        <v>5472</v>
      </c>
    </row>
    <row r="168" spans="1:12" x14ac:dyDescent="0.2">
      <c r="A168" s="159" t="s">
        <v>5467</v>
      </c>
      <c r="B168" s="159" t="s">
        <v>5468</v>
      </c>
      <c r="C168" s="159" t="s">
        <v>5460</v>
      </c>
      <c r="D168" s="159" t="s">
        <v>5460</v>
      </c>
      <c r="E168" s="160">
        <v>1</v>
      </c>
      <c r="F168" s="161">
        <v>11384094</v>
      </c>
      <c r="G168" s="161">
        <v>12000000</v>
      </c>
      <c r="H168" s="159" t="s">
        <v>3651</v>
      </c>
      <c r="I168" s="159" t="s">
        <v>5470</v>
      </c>
      <c r="J168" s="159" t="s">
        <v>5471</v>
      </c>
      <c r="K168" s="159"/>
      <c r="L168" s="159" t="s">
        <v>5473</v>
      </c>
    </row>
    <row r="169" spans="1:12" x14ac:dyDescent="0.2">
      <c r="A169" s="159" t="s">
        <v>5474</v>
      </c>
      <c r="B169" s="159" t="s">
        <v>5475</v>
      </c>
      <c r="C169" s="159" t="s">
        <v>5460</v>
      </c>
      <c r="D169" s="159" t="s">
        <v>5460</v>
      </c>
      <c r="E169" s="160">
        <v>1</v>
      </c>
      <c r="F169" s="161">
        <v>2359875</v>
      </c>
      <c r="G169" s="161">
        <v>2359875</v>
      </c>
      <c r="H169" s="159" t="s">
        <v>3651</v>
      </c>
      <c r="I169" s="159" t="s">
        <v>5250</v>
      </c>
      <c r="J169" s="159" t="s">
        <v>5476</v>
      </c>
      <c r="K169" s="159" t="s">
        <v>185</v>
      </c>
      <c r="L169" s="159" t="s">
        <v>5477</v>
      </c>
    </row>
    <row r="170" spans="1:12" x14ac:dyDescent="0.2">
      <c r="A170" s="159" t="s">
        <v>5478</v>
      </c>
      <c r="B170" s="159" t="s">
        <v>5479</v>
      </c>
      <c r="C170" s="159" t="s">
        <v>5480</v>
      </c>
      <c r="D170" s="159" t="s">
        <v>5480</v>
      </c>
      <c r="E170" s="160">
        <v>1</v>
      </c>
      <c r="F170" s="161">
        <v>34614335</v>
      </c>
      <c r="G170" s="161">
        <v>34614335</v>
      </c>
      <c r="H170" s="159" t="s">
        <v>3670</v>
      </c>
      <c r="I170" s="159" t="s">
        <v>4846</v>
      </c>
      <c r="J170" s="159" t="s">
        <v>5481</v>
      </c>
      <c r="K170" s="159"/>
      <c r="L170" s="159" t="s">
        <v>5482</v>
      </c>
    </row>
    <row r="171" spans="1:12" x14ac:dyDescent="0.2">
      <c r="A171" s="159" t="s">
        <v>5483</v>
      </c>
      <c r="B171" s="159" t="s">
        <v>5484</v>
      </c>
      <c r="C171" s="159" t="s">
        <v>5480</v>
      </c>
      <c r="D171" s="159" t="s">
        <v>5480</v>
      </c>
      <c r="E171" s="160">
        <v>1</v>
      </c>
      <c r="F171" s="161">
        <v>2011300</v>
      </c>
      <c r="G171" s="161">
        <v>2011300</v>
      </c>
      <c r="H171" s="159" t="s">
        <v>3670</v>
      </c>
      <c r="I171" s="159" t="s">
        <v>3810</v>
      </c>
      <c r="J171" s="159" t="s">
        <v>5485</v>
      </c>
      <c r="K171" s="159" t="s">
        <v>182</v>
      </c>
      <c r="L171" s="159" t="s">
        <v>5486</v>
      </c>
    </row>
    <row r="172" spans="1:12" x14ac:dyDescent="0.2">
      <c r="A172" s="159" t="s">
        <v>5487</v>
      </c>
      <c r="B172" s="159" t="s">
        <v>5488</v>
      </c>
      <c r="C172" s="159" t="s">
        <v>5480</v>
      </c>
      <c r="D172" s="159" t="s">
        <v>5480</v>
      </c>
      <c r="E172" s="160">
        <v>1</v>
      </c>
      <c r="F172" s="161">
        <v>0</v>
      </c>
      <c r="G172" s="161">
        <v>951</v>
      </c>
      <c r="H172" s="159" t="s">
        <v>3670</v>
      </c>
      <c r="I172" s="159" t="s">
        <v>3680</v>
      </c>
      <c r="J172" s="159" t="s">
        <v>3890</v>
      </c>
      <c r="K172" s="159" t="s">
        <v>178</v>
      </c>
      <c r="L172" s="159" t="s">
        <v>5489</v>
      </c>
    </row>
    <row r="173" spans="1:12" x14ac:dyDescent="0.2">
      <c r="A173" s="159" t="s">
        <v>5490</v>
      </c>
      <c r="B173" s="159" t="s">
        <v>5491</v>
      </c>
      <c r="C173" s="159" t="s">
        <v>5492</v>
      </c>
      <c r="D173" s="159" t="s">
        <v>5492</v>
      </c>
      <c r="E173" s="160">
        <v>1</v>
      </c>
      <c r="F173" s="161">
        <v>2200000</v>
      </c>
      <c r="G173" s="161">
        <v>3000000</v>
      </c>
      <c r="H173" s="159" t="s">
        <v>3651</v>
      </c>
      <c r="I173" s="159" t="s">
        <v>3711</v>
      </c>
      <c r="J173" s="159" t="s">
        <v>5493</v>
      </c>
      <c r="K173" s="159" t="s">
        <v>189</v>
      </c>
      <c r="L173" s="159" t="s">
        <v>5494</v>
      </c>
    </row>
    <row r="174" spans="1:12" x14ac:dyDescent="0.2">
      <c r="A174" s="159" t="s">
        <v>4870</v>
      </c>
      <c r="B174" s="159" t="s">
        <v>4871</v>
      </c>
      <c r="C174" s="159" t="s">
        <v>5492</v>
      </c>
      <c r="D174" s="159" t="s">
        <v>5492</v>
      </c>
      <c r="E174" s="160">
        <v>1</v>
      </c>
      <c r="F174" s="161">
        <v>365000</v>
      </c>
      <c r="G174" s="161">
        <v>2000000</v>
      </c>
      <c r="H174" s="159" t="s">
        <v>3670</v>
      </c>
      <c r="I174" s="159" t="s">
        <v>3666</v>
      </c>
      <c r="J174" s="159" t="s">
        <v>3855</v>
      </c>
      <c r="K174" s="159" t="s">
        <v>1475</v>
      </c>
      <c r="L174" s="159" t="s">
        <v>5495</v>
      </c>
    </row>
    <row r="175" spans="1:12" x14ac:dyDescent="0.2">
      <c r="A175" s="159" t="s">
        <v>5253</v>
      </c>
      <c r="B175" s="159" t="s">
        <v>5254</v>
      </c>
      <c r="C175" s="159" t="s">
        <v>5496</v>
      </c>
      <c r="D175" s="159" t="s">
        <v>5497</v>
      </c>
      <c r="E175" s="160">
        <v>2</v>
      </c>
      <c r="F175" s="161">
        <v>327720</v>
      </c>
      <c r="G175" s="161">
        <v>30000000</v>
      </c>
      <c r="H175" s="159" t="s">
        <v>3651</v>
      </c>
      <c r="I175" s="159" t="s">
        <v>3671</v>
      </c>
      <c r="J175" s="159" t="s">
        <v>5256</v>
      </c>
      <c r="K175" s="159"/>
      <c r="L175" s="159" t="s">
        <v>5498</v>
      </c>
    </row>
    <row r="176" spans="1:12" x14ac:dyDescent="0.2">
      <c r="A176" s="159" t="s">
        <v>5499</v>
      </c>
      <c r="B176" s="159" t="s">
        <v>5500</v>
      </c>
      <c r="C176" s="159" t="s">
        <v>5496</v>
      </c>
      <c r="D176" s="159" t="s">
        <v>5496</v>
      </c>
      <c r="E176" s="160">
        <v>1</v>
      </c>
      <c r="F176" s="161">
        <v>600019</v>
      </c>
      <c r="G176" s="161">
        <v>5000002</v>
      </c>
      <c r="H176" s="159" t="s">
        <v>3651</v>
      </c>
      <c r="I176" s="159" t="s">
        <v>3671</v>
      </c>
      <c r="J176" s="159" t="s">
        <v>5501</v>
      </c>
      <c r="K176" s="159"/>
      <c r="L176" s="159" t="s">
        <v>5502</v>
      </c>
    </row>
    <row r="177" spans="1:12" x14ac:dyDescent="0.2">
      <c r="A177" s="159" t="s">
        <v>5503</v>
      </c>
      <c r="B177" s="159" t="s">
        <v>5504</v>
      </c>
      <c r="C177" s="159" t="s">
        <v>5496</v>
      </c>
      <c r="D177" s="159" t="s">
        <v>5496</v>
      </c>
      <c r="E177" s="160">
        <v>1</v>
      </c>
      <c r="F177" s="161">
        <v>1807117</v>
      </c>
      <c r="G177" s="161">
        <v>1807117</v>
      </c>
      <c r="H177" s="159" t="s">
        <v>3651</v>
      </c>
      <c r="I177" s="159" t="s">
        <v>5505</v>
      </c>
      <c r="J177" s="159" t="s">
        <v>5506</v>
      </c>
      <c r="K177" s="159"/>
      <c r="L177" s="159" t="s">
        <v>5507</v>
      </c>
    </row>
    <row r="178" spans="1:12" x14ac:dyDescent="0.2">
      <c r="A178" s="159" t="s">
        <v>5508</v>
      </c>
      <c r="B178" s="159" t="s">
        <v>5509</v>
      </c>
      <c r="C178" s="159" t="s">
        <v>5496</v>
      </c>
      <c r="D178" s="159" t="s">
        <v>5496</v>
      </c>
      <c r="E178" s="160">
        <v>1</v>
      </c>
      <c r="F178" s="161">
        <v>90000</v>
      </c>
      <c r="G178" s="161">
        <v>150000</v>
      </c>
      <c r="H178" s="159" t="s">
        <v>3670</v>
      </c>
      <c r="I178" s="159" t="s">
        <v>3810</v>
      </c>
      <c r="J178" s="159" t="s">
        <v>5510</v>
      </c>
      <c r="K178" s="159" t="s">
        <v>1475</v>
      </c>
      <c r="L178" s="159" t="s">
        <v>5511</v>
      </c>
    </row>
    <row r="179" spans="1:12" x14ac:dyDescent="0.2">
      <c r="A179" s="159" t="s">
        <v>5512</v>
      </c>
      <c r="B179" s="159" t="s">
        <v>5513</v>
      </c>
      <c r="C179" s="159" t="s">
        <v>5496</v>
      </c>
      <c r="D179" s="159" t="s">
        <v>5496</v>
      </c>
      <c r="E179" s="160">
        <v>1</v>
      </c>
      <c r="F179" s="161">
        <v>1049456</v>
      </c>
      <c r="G179" s="161">
        <v>3001136</v>
      </c>
      <c r="H179" s="159" t="s">
        <v>3651</v>
      </c>
      <c r="I179" s="159" t="s">
        <v>3845</v>
      </c>
      <c r="J179" s="159" t="s">
        <v>5514</v>
      </c>
      <c r="K179" s="159" t="s">
        <v>1475</v>
      </c>
      <c r="L179" s="159" t="s">
        <v>5515</v>
      </c>
    </row>
    <row r="180" spans="1:12" x14ac:dyDescent="0.2">
      <c r="A180" s="159" t="s">
        <v>5516</v>
      </c>
      <c r="B180" s="159" t="s">
        <v>5517</v>
      </c>
      <c r="C180" s="159" t="s">
        <v>5496</v>
      </c>
      <c r="D180" s="159" t="s">
        <v>5496</v>
      </c>
      <c r="E180" s="160">
        <v>1</v>
      </c>
      <c r="F180" s="161">
        <v>1000000</v>
      </c>
      <c r="G180" s="161">
        <v>1000000</v>
      </c>
      <c r="H180" s="159" t="s">
        <v>3651</v>
      </c>
      <c r="I180" s="159" t="s">
        <v>3666</v>
      </c>
      <c r="J180" s="159" t="s">
        <v>5518</v>
      </c>
      <c r="K180" s="159" t="s">
        <v>185</v>
      </c>
      <c r="L180" s="159" t="s">
        <v>5519</v>
      </c>
    </row>
    <row r="181" spans="1:12" x14ac:dyDescent="0.2">
      <c r="A181" s="159" t="s">
        <v>5520</v>
      </c>
      <c r="B181" s="159" t="s">
        <v>5521</v>
      </c>
      <c r="C181" s="159" t="s">
        <v>5522</v>
      </c>
      <c r="D181" s="159" t="s">
        <v>5522</v>
      </c>
      <c r="E181" s="160">
        <v>1</v>
      </c>
      <c r="F181" s="161">
        <v>2955243</v>
      </c>
      <c r="G181" s="161">
        <v>4706543</v>
      </c>
      <c r="H181" s="159" t="s">
        <v>3670</v>
      </c>
      <c r="I181" s="159" t="s">
        <v>5523</v>
      </c>
      <c r="J181" s="159" t="s">
        <v>5524</v>
      </c>
      <c r="K181" s="159" t="s">
        <v>185</v>
      </c>
      <c r="L181" s="159" t="s">
        <v>5525</v>
      </c>
    </row>
    <row r="182" spans="1:12" x14ac:dyDescent="0.2">
      <c r="A182" s="159" t="s">
        <v>5526</v>
      </c>
      <c r="B182" s="159" t="s">
        <v>5527</v>
      </c>
      <c r="C182" s="159" t="s">
        <v>5522</v>
      </c>
      <c r="D182" s="159" t="s">
        <v>5528</v>
      </c>
      <c r="E182" s="160">
        <v>3</v>
      </c>
      <c r="F182" s="161">
        <v>91385181</v>
      </c>
      <c r="G182" s="161">
        <v>91385181</v>
      </c>
      <c r="H182" s="159" t="s">
        <v>3651</v>
      </c>
      <c r="I182" s="159" t="s">
        <v>5529</v>
      </c>
      <c r="J182" s="159" t="s">
        <v>5530</v>
      </c>
      <c r="K182" s="159"/>
      <c r="L182" s="159" t="s">
        <v>5531</v>
      </c>
    </row>
    <row r="183" spans="1:12" x14ac:dyDescent="0.2">
      <c r="A183" s="159" t="s">
        <v>5532</v>
      </c>
      <c r="B183" s="159" t="s">
        <v>5533</v>
      </c>
      <c r="C183" s="159" t="s">
        <v>5522</v>
      </c>
      <c r="D183" s="159" t="s">
        <v>5522</v>
      </c>
      <c r="E183" s="160">
        <v>1</v>
      </c>
      <c r="F183" s="161">
        <v>4090000</v>
      </c>
      <c r="G183" s="161">
        <v>10000000</v>
      </c>
      <c r="H183" s="159" t="s">
        <v>3651</v>
      </c>
      <c r="I183" s="159" t="s">
        <v>5209</v>
      </c>
      <c r="J183" s="159" t="s">
        <v>5534</v>
      </c>
      <c r="K183" s="159"/>
      <c r="L183" s="159" t="s">
        <v>5535</v>
      </c>
    </row>
    <row r="184" spans="1:12" x14ac:dyDescent="0.2">
      <c r="A184" s="159" t="s">
        <v>5536</v>
      </c>
      <c r="B184" s="159" t="s">
        <v>5537</v>
      </c>
      <c r="C184" s="159" t="s">
        <v>5538</v>
      </c>
      <c r="D184" s="159" t="s">
        <v>5538</v>
      </c>
      <c r="E184" s="160">
        <v>1</v>
      </c>
      <c r="F184" s="161">
        <v>1775000</v>
      </c>
      <c r="G184" s="161">
        <v>2275000</v>
      </c>
      <c r="H184" s="159" t="s">
        <v>3651</v>
      </c>
      <c r="I184" s="159" t="s">
        <v>3680</v>
      </c>
      <c r="J184" s="159" t="s">
        <v>5539</v>
      </c>
      <c r="K184" s="159" t="s">
        <v>1475</v>
      </c>
      <c r="L184" s="159" t="s">
        <v>5540</v>
      </c>
    </row>
    <row r="185" spans="1:12" x14ac:dyDescent="0.2">
      <c r="A185" s="159" t="s">
        <v>5541</v>
      </c>
      <c r="B185" s="159" t="s">
        <v>5542</v>
      </c>
      <c r="C185" s="159" t="s">
        <v>5538</v>
      </c>
      <c r="D185" s="159" t="s">
        <v>5538</v>
      </c>
      <c r="E185" s="160">
        <v>1</v>
      </c>
      <c r="F185" s="161">
        <v>20081970</v>
      </c>
      <c r="G185" s="161">
        <v>25471668</v>
      </c>
      <c r="H185" s="159" t="s">
        <v>3651</v>
      </c>
      <c r="I185" s="159" t="s">
        <v>3671</v>
      </c>
      <c r="J185" s="159" t="s">
        <v>4835</v>
      </c>
      <c r="K185" s="159"/>
      <c r="L185" s="159" t="s">
        <v>5543</v>
      </c>
    </row>
    <row r="186" spans="1:12" x14ac:dyDescent="0.2">
      <c r="A186" s="159" t="s">
        <v>5544</v>
      </c>
      <c r="B186" s="159" t="s">
        <v>5545</v>
      </c>
      <c r="C186" s="159" t="s">
        <v>5538</v>
      </c>
      <c r="D186" s="159" t="s">
        <v>5538</v>
      </c>
      <c r="E186" s="160">
        <v>1</v>
      </c>
      <c r="F186" s="161">
        <v>11115105</v>
      </c>
      <c r="G186" s="161">
        <v>12714610</v>
      </c>
      <c r="H186" s="159" t="s">
        <v>3670</v>
      </c>
      <c r="I186" s="159" t="s">
        <v>3680</v>
      </c>
      <c r="J186" s="159" t="s">
        <v>3680</v>
      </c>
      <c r="K186" s="159" t="s">
        <v>182</v>
      </c>
      <c r="L186" s="159" t="s">
        <v>5546</v>
      </c>
    </row>
    <row r="187" spans="1:12" x14ac:dyDescent="0.2">
      <c r="A187" s="159" t="s">
        <v>5547</v>
      </c>
      <c r="B187" s="159" t="s">
        <v>5548</v>
      </c>
      <c r="C187" s="159" t="s">
        <v>5462</v>
      </c>
      <c r="D187" s="159" t="s">
        <v>5462</v>
      </c>
      <c r="E187" s="160">
        <v>1</v>
      </c>
      <c r="F187" s="161">
        <v>48175947</v>
      </c>
      <c r="G187" s="161">
        <v>57613735</v>
      </c>
      <c r="H187" s="159" t="s">
        <v>3651</v>
      </c>
      <c r="I187" s="159" t="s">
        <v>3671</v>
      </c>
      <c r="J187" s="159" t="s">
        <v>5549</v>
      </c>
      <c r="K187" s="159"/>
      <c r="L187" s="159" t="s">
        <v>5550</v>
      </c>
    </row>
    <row r="188" spans="1:12" x14ac:dyDescent="0.2">
      <c r="A188" s="159" t="s">
        <v>5551</v>
      </c>
      <c r="B188" s="159" t="s">
        <v>5552</v>
      </c>
      <c r="C188" s="159" t="s">
        <v>5462</v>
      </c>
      <c r="D188" s="159" t="s">
        <v>5462</v>
      </c>
      <c r="E188" s="160">
        <v>1</v>
      </c>
      <c r="F188" s="161">
        <v>3500000</v>
      </c>
      <c r="G188" s="161">
        <v>65000000</v>
      </c>
      <c r="H188" s="159" t="s">
        <v>3651</v>
      </c>
      <c r="I188" s="159" t="s">
        <v>3671</v>
      </c>
      <c r="J188" s="159" t="s">
        <v>4835</v>
      </c>
      <c r="K188" s="159" t="s">
        <v>185</v>
      </c>
      <c r="L188" s="159" t="s">
        <v>5553</v>
      </c>
    </row>
    <row r="189" spans="1:12" x14ac:dyDescent="0.2">
      <c r="A189" s="159" t="s">
        <v>5554</v>
      </c>
      <c r="B189" s="159" t="s">
        <v>5555</v>
      </c>
      <c r="C189" s="159" t="s">
        <v>5462</v>
      </c>
      <c r="D189" s="159" t="s">
        <v>5462</v>
      </c>
      <c r="E189" s="160">
        <v>1</v>
      </c>
      <c r="F189" s="161">
        <v>2300000</v>
      </c>
      <c r="G189" s="161">
        <v>7500000</v>
      </c>
      <c r="H189" s="159" t="s">
        <v>3651</v>
      </c>
      <c r="I189" s="159" t="s">
        <v>3687</v>
      </c>
      <c r="J189" s="159" t="s">
        <v>4907</v>
      </c>
      <c r="K189" s="159"/>
      <c r="L189" s="159" t="s">
        <v>5556</v>
      </c>
    </row>
    <row r="190" spans="1:12" x14ac:dyDescent="0.2">
      <c r="A190" s="159" t="s">
        <v>5557</v>
      </c>
      <c r="B190" s="159" t="s">
        <v>5558</v>
      </c>
      <c r="C190" s="159" t="s">
        <v>3534</v>
      </c>
      <c r="D190" s="159" t="s">
        <v>3534</v>
      </c>
      <c r="E190" s="160">
        <v>1</v>
      </c>
      <c r="F190" s="161">
        <v>2500000</v>
      </c>
      <c r="G190" s="161">
        <v>5000000</v>
      </c>
      <c r="H190" s="159" t="s">
        <v>3651</v>
      </c>
      <c r="I190" s="159" t="s">
        <v>3671</v>
      </c>
      <c r="J190" s="159" t="s">
        <v>3887</v>
      </c>
      <c r="K190" s="159"/>
      <c r="L190" s="159" t="s">
        <v>5559</v>
      </c>
    </row>
    <row r="191" spans="1:12" x14ac:dyDescent="0.2">
      <c r="A191" s="159" t="s">
        <v>5560</v>
      </c>
      <c r="B191" s="159" t="s">
        <v>5561</v>
      </c>
      <c r="C191" s="159" t="s">
        <v>3534</v>
      </c>
      <c r="D191" s="159" t="s">
        <v>3534</v>
      </c>
      <c r="E191" s="160">
        <v>1</v>
      </c>
      <c r="F191" s="161">
        <v>1500000</v>
      </c>
      <c r="G191" s="161">
        <v>2000000</v>
      </c>
      <c r="H191" s="159" t="s">
        <v>3651</v>
      </c>
      <c r="I191" s="159" t="s">
        <v>4996</v>
      </c>
      <c r="J191" s="159" t="s">
        <v>4997</v>
      </c>
      <c r="K191" s="159" t="s">
        <v>185</v>
      </c>
      <c r="L191" s="159" t="s">
        <v>5562</v>
      </c>
    </row>
    <row r="192" spans="1:12" x14ac:dyDescent="0.2">
      <c r="A192" s="159" t="s">
        <v>5563</v>
      </c>
      <c r="B192" s="159" t="s">
        <v>5564</v>
      </c>
      <c r="C192" s="159" t="s">
        <v>3534</v>
      </c>
      <c r="D192" s="159" t="s">
        <v>3534</v>
      </c>
      <c r="E192" s="160">
        <v>1</v>
      </c>
      <c r="F192" s="161">
        <v>100000</v>
      </c>
      <c r="G192" s="161">
        <v>500000</v>
      </c>
      <c r="H192" s="159" t="s">
        <v>3651</v>
      </c>
      <c r="I192" s="159" t="s">
        <v>5565</v>
      </c>
      <c r="J192" s="159" t="s">
        <v>5566</v>
      </c>
      <c r="K192" s="159" t="s">
        <v>185</v>
      </c>
      <c r="L192" s="159" t="s">
        <v>5567</v>
      </c>
    </row>
    <row r="193" spans="1:12" x14ac:dyDescent="0.2">
      <c r="A193" s="159" t="s">
        <v>5568</v>
      </c>
      <c r="B193" s="159" t="s">
        <v>5569</v>
      </c>
      <c r="C193" s="159" t="s">
        <v>3534</v>
      </c>
      <c r="D193" s="159" t="s">
        <v>3534</v>
      </c>
      <c r="E193" s="160">
        <v>1</v>
      </c>
      <c r="F193" s="161">
        <v>1500000</v>
      </c>
      <c r="G193" s="161">
        <v>6000000</v>
      </c>
      <c r="H193" s="159" t="s">
        <v>3651</v>
      </c>
      <c r="I193" s="159" t="s">
        <v>5570</v>
      </c>
      <c r="J193" s="159" t="s">
        <v>5571</v>
      </c>
      <c r="K193" s="159"/>
      <c r="L193" s="159" t="s">
        <v>5572</v>
      </c>
    </row>
    <row r="194" spans="1:12" x14ac:dyDescent="0.2">
      <c r="A194" s="159" t="s">
        <v>5573</v>
      </c>
      <c r="B194" s="159" t="s">
        <v>5574</v>
      </c>
      <c r="C194" s="159" t="s">
        <v>3534</v>
      </c>
      <c r="D194" s="159" t="s">
        <v>5575</v>
      </c>
      <c r="E194" s="160">
        <v>2</v>
      </c>
      <c r="F194" s="161">
        <v>7988250</v>
      </c>
      <c r="G194" s="161">
        <v>8000000</v>
      </c>
      <c r="H194" s="159" t="s">
        <v>3670</v>
      </c>
      <c r="I194" s="159" t="s">
        <v>5209</v>
      </c>
      <c r="J194" s="159" t="s">
        <v>5576</v>
      </c>
      <c r="K194" s="159" t="s">
        <v>185</v>
      </c>
      <c r="L194" s="159" t="s">
        <v>5577</v>
      </c>
    </row>
    <row r="195" spans="1:12" x14ac:dyDescent="0.2">
      <c r="A195" s="159" t="s">
        <v>3662</v>
      </c>
      <c r="B195" s="159" t="s">
        <v>3664</v>
      </c>
      <c r="C195" s="159" t="s">
        <v>3534</v>
      </c>
      <c r="D195" s="159" t="s">
        <v>3534</v>
      </c>
      <c r="E195" s="160">
        <v>1</v>
      </c>
      <c r="F195" s="161">
        <v>2400000</v>
      </c>
      <c r="G195" s="161">
        <v>15000000</v>
      </c>
      <c r="H195" s="159" t="s">
        <v>3651</v>
      </c>
      <c r="I195" s="159" t="s">
        <v>3663</v>
      </c>
      <c r="J195" s="159" t="s">
        <v>5044</v>
      </c>
      <c r="K195" s="159"/>
      <c r="L195" s="159" t="s">
        <v>3535</v>
      </c>
    </row>
    <row r="196" spans="1:12" x14ac:dyDescent="0.2">
      <c r="A196" s="159" t="s">
        <v>5578</v>
      </c>
      <c r="B196" s="159" t="s">
        <v>5579</v>
      </c>
      <c r="C196" s="159" t="s">
        <v>5580</v>
      </c>
      <c r="D196" s="159" t="s">
        <v>5580</v>
      </c>
      <c r="E196" s="160">
        <v>1</v>
      </c>
      <c r="F196" s="161">
        <v>6777982</v>
      </c>
      <c r="G196" s="161">
        <v>9300000</v>
      </c>
      <c r="H196" s="159" t="s">
        <v>3651</v>
      </c>
      <c r="I196" s="159" t="s">
        <v>5209</v>
      </c>
      <c r="J196" s="159" t="s">
        <v>5581</v>
      </c>
      <c r="K196" s="159"/>
      <c r="L196" s="159" t="s">
        <v>5582</v>
      </c>
    </row>
    <row r="197" spans="1:12" x14ac:dyDescent="0.2">
      <c r="A197" s="159" t="s">
        <v>5583</v>
      </c>
      <c r="B197" s="159" t="s">
        <v>5584</v>
      </c>
      <c r="C197" s="159" t="s">
        <v>5585</v>
      </c>
      <c r="D197" s="159" t="s">
        <v>5585</v>
      </c>
      <c r="E197" s="160">
        <v>1</v>
      </c>
      <c r="F197" s="161">
        <v>4745340</v>
      </c>
      <c r="G197" s="161"/>
      <c r="H197" s="159" t="s">
        <v>3651</v>
      </c>
      <c r="I197" s="159" t="s">
        <v>3776</v>
      </c>
      <c r="J197" s="159" t="s">
        <v>5360</v>
      </c>
      <c r="K197" s="159"/>
      <c r="L197" s="159" t="s">
        <v>5586</v>
      </c>
    </row>
    <row r="198" spans="1:12" x14ac:dyDescent="0.2">
      <c r="A198" s="159" t="s">
        <v>5587</v>
      </c>
      <c r="B198" s="159" t="s">
        <v>5588</v>
      </c>
      <c r="C198" s="159" t="s">
        <v>5585</v>
      </c>
      <c r="D198" s="159" t="s">
        <v>5585</v>
      </c>
      <c r="E198" s="160">
        <v>1</v>
      </c>
      <c r="F198" s="161">
        <v>1130000</v>
      </c>
      <c r="G198" s="161">
        <v>1500000</v>
      </c>
      <c r="H198" s="159" t="s">
        <v>3651</v>
      </c>
      <c r="I198" s="159" t="s">
        <v>3716</v>
      </c>
      <c r="J198" s="159" t="s">
        <v>5171</v>
      </c>
      <c r="K198" s="159"/>
      <c r="L198" s="159" t="s">
        <v>5589</v>
      </c>
    </row>
    <row r="199" spans="1:12" x14ac:dyDescent="0.2">
      <c r="A199" s="159" t="s">
        <v>5590</v>
      </c>
      <c r="B199" s="159" t="s">
        <v>5591</v>
      </c>
      <c r="C199" s="159" t="s">
        <v>5585</v>
      </c>
      <c r="D199" s="159" t="s">
        <v>5585</v>
      </c>
      <c r="E199" s="160">
        <v>1</v>
      </c>
      <c r="F199" s="161">
        <v>12699998</v>
      </c>
      <c r="G199" s="161">
        <v>23399996</v>
      </c>
      <c r="H199" s="159" t="s">
        <v>3651</v>
      </c>
      <c r="I199" s="159" t="s">
        <v>3656</v>
      </c>
      <c r="J199" s="159" t="s">
        <v>3944</v>
      </c>
      <c r="K199" s="159" t="s">
        <v>178</v>
      </c>
      <c r="L199" s="159" t="s">
        <v>5592</v>
      </c>
    </row>
    <row r="200" spans="1:12" x14ac:dyDescent="0.2">
      <c r="A200" s="159" t="s">
        <v>5593</v>
      </c>
      <c r="B200" s="159" t="s">
        <v>5594</v>
      </c>
      <c r="C200" s="159" t="s">
        <v>5585</v>
      </c>
      <c r="D200" s="159" t="s">
        <v>5595</v>
      </c>
      <c r="E200" s="160">
        <v>2</v>
      </c>
      <c r="F200" s="161">
        <v>37967513</v>
      </c>
      <c r="G200" s="161">
        <v>50685025</v>
      </c>
      <c r="H200" s="159" t="s">
        <v>3651</v>
      </c>
      <c r="I200" s="159" t="s">
        <v>3656</v>
      </c>
      <c r="J200" s="159" t="s">
        <v>4895</v>
      </c>
      <c r="K200" s="159"/>
      <c r="L200" s="159" t="s">
        <v>5596</v>
      </c>
    </row>
    <row r="201" spans="1:12" x14ac:dyDescent="0.2">
      <c r="A201" s="159" t="s">
        <v>5597</v>
      </c>
      <c r="B201" s="159" t="s">
        <v>5598</v>
      </c>
      <c r="C201" s="159" t="s">
        <v>5585</v>
      </c>
      <c r="D201" s="159" t="s">
        <v>5585</v>
      </c>
      <c r="E201" s="160">
        <v>1</v>
      </c>
      <c r="F201" s="161">
        <v>6120000</v>
      </c>
      <c r="G201" s="161">
        <v>9000000</v>
      </c>
      <c r="H201" s="159" t="s">
        <v>3651</v>
      </c>
      <c r="I201" s="159" t="s">
        <v>3711</v>
      </c>
      <c r="J201" s="159" t="s">
        <v>5599</v>
      </c>
      <c r="K201" s="159"/>
      <c r="L201" s="159" t="s">
        <v>5600</v>
      </c>
    </row>
    <row r="202" spans="1:12" x14ac:dyDescent="0.2">
      <c r="A202" s="159" t="s">
        <v>5601</v>
      </c>
      <c r="B202" s="159" t="s">
        <v>5602</v>
      </c>
      <c r="C202" s="159" t="s">
        <v>5585</v>
      </c>
      <c r="D202" s="159" t="s">
        <v>5585</v>
      </c>
      <c r="E202" s="160">
        <v>1</v>
      </c>
      <c r="F202" s="161">
        <v>20000</v>
      </c>
      <c r="G202" s="161">
        <v>20000</v>
      </c>
      <c r="H202" s="159" t="s">
        <v>3651</v>
      </c>
      <c r="I202" s="159" t="s">
        <v>3656</v>
      </c>
      <c r="J202" s="159" t="s">
        <v>5070</v>
      </c>
      <c r="K202" s="159"/>
      <c r="L202" s="159" t="s">
        <v>5603</v>
      </c>
    </row>
    <row r="203" spans="1:12" x14ac:dyDescent="0.2">
      <c r="A203" s="159" t="s">
        <v>5604</v>
      </c>
      <c r="B203" s="159" t="s">
        <v>5605</v>
      </c>
      <c r="C203" s="159" t="s">
        <v>5606</v>
      </c>
      <c r="D203" s="159" t="s">
        <v>5606</v>
      </c>
      <c r="E203" s="160">
        <v>1</v>
      </c>
      <c r="F203" s="161">
        <v>30000000</v>
      </c>
      <c r="G203" s="161">
        <v>100000000</v>
      </c>
      <c r="H203" s="159" t="s">
        <v>3651</v>
      </c>
      <c r="I203" s="159" t="s">
        <v>3671</v>
      </c>
      <c r="J203" s="159" t="s">
        <v>5394</v>
      </c>
      <c r="K203" s="159" t="s">
        <v>1475</v>
      </c>
      <c r="L203" s="159" t="s">
        <v>5607</v>
      </c>
    </row>
    <row r="204" spans="1:12" x14ac:dyDescent="0.2">
      <c r="A204" s="159" t="s">
        <v>5608</v>
      </c>
      <c r="B204" s="159" t="s">
        <v>5609</v>
      </c>
      <c r="C204" s="159" t="s">
        <v>5606</v>
      </c>
      <c r="D204" s="159" t="s">
        <v>5606</v>
      </c>
      <c r="E204" s="160">
        <v>1</v>
      </c>
      <c r="F204" s="161">
        <v>465000</v>
      </c>
      <c r="G204" s="161">
        <v>50000000</v>
      </c>
      <c r="H204" s="159" t="s">
        <v>3651</v>
      </c>
      <c r="I204" s="159" t="s">
        <v>3680</v>
      </c>
      <c r="J204" s="159" t="s">
        <v>3890</v>
      </c>
      <c r="K204" s="159" t="s">
        <v>4877</v>
      </c>
      <c r="L204" s="159" t="s">
        <v>5610</v>
      </c>
    </row>
    <row r="205" spans="1:12" x14ac:dyDescent="0.2">
      <c r="A205" s="159" t="s">
        <v>5611</v>
      </c>
      <c r="B205" s="159" t="s">
        <v>5612</v>
      </c>
      <c r="C205" s="159" t="s">
        <v>5606</v>
      </c>
      <c r="D205" s="159" t="s">
        <v>5606</v>
      </c>
      <c r="E205" s="160">
        <v>1</v>
      </c>
      <c r="F205" s="161">
        <v>150000</v>
      </c>
      <c r="G205" s="161">
        <v>2000000</v>
      </c>
      <c r="H205" s="159" t="s">
        <v>3651</v>
      </c>
      <c r="I205" s="159" t="s">
        <v>3716</v>
      </c>
      <c r="J205" s="159" t="s">
        <v>5613</v>
      </c>
      <c r="K205" s="159" t="s">
        <v>182</v>
      </c>
      <c r="L205" s="159" t="s">
        <v>5614</v>
      </c>
    </row>
    <row r="206" spans="1:12" x14ac:dyDescent="0.2">
      <c r="A206" s="159" t="s">
        <v>5615</v>
      </c>
      <c r="B206" s="159" t="s">
        <v>5616</v>
      </c>
      <c r="C206" s="159" t="s">
        <v>5606</v>
      </c>
      <c r="D206" s="159" t="s">
        <v>5606</v>
      </c>
      <c r="E206" s="160">
        <v>1</v>
      </c>
      <c r="F206" s="161">
        <v>37731621</v>
      </c>
      <c r="G206" s="161">
        <v>60811621</v>
      </c>
      <c r="H206" s="159" t="s">
        <v>3651</v>
      </c>
      <c r="I206" s="159" t="s">
        <v>3810</v>
      </c>
      <c r="J206" s="159" t="s">
        <v>5617</v>
      </c>
      <c r="K206" s="159" t="s">
        <v>182</v>
      </c>
      <c r="L206" s="159" t="s">
        <v>5618</v>
      </c>
    </row>
    <row r="207" spans="1:12" x14ac:dyDescent="0.2">
      <c r="A207" s="159" t="s">
        <v>5619</v>
      </c>
      <c r="B207" s="159" t="s">
        <v>5620</v>
      </c>
      <c r="C207" s="159" t="s">
        <v>5606</v>
      </c>
      <c r="D207" s="159" t="s">
        <v>5606</v>
      </c>
      <c r="E207" s="160">
        <v>1</v>
      </c>
      <c r="F207" s="161">
        <v>56649181</v>
      </c>
      <c r="G207" s="161">
        <v>56649181</v>
      </c>
      <c r="H207" s="159" t="s">
        <v>3670</v>
      </c>
      <c r="I207" s="159" t="s">
        <v>3711</v>
      </c>
      <c r="J207" s="159" t="s">
        <v>5599</v>
      </c>
      <c r="K207" s="159"/>
      <c r="L207" s="159" t="s">
        <v>5621</v>
      </c>
    </row>
    <row r="208" spans="1:12" x14ac:dyDescent="0.2">
      <c r="A208" s="159" t="s">
        <v>5622</v>
      </c>
      <c r="B208" s="159" t="s">
        <v>5623</v>
      </c>
      <c r="C208" s="159" t="s">
        <v>5606</v>
      </c>
      <c r="D208" s="159" t="s">
        <v>5606</v>
      </c>
      <c r="E208" s="160">
        <v>1</v>
      </c>
      <c r="F208" s="161">
        <v>23963442</v>
      </c>
      <c r="G208" s="161">
        <v>25213472</v>
      </c>
      <c r="H208" s="159" t="s">
        <v>3651</v>
      </c>
      <c r="I208" s="159" t="s">
        <v>3690</v>
      </c>
      <c r="J208" s="159" t="s">
        <v>5624</v>
      </c>
      <c r="K208" s="159"/>
      <c r="L208" s="159" t="s">
        <v>5625</v>
      </c>
    </row>
    <row r="209" spans="1:12" x14ac:dyDescent="0.2">
      <c r="A209" s="159" t="s">
        <v>5626</v>
      </c>
      <c r="B209" s="159" t="s">
        <v>5627</v>
      </c>
      <c r="C209" s="159" t="s">
        <v>5628</v>
      </c>
      <c r="D209" s="159" t="s">
        <v>5628</v>
      </c>
      <c r="E209" s="160">
        <v>1</v>
      </c>
      <c r="F209" s="161">
        <v>3660002</v>
      </c>
      <c r="G209" s="161"/>
      <c r="H209" s="159" t="s">
        <v>3651</v>
      </c>
      <c r="I209" s="159" t="s">
        <v>4846</v>
      </c>
      <c r="J209" s="159" t="s">
        <v>4958</v>
      </c>
      <c r="K209" s="159" t="s">
        <v>185</v>
      </c>
      <c r="L209" s="159" t="s">
        <v>5629</v>
      </c>
    </row>
    <row r="210" spans="1:12" x14ac:dyDescent="0.2">
      <c r="A210" s="159" t="s">
        <v>5630</v>
      </c>
      <c r="B210" s="159" t="s">
        <v>5631</v>
      </c>
      <c r="C210" s="159" t="s">
        <v>5628</v>
      </c>
      <c r="D210" s="159" t="s">
        <v>5628</v>
      </c>
      <c r="E210" s="160">
        <v>1</v>
      </c>
      <c r="F210" s="161">
        <v>24999997</v>
      </c>
      <c r="G210" s="161">
        <v>24999997</v>
      </c>
      <c r="H210" s="159" t="s">
        <v>3651</v>
      </c>
      <c r="I210" s="159" t="s">
        <v>3711</v>
      </c>
      <c r="J210" s="159" t="s">
        <v>4337</v>
      </c>
      <c r="K210" s="159"/>
      <c r="L210" s="159" t="s">
        <v>5632</v>
      </c>
    </row>
    <row r="211" spans="1:12" x14ac:dyDescent="0.2">
      <c r="A211" s="159" t="s">
        <v>5633</v>
      </c>
      <c r="B211" s="159" t="s">
        <v>5634</v>
      </c>
      <c r="C211" s="159" t="s">
        <v>5635</v>
      </c>
      <c r="D211" s="159" t="s">
        <v>5635</v>
      </c>
      <c r="E211" s="160">
        <v>1</v>
      </c>
      <c r="F211" s="161">
        <v>1685855</v>
      </c>
      <c r="G211" s="161">
        <v>9685855</v>
      </c>
      <c r="H211" s="159" t="s">
        <v>3651</v>
      </c>
      <c r="I211" s="159" t="s">
        <v>4857</v>
      </c>
      <c r="J211" s="159" t="s">
        <v>5636</v>
      </c>
      <c r="K211" s="159" t="s">
        <v>189</v>
      </c>
      <c r="L211" s="159" t="s">
        <v>5637</v>
      </c>
    </row>
    <row r="212" spans="1:12" x14ac:dyDescent="0.2">
      <c r="A212" s="159" t="s">
        <v>5638</v>
      </c>
      <c r="B212" s="159" t="s">
        <v>5639</v>
      </c>
      <c r="C212" s="159" t="s">
        <v>5635</v>
      </c>
      <c r="D212" s="159" t="s">
        <v>5640</v>
      </c>
      <c r="E212" s="160">
        <v>3</v>
      </c>
      <c r="F212" s="161">
        <v>45500000</v>
      </c>
      <c r="G212" s="161">
        <v>45500000</v>
      </c>
      <c r="H212" s="159" t="s">
        <v>3651</v>
      </c>
      <c r="I212" s="159" t="s">
        <v>3656</v>
      </c>
      <c r="J212" s="159" t="s">
        <v>4936</v>
      </c>
      <c r="K212" s="159"/>
      <c r="L212" s="159" t="s">
        <v>5641</v>
      </c>
    </row>
    <row r="213" spans="1:12" x14ac:dyDescent="0.2">
      <c r="A213" s="159" t="s">
        <v>5642</v>
      </c>
      <c r="B213" s="159" t="s">
        <v>5643</v>
      </c>
      <c r="C213" s="159" t="s">
        <v>5644</v>
      </c>
      <c r="D213" s="159" t="s">
        <v>5644</v>
      </c>
      <c r="E213" s="160">
        <v>1</v>
      </c>
      <c r="F213" s="161">
        <v>2000000</v>
      </c>
      <c r="G213" s="161">
        <v>2000000</v>
      </c>
      <c r="H213" s="159" t="s">
        <v>3651</v>
      </c>
      <c r="I213" s="159" t="s">
        <v>3656</v>
      </c>
      <c r="J213" s="159" t="s">
        <v>5645</v>
      </c>
      <c r="K213" s="159"/>
      <c r="L213" s="159" t="s">
        <v>5646</v>
      </c>
    </row>
    <row r="214" spans="1:12" x14ac:dyDescent="0.2">
      <c r="A214" s="159" t="s">
        <v>5647</v>
      </c>
      <c r="B214" s="159" t="s">
        <v>5648</v>
      </c>
      <c r="C214" s="159" t="s">
        <v>5644</v>
      </c>
      <c r="D214" s="159" t="s">
        <v>5644</v>
      </c>
      <c r="E214" s="160">
        <v>1</v>
      </c>
      <c r="F214" s="161">
        <v>6000000</v>
      </c>
      <c r="G214" s="161">
        <v>7500000</v>
      </c>
      <c r="H214" s="159" t="s">
        <v>3651</v>
      </c>
      <c r="I214" s="159" t="s">
        <v>3656</v>
      </c>
      <c r="J214" s="159" t="s">
        <v>4924</v>
      </c>
      <c r="K214" s="159" t="s">
        <v>178</v>
      </c>
      <c r="L214" s="159" t="s">
        <v>5649</v>
      </c>
    </row>
    <row r="215" spans="1:12" x14ac:dyDescent="0.2">
      <c r="A215" s="159" t="s">
        <v>5650</v>
      </c>
      <c r="B215" s="159" t="s">
        <v>5651</v>
      </c>
      <c r="C215" s="159" t="s">
        <v>5644</v>
      </c>
      <c r="D215" s="159" t="s">
        <v>5644</v>
      </c>
      <c r="E215" s="160">
        <v>1</v>
      </c>
      <c r="F215" s="161">
        <v>21499994</v>
      </c>
      <c r="G215" s="161">
        <v>74999978</v>
      </c>
      <c r="H215" s="159" t="s">
        <v>3651</v>
      </c>
      <c r="I215" s="159" t="s">
        <v>3690</v>
      </c>
      <c r="J215" s="159" t="s">
        <v>5652</v>
      </c>
      <c r="K215" s="159" t="s">
        <v>185</v>
      </c>
      <c r="L215" s="159" t="s">
        <v>5653</v>
      </c>
    </row>
    <row r="216" spans="1:12" x14ac:dyDescent="0.2">
      <c r="A216" s="159" t="s">
        <v>5654</v>
      </c>
      <c r="B216" s="159" t="s">
        <v>5655</v>
      </c>
      <c r="C216" s="159" t="s">
        <v>5644</v>
      </c>
      <c r="D216" s="159" t="s">
        <v>5644</v>
      </c>
      <c r="E216" s="160">
        <v>1</v>
      </c>
      <c r="F216" s="161">
        <v>500000</v>
      </c>
      <c r="G216" s="161">
        <v>500000</v>
      </c>
      <c r="H216" s="159" t="s">
        <v>3651</v>
      </c>
      <c r="I216" s="159" t="s">
        <v>3680</v>
      </c>
      <c r="J216" s="159" t="s">
        <v>5656</v>
      </c>
      <c r="K216" s="159"/>
      <c r="L216" s="159" t="s">
        <v>5657</v>
      </c>
    </row>
    <row r="217" spans="1:12" x14ac:dyDescent="0.2">
      <c r="A217" s="159" t="s">
        <v>5658</v>
      </c>
      <c r="B217" s="159" t="s">
        <v>5659</v>
      </c>
      <c r="C217" s="159" t="s">
        <v>5644</v>
      </c>
      <c r="D217" s="159" t="s">
        <v>5644</v>
      </c>
      <c r="E217" s="160">
        <v>1</v>
      </c>
      <c r="F217" s="161">
        <v>20000000</v>
      </c>
      <c r="G217" s="161">
        <v>53000000</v>
      </c>
      <c r="H217" s="159" t="s">
        <v>3651</v>
      </c>
      <c r="I217" s="159" t="s">
        <v>3656</v>
      </c>
      <c r="J217" s="159" t="s">
        <v>5077</v>
      </c>
      <c r="K217" s="159" t="s">
        <v>185</v>
      </c>
      <c r="L217" s="159" t="s">
        <v>5660</v>
      </c>
    </row>
    <row r="218" spans="1:12" x14ac:dyDescent="0.2">
      <c r="A218" s="159" t="s">
        <v>5661</v>
      </c>
      <c r="B218" s="159" t="s">
        <v>5662</v>
      </c>
      <c r="C218" s="159" t="s">
        <v>5644</v>
      </c>
      <c r="D218" s="159" t="s">
        <v>5644</v>
      </c>
      <c r="E218" s="160">
        <v>1</v>
      </c>
      <c r="F218" s="161">
        <v>18907129</v>
      </c>
      <c r="G218" s="161">
        <v>28000000</v>
      </c>
      <c r="H218" s="159" t="s">
        <v>3651</v>
      </c>
      <c r="I218" s="159" t="s">
        <v>5209</v>
      </c>
      <c r="J218" s="159" t="s">
        <v>5663</v>
      </c>
      <c r="K218" s="159" t="s">
        <v>1475</v>
      </c>
      <c r="L218" s="159" t="s">
        <v>5664</v>
      </c>
    </row>
    <row r="219" spans="1:12" x14ac:dyDescent="0.2">
      <c r="A219" s="159" t="s">
        <v>5665</v>
      </c>
      <c r="B219" s="159" t="s">
        <v>5666</v>
      </c>
      <c r="C219" s="159" t="s">
        <v>5644</v>
      </c>
      <c r="D219" s="159" t="s">
        <v>5667</v>
      </c>
      <c r="E219" s="160">
        <v>2</v>
      </c>
      <c r="F219" s="161">
        <v>8350000</v>
      </c>
      <c r="G219" s="161">
        <v>8350000</v>
      </c>
      <c r="H219" s="159" t="s">
        <v>3651</v>
      </c>
      <c r="I219" s="159" t="s">
        <v>3671</v>
      </c>
      <c r="J219" s="159" t="s">
        <v>4835</v>
      </c>
      <c r="K219" s="159" t="s">
        <v>4877</v>
      </c>
      <c r="L219" s="159" t="s">
        <v>5668</v>
      </c>
    </row>
    <row r="220" spans="1:12" x14ac:dyDescent="0.2">
      <c r="A220" s="159" t="s">
        <v>5669</v>
      </c>
      <c r="B220" s="159" t="s">
        <v>5670</v>
      </c>
      <c r="C220" s="159" t="s">
        <v>5671</v>
      </c>
      <c r="D220" s="159" t="s">
        <v>5671</v>
      </c>
      <c r="E220" s="160">
        <v>1</v>
      </c>
      <c r="F220" s="161">
        <v>782000</v>
      </c>
      <c r="G220" s="161">
        <v>3000000</v>
      </c>
      <c r="H220" s="159" t="s">
        <v>3651</v>
      </c>
      <c r="I220" s="159" t="s">
        <v>3716</v>
      </c>
      <c r="J220" s="159" t="s">
        <v>5266</v>
      </c>
      <c r="K220" s="159"/>
      <c r="L220" s="159" t="s">
        <v>5672</v>
      </c>
    </row>
    <row r="221" spans="1:12" x14ac:dyDescent="0.2">
      <c r="A221" s="159" t="s">
        <v>5673</v>
      </c>
      <c r="B221" s="159" t="s">
        <v>5674</v>
      </c>
      <c r="C221" s="159" t="s">
        <v>5671</v>
      </c>
      <c r="D221" s="159" t="s">
        <v>5671</v>
      </c>
      <c r="E221" s="160">
        <v>1</v>
      </c>
      <c r="F221" s="161">
        <v>100000</v>
      </c>
      <c r="G221" s="161">
        <v>500000</v>
      </c>
      <c r="H221" s="159" t="s">
        <v>3651</v>
      </c>
      <c r="I221" s="159" t="s">
        <v>3810</v>
      </c>
      <c r="J221" s="159" t="s">
        <v>5040</v>
      </c>
      <c r="K221" s="159" t="s">
        <v>178</v>
      </c>
      <c r="L221" s="159" t="s">
        <v>5675</v>
      </c>
    </row>
    <row r="222" spans="1:12" x14ac:dyDescent="0.2">
      <c r="A222" s="159" t="s">
        <v>3665</v>
      </c>
      <c r="B222" s="159" t="s">
        <v>3668</v>
      </c>
      <c r="C222" s="159" t="s">
        <v>5671</v>
      </c>
      <c r="D222" s="159" t="s">
        <v>5671</v>
      </c>
      <c r="E222" s="160">
        <v>1</v>
      </c>
      <c r="F222" s="161">
        <v>9999986</v>
      </c>
      <c r="G222" s="161">
        <v>9999986</v>
      </c>
      <c r="H222" s="159" t="s">
        <v>3651</v>
      </c>
      <c r="I222" s="159" t="s">
        <v>3666</v>
      </c>
      <c r="J222" s="159" t="s">
        <v>5676</v>
      </c>
      <c r="K222" s="159"/>
      <c r="L222" s="159" t="s">
        <v>3667</v>
      </c>
    </row>
    <row r="223" spans="1:12" x14ac:dyDescent="0.2">
      <c r="A223" s="159" t="s">
        <v>5677</v>
      </c>
      <c r="B223" s="159" t="s">
        <v>5678</v>
      </c>
      <c r="C223" s="159" t="s">
        <v>5671</v>
      </c>
      <c r="D223" s="159" t="s">
        <v>5671</v>
      </c>
      <c r="E223" s="160">
        <v>1</v>
      </c>
      <c r="F223" s="161">
        <v>1075000</v>
      </c>
      <c r="G223" s="161">
        <v>1100000</v>
      </c>
      <c r="H223" s="159" t="s">
        <v>3651</v>
      </c>
      <c r="I223" s="159" t="s">
        <v>3680</v>
      </c>
      <c r="J223" s="159" t="s">
        <v>5656</v>
      </c>
      <c r="K223" s="159" t="s">
        <v>185</v>
      </c>
      <c r="L223" s="159" t="s">
        <v>5679</v>
      </c>
    </row>
    <row r="224" spans="1:12" x14ac:dyDescent="0.2">
      <c r="A224" s="159" t="s">
        <v>5680</v>
      </c>
      <c r="B224" s="159" t="s">
        <v>5681</v>
      </c>
      <c r="C224" s="159" t="s">
        <v>5671</v>
      </c>
      <c r="D224" s="159" t="s">
        <v>5671</v>
      </c>
      <c r="E224" s="160">
        <v>1</v>
      </c>
      <c r="F224" s="161">
        <v>19999994</v>
      </c>
      <c r="G224" s="161">
        <v>19999994</v>
      </c>
      <c r="H224" s="159" t="s">
        <v>3651</v>
      </c>
      <c r="I224" s="159" t="s">
        <v>4857</v>
      </c>
      <c r="J224" s="159" t="s">
        <v>5286</v>
      </c>
      <c r="K224" s="159"/>
      <c r="L224" s="159" t="s">
        <v>5682</v>
      </c>
    </row>
    <row r="225" spans="1:12" x14ac:dyDescent="0.2">
      <c r="A225" s="159" t="s">
        <v>5683</v>
      </c>
      <c r="B225" s="159" t="s">
        <v>5684</v>
      </c>
      <c r="C225" s="159" t="s">
        <v>5685</v>
      </c>
      <c r="D225" s="159" t="s">
        <v>5685</v>
      </c>
      <c r="E225" s="160">
        <v>1</v>
      </c>
      <c r="F225" s="161">
        <v>82470989</v>
      </c>
      <c r="G225" s="161">
        <v>100000000</v>
      </c>
      <c r="H225" s="159" t="s">
        <v>3651</v>
      </c>
      <c r="I225" s="159" t="s">
        <v>3671</v>
      </c>
      <c r="J225" s="159" t="s">
        <v>4835</v>
      </c>
      <c r="K225" s="159" t="s">
        <v>178</v>
      </c>
      <c r="L225" s="159" t="s">
        <v>5686</v>
      </c>
    </row>
    <row r="226" spans="1:12" x14ac:dyDescent="0.2">
      <c r="A226" s="159" t="s">
        <v>5687</v>
      </c>
      <c r="B226" s="159" t="s">
        <v>5688</v>
      </c>
      <c r="C226" s="159" t="s">
        <v>5685</v>
      </c>
      <c r="D226" s="159" t="s">
        <v>5685</v>
      </c>
      <c r="E226" s="160">
        <v>1</v>
      </c>
      <c r="F226" s="161">
        <v>5000</v>
      </c>
      <c r="G226" s="161">
        <v>500000</v>
      </c>
      <c r="H226" s="159" t="s">
        <v>3651</v>
      </c>
      <c r="I226" s="159" t="s">
        <v>3753</v>
      </c>
      <c r="J226" s="159" t="s">
        <v>5689</v>
      </c>
      <c r="K226" s="159" t="s">
        <v>182</v>
      </c>
      <c r="L226" s="159" t="s">
        <v>5690</v>
      </c>
    </row>
    <row r="227" spans="1:12" x14ac:dyDescent="0.2">
      <c r="A227" s="159" t="s">
        <v>5691</v>
      </c>
      <c r="B227" s="159" t="s">
        <v>5692</v>
      </c>
      <c r="C227" s="159" t="s">
        <v>5685</v>
      </c>
      <c r="D227" s="159" t="s">
        <v>5685</v>
      </c>
      <c r="E227" s="160">
        <v>2</v>
      </c>
      <c r="F227" s="161">
        <v>75000</v>
      </c>
      <c r="G227" s="161"/>
      <c r="H227" s="159" t="s">
        <v>3670</v>
      </c>
      <c r="I227" s="159" t="s">
        <v>3690</v>
      </c>
      <c r="J227" s="159" t="s">
        <v>5693</v>
      </c>
      <c r="K227" s="159" t="s">
        <v>182</v>
      </c>
      <c r="L227" s="159" t="s">
        <v>5694</v>
      </c>
    </row>
    <row r="228" spans="1:12" x14ac:dyDescent="0.2">
      <c r="A228" s="159" t="s">
        <v>5695</v>
      </c>
      <c r="B228" s="159" t="s">
        <v>5696</v>
      </c>
      <c r="C228" s="159" t="s">
        <v>5685</v>
      </c>
      <c r="D228" s="159" t="s">
        <v>5685</v>
      </c>
      <c r="E228" s="160">
        <v>1</v>
      </c>
      <c r="F228" s="161">
        <v>11598050</v>
      </c>
      <c r="G228" s="161">
        <v>13000010</v>
      </c>
      <c r="H228" s="159" t="s">
        <v>3651</v>
      </c>
      <c r="I228" s="159" t="s">
        <v>3656</v>
      </c>
      <c r="J228" s="159" t="s">
        <v>4953</v>
      </c>
      <c r="K228" s="159" t="s">
        <v>178</v>
      </c>
      <c r="L228" s="159" t="s">
        <v>5697</v>
      </c>
    </row>
    <row r="229" spans="1:12" x14ac:dyDescent="0.2">
      <c r="A229" s="159" t="s">
        <v>5698</v>
      </c>
      <c r="B229" s="159" t="s">
        <v>5699</v>
      </c>
      <c r="C229" s="159" t="s">
        <v>5700</v>
      </c>
      <c r="D229" s="159" t="s">
        <v>5700</v>
      </c>
      <c r="E229" s="160">
        <v>1</v>
      </c>
      <c r="F229" s="161">
        <v>239500</v>
      </c>
      <c r="G229" s="161">
        <v>2500000</v>
      </c>
      <c r="H229" s="159" t="s">
        <v>3651</v>
      </c>
      <c r="I229" s="159" t="s">
        <v>3666</v>
      </c>
      <c r="J229" s="159" t="s">
        <v>5305</v>
      </c>
      <c r="K229" s="159" t="s">
        <v>178</v>
      </c>
      <c r="L229" s="159" t="s">
        <v>5701</v>
      </c>
    </row>
    <row r="230" spans="1:12" x14ac:dyDescent="0.2">
      <c r="A230" s="159" t="s">
        <v>5702</v>
      </c>
      <c r="B230" s="159" t="s">
        <v>5703</v>
      </c>
      <c r="C230" s="159" t="s">
        <v>5700</v>
      </c>
      <c r="D230" s="159" t="s">
        <v>5700</v>
      </c>
      <c r="E230" s="160">
        <v>1</v>
      </c>
      <c r="F230" s="161">
        <v>410000</v>
      </c>
      <c r="G230" s="161">
        <v>410000</v>
      </c>
      <c r="H230" s="159" t="s">
        <v>3651</v>
      </c>
      <c r="I230" s="159" t="s">
        <v>5380</v>
      </c>
      <c r="J230" s="159" t="s">
        <v>5704</v>
      </c>
      <c r="K230" s="159" t="s">
        <v>182</v>
      </c>
      <c r="L230" s="159" t="s">
        <v>5705</v>
      </c>
    </row>
    <row r="231" spans="1:12" x14ac:dyDescent="0.2">
      <c r="A231" s="159" t="s">
        <v>5706</v>
      </c>
      <c r="B231" s="159" t="s">
        <v>5707</v>
      </c>
      <c r="C231" s="159" t="s">
        <v>5700</v>
      </c>
      <c r="D231" s="159" t="s">
        <v>5700</v>
      </c>
      <c r="E231" s="160">
        <v>1</v>
      </c>
      <c r="F231" s="161">
        <v>900000</v>
      </c>
      <c r="G231" s="161">
        <v>1000000</v>
      </c>
      <c r="H231" s="159" t="s">
        <v>3651</v>
      </c>
      <c r="I231" s="159" t="s">
        <v>5708</v>
      </c>
      <c r="J231" s="159" t="s">
        <v>5709</v>
      </c>
      <c r="K231" s="159" t="s">
        <v>185</v>
      </c>
      <c r="L231" s="159" t="s">
        <v>5710</v>
      </c>
    </row>
    <row r="232" spans="1:12" x14ac:dyDescent="0.2">
      <c r="A232" s="159" t="s">
        <v>5711</v>
      </c>
      <c r="B232" s="159" t="s">
        <v>5712</v>
      </c>
      <c r="C232" s="159" t="s">
        <v>5713</v>
      </c>
      <c r="D232" s="159" t="s">
        <v>5713</v>
      </c>
      <c r="E232" s="160">
        <v>1</v>
      </c>
      <c r="F232" s="161">
        <v>3259946</v>
      </c>
      <c r="G232" s="161">
        <v>5000000</v>
      </c>
      <c r="H232" s="159" t="s">
        <v>3651</v>
      </c>
      <c r="I232" s="159" t="s">
        <v>3810</v>
      </c>
      <c r="J232" s="159" t="s">
        <v>5714</v>
      </c>
      <c r="K232" s="159"/>
      <c r="L232" s="159" t="s">
        <v>5715</v>
      </c>
    </row>
    <row r="233" spans="1:12" x14ac:dyDescent="0.2">
      <c r="A233" s="159" t="s">
        <v>5716</v>
      </c>
      <c r="B233" s="159" t="s">
        <v>5717</v>
      </c>
      <c r="C233" s="159" t="s">
        <v>5713</v>
      </c>
      <c r="D233" s="159" t="s">
        <v>5718</v>
      </c>
      <c r="E233" s="160">
        <v>2</v>
      </c>
      <c r="F233" s="161">
        <v>2907823</v>
      </c>
      <c r="G233" s="161">
        <v>5437833</v>
      </c>
      <c r="H233" s="159" t="s">
        <v>3651</v>
      </c>
      <c r="I233" s="159" t="s">
        <v>3711</v>
      </c>
      <c r="J233" s="159" t="s">
        <v>5719</v>
      </c>
      <c r="K233" s="159" t="s">
        <v>1475</v>
      </c>
      <c r="L233" s="159" t="s">
        <v>5720</v>
      </c>
    </row>
    <row r="234" spans="1:12" x14ac:dyDescent="0.2">
      <c r="A234" s="159" t="s">
        <v>5721</v>
      </c>
      <c r="B234" s="159" t="s">
        <v>5722</v>
      </c>
      <c r="C234" s="159" t="s">
        <v>5713</v>
      </c>
      <c r="D234" s="159" t="s">
        <v>5713</v>
      </c>
      <c r="E234" s="160">
        <v>1</v>
      </c>
      <c r="F234" s="161">
        <v>300000</v>
      </c>
      <c r="G234" s="161">
        <v>300000</v>
      </c>
      <c r="H234" s="159" t="s">
        <v>3651</v>
      </c>
      <c r="I234" s="159" t="s">
        <v>3660</v>
      </c>
      <c r="J234" s="159" t="s">
        <v>5723</v>
      </c>
      <c r="K234" s="159"/>
      <c r="L234" s="159" t="s">
        <v>5724</v>
      </c>
    </row>
    <row r="235" spans="1:12" x14ac:dyDescent="0.2">
      <c r="A235" s="159" t="s">
        <v>5725</v>
      </c>
      <c r="B235" s="159" t="s">
        <v>5726</v>
      </c>
      <c r="C235" s="159" t="s">
        <v>5727</v>
      </c>
      <c r="D235" s="159" t="s">
        <v>5727</v>
      </c>
      <c r="E235" s="160">
        <v>1</v>
      </c>
      <c r="F235" s="161">
        <v>4713623</v>
      </c>
      <c r="G235" s="161">
        <v>4713623</v>
      </c>
      <c r="H235" s="159" t="s">
        <v>3651</v>
      </c>
      <c r="I235" s="159" t="s">
        <v>3716</v>
      </c>
      <c r="J235" s="159" t="s">
        <v>5266</v>
      </c>
      <c r="K235" s="159" t="s">
        <v>189</v>
      </c>
      <c r="L235" s="159" t="s">
        <v>5728</v>
      </c>
    </row>
    <row r="236" spans="1:12" x14ac:dyDescent="0.2">
      <c r="A236" s="159" t="s">
        <v>4879</v>
      </c>
      <c r="B236" s="159" t="s">
        <v>4880</v>
      </c>
      <c r="C236" s="159" t="s">
        <v>5727</v>
      </c>
      <c r="D236" s="159" t="s">
        <v>5727</v>
      </c>
      <c r="E236" s="160">
        <v>1</v>
      </c>
      <c r="F236" s="161">
        <v>1476161</v>
      </c>
      <c r="G236" s="161">
        <v>3217557</v>
      </c>
      <c r="H236" s="159" t="s">
        <v>3651</v>
      </c>
      <c r="I236" s="159" t="s">
        <v>3776</v>
      </c>
      <c r="J236" s="159" t="s">
        <v>4882</v>
      </c>
      <c r="K236" s="159"/>
      <c r="L236" s="159" t="s">
        <v>5729</v>
      </c>
    </row>
    <row r="237" spans="1:12" x14ac:dyDescent="0.2">
      <c r="A237" s="159" t="s">
        <v>5018</v>
      </c>
      <c r="B237" s="159" t="s">
        <v>5019</v>
      </c>
      <c r="C237" s="159" t="s">
        <v>5727</v>
      </c>
      <c r="D237" s="159" t="s">
        <v>5727</v>
      </c>
      <c r="E237" s="160">
        <v>1</v>
      </c>
      <c r="F237" s="161">
        <v>5000319</v>
      </c>
      <c r="G237" s="161">
        <v>5000319</v>
      </c>
      <c r="H237" s="159" t="s">
        <v>3670</v>
      </c>
      <c r="I237" s="159" t="s">
        <v>3666</v>
      </c>
      <c r="J237" s="159" t="s">
        <v>5020</v>
      </c>
      <c r="K237" s="159"/>
      <c r="L237" s="159" t="s">
        <v>5730</v>
      </c>
    </row>
    <row r="238" spans="1:12" x14ac:dyDescent="0.2">
      <c r="A238" s="159" t="s">
        <v>5731</v>
      </c>
      <c r="B238" s="159" t="s">
        <v>5732</v>
      </c>
      <c r="C238" s="159" t="s">
        <v>1781</v>
      </c>
      <c r="D238" s="159" t="s">
        <v>1781</v>
      </c>
      <c r="E238" s="160">
        <v>1</v>
      </c>
      <c r="F238" s="161">
        <v>500000</v>
      </c>
      <c r="G238" s="161">
        <v>999999</v>
      </c>
      <c r="H238" s="159" t="s">
        <v>3651</v>
      </c>
      <c r="I238" s="159" t="s">
        <v>5733</v>
      </c>
      <c r="J238" s="159" t="s">
        <v>5734</v>
      </c>
      <c r="K238" s="159"/>
      <c r="L238" s="159" t="s">
        <v>5735</v>
      </c>
    </row>
    <row r="239" spans="1:12" x14ac:dyDescent="0.2">
      <c r="A239" s="159" t="s">
        <v>5401</v>
      </c>
      <c r="B239" s="159" t="s">
        <v>5402</v>
      </c>
      <c r="C239" s="159" t="s">
        <v>1781</v>
      </c>
      <c r="D239" s="159" t="s">
        <v>1781</v>
      </c>
      <c r="E239" s="160">
        <v>1</v>
      </c>
      <c r="F239" s="161">
        <v>950000</v>
      </c>
      <c r="G239" s="161">
        <v>1000000</v>
      </c>
      <c r="H239" s="159" t="s">
        <v>3651</v>
      </c>
      <c r="I239" s="159" t="s">
        <v>3680</v>
      </c>
      <c r="J239" s="159" t="s">
        <v>5403</v>
      </c>
      <c r="K239" s="159" t="s">
        <v>182</v>
      </c>
      <c r="L239" s="159" t="s">
        <v>5736</v>
      </c>
    </row>
    <row r="240" spans="1:12" x14ac:dyDescent="0.2">
      <c r="A240" s="159" t="s">
        <v>5737</v>
      </c>
      <c r="B240" s="159" t="s">
        <v>5738</v>
      </c>
      <c r="C240" s="159" t="s">
        <v>1781</v>
      </c>
      <c r="D240" s="159" t="s">
        <v>1781</v>
      </c>
      <c r="E240" s="160">
        <v>1</v>
      </c>
      <c r="F240" s="161">
        <v>7998699</v>
      </c>
      <c r="G240" s="161">
        <v>7998699</v>
      </c>
      <c r="H240" s="159" t="s">
        <v>3670</v>
      </c>
      <c r="I240" s="159" t="s">
        <v>5061</v>
      </c>
      <c r="J240" s="159" t="s">
        <v>5739</v>
      </c>
      <c r="K240" s="159"/>
      <c r="L240" s="159" t="s">
        <v>5740</v>
      </c>
    </row>
    <row r="241" spans="1:12" x14ac:dyDescent="0.2">
      <c r="A241" s="159" t="s">
        <v>3669</v>
      </c>
      <c r="B241" s="159" t="s">
        <v>3673</v>
      </c>
      <c r="C241" s="159" t="s">
        <v>5741</v>
      </c>
      <c r="D241" s="159" t="s">
        <v>5741</v>
      </c>
      <c r="E241" s="160">
        <v>1</v>
      </c>
      <c r="F241" s="161">
        <v>10000000</v>
      </c>
      <c r="G241" s="161">
        <v>10000000</v>
      </c>
      <c r="H241" s="159" t="s">
        <v>3670</v>
      </c>
      <c r="I241" s="159" t="s">
        <v>3671</v>
      </c>
      <c r="J241" s="159" t="s">
        <v>4835</v>
      </c>
      <c r="K241" s="159"/>
      <c r="L241" s="159" t="s">
        <v>3672</v>
      </c>
    </row>
    <row r="242" spans="1:12" x14ac:dyDescent="0.2">
      <c r="A242" s="159" t="s">
        <v>5742</v>
      </c>
      <c r="B242" s="159" t="s">
        <v>5743</v>
      </c>
      <c r="C242" s="159" t="s">
        <v>5741</v>
      </c>
      <c r="D242" s="159" t="s">
        <v>5741</v>
      </c>
      <c r="E242" s="160">
        <v>1</v>
      </c>
      <c r="F242" s="161">
        <v>650000</v>
      </c>
      <c r="G242" s="161">
        <v>1000000</v>
      </c>
      <c r="H242" s="159" t="s">
        <v>3651</v>
      </c>
      <c r="I242" s="159" t="s">
        <v>3711</v>
      </c>
      <c r="J242" s="159" t="s">
        <v>5493</v>
      </c>
      <c r="K242" s="159" t="s">
        <v>182</v>
      </c>
      <c r="L242" s="159" t="s">
        <v>5744</v>
      </c>
    </row>
    <row r="243" spans="1:12" x14ac:dyDescent="0.2">
      <c r="A243" s="159" t="s">
        <v>5745</v>
      </c>
      <c r="B243" s="159" t="s">
        <v>3822</v>
      </c>
      <c r="C243" s="159" t="s">
        <v>5741</v>
      </c>
      <c r="D243" s="159" t="s">
        <v>5741</v>
      </c>
      <c r="E243" s="160">
        <v>1</v>
      </c>
      <c r="F243" s="161">
        <v>1467502</v>
      </c>
      <c r="G243" s="161">
        <v>1467502</v>
      </c>
      <c r="H243" s="159" t="s">
        <v>3651</v>
      </c>
      <c r="I243" s="159" t="s">
        <v>3666</v>
      </c>
      <c r="J243" s="159" t="s">
        <v>3855</v>
      </c>
      <c r="K243" s="159"/>
      <c r="L243" s="159" t="s">
        <v>5746</v>
      </c>
    </row>
    <row r="244" spans="1:12" x14ac:dyDescent="0.2">
      <c r="A244" s="159" t="s">
        <v>5747</v>
      </c>
      <c r="B244" s="159" t="s">
        <v>5748</v>
      </c>
      <c r="C244" s="159" t="s">
        <v>5741</v>
      </c>
      <c r="D244" s="159" t="s">
        <v>5741</v>
      </c>
      <c r="E244" s="160">
        <v>1</v>
      </c>
      <c r="F244" s="161">
        <v>1000000</v>
      </c>
      <c r="G244" s="161">
        <v>1000000</v>
      </c>
      <c r="H244" s="159" t="s">
        <v>3670</v>
      </c>
      <c r="I244" s="159" t="s">
        <v>3753</v>
      </c>
      <c r="J244" s="159" t="s">
        <v>4962</v>
      </c>
      <c r="K244" s="159"/>
      <c r="L244" s="159" t="s">
        <v>5749</v>
      </c>
    </row>
    <row r="245" spans="1:12" x14ac:dyDescent="0.2">
      <c r="A245" s="159" t="s">
        <v>5750</v>
      </c>
      <c r="B245" s="159" t="s">
        <v>5751</v>
      </c>
      <c r="C245" s="159" t="s">
        <v>5741</v>
      </c>
      <c r="D245" s="159" t="s">
        <v>5741</v>
      </c>
      <c r="E245" s="160">
        <v>1</v>
      </c>
      <c r="F245" s="161">
        <v>10854629</v>
      </c>
      <c r="G245" s="161">
        <v>16000000</v>
      </c>
      <c r="H245" s="159" t="s">
        <v>3651</v>
      </c>
      <c r="I245" s="159" t="s">
        <v>5470</v>
      </c>
      <c r="J245" s="159" t="s">
        <v>5752</v>
      </c>
      <c r="K245" s="159"/>
      <c r="L245" s="159" t="s">
        <v>5753</v>
      </c>
    </row>
    <row r="246" spans="1:12" x14ac:dyDescent="0.2">
      <c r="A246" s="159" t="s">
        <v>5754</v>
      </c>
      <c r="B246" s="159" t="s">
        <v>5755</v>
      </c>
      <c r="C246" s="159" t="s">
        <v>5756</v>
      </c>
      <c r="D246" s="159" t="s">
        <v>5756</v>
      </c>
      <c r="E246" s="160">
        <v>1</v>
      </c>
      <c r="F246" s="161">
        <v>11970548</v>
      </c>
      <c r="G246" s="161">
        <v>12000000</v>
      </c>
      <c r="H246" s="159" t="s">
        <v>3651</v>
      </c>
      <c r="I246" s="159" t="s">
        <v>3656</v>
      </c>
      <c r="J246" s="159" t="s">
        <v>5077</v>
      </c>
      <c r="K246" s="159"/>
      <c r="L246" s="159" t="s">
        <v>5757</v>
      </c>
    </row>
    <row r="247" spans="1:12" x14ac:dyDescent="0.2">
      <c r="A247" s="159" t="s">
        <v>5758</v>
      </c>
      <c r="B247" s="159" t="s">
        <v>5759</v>
      </c>
      <c r="C247" s="159" t="s">
        <v>5756</v>
      </c>
      <c r="D247" s="159" t="s">
        <v>5760</v>
      </c>
      <c r="E247" s="160">
        <v>2</v>
      </c>
      <c r="F247" s="161">
        <v>100000</v>
      </c>
      <c r="G247" s="161">
        <v>2000000</v>
      </c>
      <c r="H247" s="159" t="s">
        <v>3651</v>
      </c>
      <c r="I247" s="159" t="s">
        <v>5250</v>
      </c>
      <c r="J247" s="159" t="s">
        <v>5251</v>
      </c>
      <c r="K247" s="159" t="s">
        <v>185</v>
      </c>
      <c r="L247" s="159" t="s">
        <v>5761</v>
      </c>
    </row>
    <row r="248" spans="1:12" x14ac:dyDescent="0.2">
      <c r="A248" s="159" t="s">
        <v>5762</v>
      </c>
      <c r="B248" s="159" t="s">
        <v>5763</v>
      </c>
      <c r="C248" s="159" t="s">
        <v>5756</v>
      </c>
      <c r="D248" s="159" t="s">
        <v>5756</v>
      </c>
      <c r="E248" s="160">
        <v>1</v>
      </c>
      <c r="F248" s="161">
        <v>66304990</v>
      </c>
      <c r="G248" s="161">
        <v>66304990</v>
      </c>
      <c r="H248" s="159" t="s">
        <v>3670</v>
      </c>
      <c r="I248" s="159" t="s">
        <v>3656</v>
      </c>
      <c r="J248" s="159" t="s">
        <v>3856</v>
      </c>
      <c r="K248" s="159"/>
      <c r="L248" s="159" t="s">
        <v>5764</v>
      </c>
    </row>
    <row r="249" spans="1:12" x14ac:dyDescent="0.2">
      <c r="A249" s="159" t="s">
        <v>5765</v>
      </c>
      <c r="B249" s="159" t="s">
        <v>5766</v>
      </c>
      <c r="C249" s="159" t="s">
        <v>5756</v>
      </c>
      <c r="D249" s="159" t="s">
        <v>5756</v>
      </c>
      <c r="E249" s="160">
        <v>1</v>
      </c>
      <c r="F249" s="161">
        <v>885000</v>
      </c>
      <c r="G249" s="161">
        <v>4000000</v>
      </c>
      <c r="H249" s="159" t="s">
        <v>3651</v>
      </c>
      <c r="I249" s="159" t="s">
        <v>3656</v>
      </c>
      <c r="J249" s="159" t="s">
        <v>5077</v>
      </c>
      <c r="K249" s="159" t="s">
        <v>185</v>
      </c>
      <c r="L249" s="159" t="s">
        <v>5767</v>
      </c>
    </row>
    <row r="250" spans="1:12" x14ac:dyDescent="0.2">
      <c r="A250" s="159" t="s">
        <v>5768</v>
      </c>
      <c r="B250" s="159" t="s">
        <v>5769</v>
      </c>
      <c r="C250" s="159" t="s">
        <v>5756</v>
      </c>
      <c r="D250" s="159" t="s">
        <v>5756</v>
      </c>
      <c r="E250" s="160">
        <v>1</v>
      </c>
      <c r="F250" s="161">
        <v>17496637</v>
      </c>
      <c r="G250" s="161">
        <v>17496637</v>
      </c>
      <c r="H250" s="159" t="s">
        <v>3651</v>
      </c>
      <c r="I250" s="159" t="s">
        <v>3680</v>
      </c>
      <c r="J250" s="159" t="s">
        <v>5770</v>
      </c>
      <c r="K250" s="159" t="s">
        <v>182</v>
      </c>
      <c r="L250" s="159" t="s">
        <v>5771</v>
      </c>
    </row>
    <row r="251" spans="1:12" x14ac:dyDescent="0.2">
      <c r="A251" s="159" t="s">
        <v>5642</v>
      </c>
      <c r="B251" s="159" t="s">
        <v>5643</v>
      </c>
      <c r="C251" s="159" t="s">
        <v>5756</v>
      </c>
      <c r="D251" s="159" t="s">
        <v>5756</v>
      </c>
      <c r="E251" s="160">
        <v>1</v>
      </c>
      <c r="F251" s="161">
        <v>4000000</v>
      </c>
      <c r="G251" s="161">
        <v>4000000</v>
      </c>
      <c r="H251" s="159" t="s">
        <v>3651</v>
      </c>
      <c r="I251" s="159" t="s">
        <v>3656</v>
      </c>
      <c r="J251" s="159" t="s">
        <v>5645</v>
      </c>
      <c r="K251" s="159"/>
      <c r="L251" s="159" t="s">
        <v>5772</v>
      </c>
    </row>
    <row r="252" spans="1:12" x14ac:dyDescent="0.2">
      <c r="A252" s="159" t="s">
        <v>5773</v>
      </c>
      <c r="B252" s="159" t="s">
        <v>5774</v>
      </c>
      <c r="C252" s="159" t="s">
        <v>5756</v>
      </c>
      <c r="D252" s="159" t="s">
        <v>5756</v>
      </c>
      <c r="E252" s="160">
        <v>1</v>
      </c>
      <c r="F252" s="161">
        <v>1718840</v>
      </c>
      <c r="G252" s="161">
        <v>5000000</v>
      </c>
      <c r="H252" s="159" t="s">
        <v>3651</v>
      </c>
      <c r="I252" s="159" t="s">
        <v>3690</v>
      </c>
      <c r="J252" s="159" t="s">
        <v>5196</v>
      </c>
      <c r="K252" s="159" t="s">
        <v>182</v>
      </c>
      <c r="L252" s="159" t="s">
        <v>5775</v>
      </c>
    </row>
    <row r="253" spans="1:12" x14ac:dyDescent="0.2">
      <c r="A253" s="159" t="s">
        <v>5776</v>
      </c>
      <c r="B253" s="159" t="s">
        <v>5777</v>
      </c>
      <c r="C253" s="159" t="s">
        <v>5778</v>
      </c>
      <c r="D253" s="159" t="s">
        <v>5779</v>
      </c>
      <c r="E253" s="160">
        <v>2</v>
      </c>
      <c r="F253" s="161">
        <v>24541949</v>
      </c>
      <c r="G253" s="161">
        <v>24541949</v>
      </c>
      <c r="H253" s="159" t="s">
        <v>3651</v>
      </c>
      <c r="I253" s="159" t="s">
        <v>3671</v>
      </c>
      <c r="J253" s="159" t="s">
        <v>5780</v>
      </c>
      <c r="K253" s="159" t="s">
        <v>182</v>
      </c>
      <c r="L253" s="159" t="s">
        <v>5781</v>
      </c>
    </row>
    <row r="254" spans="1:12" x14ac:dyDescent="0.2">
      <c r="A254" s="159" t="s">
        <v>5782</v>
      </c>
      <c r="B254" s="159" t="s">
        <v>5783</v>
      </c>
      <c r="C254" s="159" t="s">
        <v>5778</v>
      </c>
      <c r="D254" s="159" t="s">
        <v>5778</v>
      </c>
      <c r="E254" s="160">
        <v>1</v>
      </c>
      <c r="F254" s="161">
        <v>1250000</v>
      </c>
      <c r="G254" s="161">
        <v>3000000</v>
      </c>
      <c r="H254" s="159" t="s">
        <v>3651</v>
      </c>
      <c r="I254" s="159" t="s">
        <v>3753</v>
      </c>
      <c r="J254" s="159" t="s">
        <v>5784</v>
      </c>
      <c r="K254" s="159" t="s">
        <v>182</v>
      </c>
      <c r="L254" s="159" t="s">
        <v>5785</v>
      </c>
    </row>
    <row r="255" spans="1:12" x14ac:dyDescent="0.2">
      <c r="A255" s="159" t="s">
        <v>5786</v>
      </c>
      <c r="B255" s="159" t="s">
        <v>5787</v>
      </c>
      <c r="C255" s="159" t="s">
        <v>5778</v>
      </c>
      <c r="D255" s="159" t="s">
        <v>5778</v>
      </c>
      <c r="E255" s="160">
        <v>1</v>
      </c>
      <c r="F255" s="161">
        <v>5752538</v>
      </c>
      <c r="G255" s="161">
        <v>5752538</v>
      </c>
      <c r="H255" s="159" t="s">
        <v>3651</v>
      </c>
      <c r="I255" s="159" t="s">
        <v>3656</v>
      </c>
      <c r="J255" s="159" t="s">
        <v>4144</v>
      </c>
      <c r="K255" s="159" t="s">
        <v>178</v>
      </c>
      <c r="L255" s="159" t="s">
        <v>5788</v>
      </c>
    </row>
    <row r="256" spans="1:12" x14ac:dyDescent="0.2">
      <c r="A256" s="159" t="s">
        <v>5789</v>
      </c>
      <c r="B256" s="159" t="s">
        <v>5790</v>
      </c>
      <c r="C256" s="159" t="s">
        <v>5778</v>
      </c>
      <c r="D256" s="159" t="s">
        <v>5778</v>
      </c>
      <c r="E256" s="160">
        <v>1</v>
      </c>
      <c r="F256" s="161">
        <v>5046995</v>
      </c>
      <c r="G256" s="161">
        <v>5046995</v>
      </c>
      <c r="H256" s="159" t="s">
        <v>3651</v>
      </c>
      <c r="I256" s="159" t="s">
        <v>3683</v>
      </c>
      <c r="J256" s="159" t="s">
        <v>5145</v>
      </c>
      <c r="K256" s="159" t="s">
        <v>185</v>
      </c>
      <c r="L256" s="159" t="s">
        <v>5791</v>
      </c>
    </row>
    <row r="257" spans="1:12" x14ac:dyDescent="0.2">
      <c r="A257" s="159" t="s">
        <v>5792</v>
      </c>
      <c r="B257" s="159" t="s">
        <v>5793</v>
      </c>
      <c r="C257" s="159" t="s">
        <v>5778</v>
      </c>
      <c r="D257" s="159" t="s">
        <v>5778</v>
      </c>
      <c r="E257" s="160">
        <v>1</v>
      </c>
      <c r="F257" s="161">
        <v>1324723</v>
      </c>
      <c r="G257" s="161">
        <v>1999999</v>
      </c>
      <c r="H257" s="159" t="s">
        <v>3651</v>
      </c>
      <c r="I257" s="159" t="s">
        <v>5794</v>
      </c>
      <c r="J257" s="159" t="s">
        <v>5795</v>
      </c>
      <c r="K257" s="159" t="s">
        <v>1475</v>
      </c>
      <c r="L257" s="159" t="s">
        <v>5796</v>
      </c>
    </row>
    <row r="258" spans="1:12" x14ac:dyDescent="0.2">
      <c r="A258" s="159" t="s">
        <v>5797</v>
      </c>
      <c r="B258" s="159" t="s">
        <v>5798</v>
      </c>
      <c r="C258" s="159" t="s">
        <v>5778</v>
      </c>
      <c r="D258" s="159" t="s">
        <v>5778</v>
      </c>
      <c r="E258" s="160">
        <v>1</v>
      </c>
      <c r="F258" s="161">
        <v>12000000</v>
      </c>
      <c r="G258" s="161">
        <v>12000000</v>
      </c>
      <c r="H258" s="159" t="s">
        <v>3651</v>
      </c>
      <c r="I258" s="159" t="s">
        <v>3680</v>
      </c>
      <c r="J258" s="159" t="s">
        <v>5656</v>
      </c>
      <c r="K258" s="159"/>
      <c r="L258" s="159" t="s">
        <v>5799</v>
      </c>
    </row>
    <row r="259" spans="1:12" x14ac:dyDescent="0.2">
      <c r="A259" s="159" t="s">
        <v>5800</v>
      </c>
      <c r="B259" s="159" t="s">
        <v>5801</v>
      </c>
      <c r="C259" s="159" t="s">
        <v>5802</v>
      </c>
      <c r="D259" s="159" t="s">
        <v>5802</v>
      </c>
      <c r="E259" s="160">
        <v>1</v>
      </c>
      <c r="F259" s="161">
        <v>12999991</v>
      </c>
      <c r="G259" s="161">
        <v>30350000</v>
      </c>
      <c r="H259" s="159" t="s">
        <v>3670</v>
      </c>
      <c r="I259" s="159" t="s">
        <v>3680</v>
      </c>
      <c r="J259" s="159" t="s">
        <v>3680</v>
      </c>
      <c r="K259" s="159"/>
      <c r="L259" s="159" t="s">
        <v>5803</v>
      </c>
    </row>
    <row r="260" spans="1:12" x14ac:dyDescent="0.2">
      <c r="A260" s="159" t="s">
        <v>5804</v>
      </c>
      <c r="B260" s="159" t="s">
        <v>5805</v>
      </c>
      <c r="C260" s="159" t="s">
        <v>5806</v>
      </c>
      <c r="D260" s="159" t="s">
        <v>5806</v>
      </c>
      <c r="E260" s="160">
        <v>1</v>
      </c>
      <c r="F260" s="161">
        <v>2500000</v>
      </c>
      <c r="G260" s="161">
        <v>2500000</v>
      </c>
      <c r="H260" s="159" t="s">
        <v>3651</v>
      </c>
      <c r="I260" s="159" t="s">
        <v>5807</v>
      </c>
      <c r="J260" s="159" t="s">
        <v>5808</v>
      </c>
      <c r="K260" s="159" t="s">
        <v>4877</v>
      </c>
      <c r="L260" s="159" t="s">
        <v>5809</v>
      </c>
    </row>
    <row r="261" spans="1:12" x14ac:dyDescent="0.2">
      <c r="A261" s="159" t="s">
        <v>5804</v>
      </c>
      <c r="B261" s="159" t="s">
        <v>5805</v>
      </c>
      <c r="C261" s="159" t="s">
        <v>5806</v>
      </c>
      <c r="D261" s="159" t="s">
        <v>5806</v>
      </c>
      <c r="E261" s="160">
        <v>1</v>
      </c>
      <c r="F261" s="161">
        <v>3598000</v>
      </c>
      <c r="G261" s="161">
        <v>10000000</v>
      </c>
      <c r="H261" s="159" t="s">
        <v>3651</v>
      </c>
      <c r="I261" s="159" t="s">
        <v>5807</v>
      </c>
      <c r="J261" s="159" t="s">
        <v>5808</v>
      </c>
      <c r="K261" s="159" t="s">
        <v>4877</v>
      </c>
      <c r="L261" s="159" t="s">
        <v>5810</v>
      </c>
    </row>
    <row r="262" spans="1:12" x14ac:dyDescent="0.2">
      <c r="A262" s="159" t="s">
        <v>5811</v>
      </c>
      <c r="B262" s="159" t="s">
        <v>5812</v>
      </c>
      <c r="C262" s="159" t="s">
        <v>5806</v>
      </c>
      <c r="D262" s="159" t="s">
        <v>5806</v>
      </c>
      <c r="E262" s="160">
        <v>1</v>
      </c>
      <c r="F262" s="161">
        <v>3259998</v>
      </c>
      <c r="G262" s="161">
        <v>3259998</v>
      </c>
      <c r="H262" s="159" t="s">
        <v>3651</v>
      </c>
      <c r="I262" s="159" t="s">
        <v>4846</v>
      </c>
      <c r="J262" s="159" t="s">
        <v>4958</v>
      </c>
      <c r="K262" s="159" t="s">
        <v>182</v>
      </c>
      <c r="L262" s="159" t="s">
        <v>5813</v>
      </c>
    </row>
    <row r="263" spans="1:12" x14ac:dyDescent="0.2">
      <c r="A263" s="159" t="s">
        <v>5814</v>
      </c>
      <c r="B263" s="159" t="s">
        <v>5815</v>
      </c>
      <c r="C263" s="159" t="s">
        <v>5760</v>
      </c>
      <c r="D263" s="159" t="s">
        <v>5760</v>
      </c>
      <c r="E263" s="160">
        <v>1</v>
      </c>
      <c r="F263" s="161">
        <v>1531998</v>
      </c>
      <c r="G263" s="161">
        <v>60000000</v>
      </c>
      <c r="H263" s="159" t="s">
        <v>3670</v>
      </c>
      <c r="I263" s="159" t="s">
        <v>3690</v>
      </c>
      <c r="J263" s="159" t="s">
        <v>5816</v>
      </c>
      <c r="K263" s="159" t="s">
        <v>178</v>
      </c>
      <c r="L263" s="159" t="s">
        <v>5817</v>
      </c>
    </row>
    <row r="264" spans="1:12" x14ac:dyDescent="0.2">
      <c r="A264" s="159" t="s">
        <v>5818</v>
      </c>
      <c r="B264" s="159" t="s">
        <v>5819</v>
      </c>
      <c r="C264" s="159" t="s">
        <v>5760</v>
      </c>
      <c r="D264" s="159" t="s">
        <v>5760</v>
      </c>
      <c r="E264" s="160">
        <v>1</v>
      </c>
      <c r="F264" s="161">
        <v>22284600</v>
      </c>
      <c r="G264" s="161">
        <v>22284600</v>
      </c>
      <c r="H264" s="159" t="s">
        <v>3651</v>
      </c>
      <c r="I264" s="159" t="s">
        <v>3690</v>
      </c>
      <c r="J264" s="159" t="s">
        <v>5820</v>
      </c>
      <c r="K264" s="159"/>
      <c r="L264" s="159" t="s">
        <v>5821</v>
      </c>
    </row>
    <row r="265" spans="1:12" x14ac:dyDescent="0.2">
      <c r="A265" s="159" t="s">
        <v>5822</v>
      </c>
      <c r="B265" s="159" t="s">
        <v>5823</v>
      </c>
      <c r="C265" s="159" t="s">
        <v>5760</v>
      </c>
      <c r="D265" s="159" t="s">
        <v>5760</v>
      </c>
      <c r="E265" s="160">
        <v>1</v>
      </c>
      <c r="F265" s="161">
        <v>8398584</v>
      </c>
      <c r="G265" s="161">
        <v>26200000</v>
      </c>
      <c r="H265" s="159" t="s">
        <v>3651</v>
      </c>
      <c r="I265" s="159" t="s">
        <v>3671</v>
      </c>
      <c r="J265" s="159" t="s">
        <v>4835</v>
      </c>
      <c r="K265" s="159" t="s">
        <v>178</v>
      </c>
      <c r="L265" s="159" t="s">
        <v>5824</v>
      </c>
    </row>
    <row r="266" spans="1:12" x14ac:dyDescent="0.2">
      <c r="A266" s="159" t="s">
        <v>5825</v>
      </c>
      <c r="B266" s="159" t="s">
        <v>5826</v>
      </c>
      <c r="C266" s="159" t="s">
        <v>5760</v>
      </c>
      <c r="D266" s="159" t="s">
        <v>5760</v>
      </c>
      <c r="E266" s="160">
        <v>1</v>
      </c>
      <c r="F266" s="161">
        <v>800000</v>
      </c>
      <c r="G266" s="161">
        <v>1200000</v>
      </c>
      <c r="H266" s="159" t="s">
        <v>3651</v>
      </c>
      <c r="I266" s="159" t="s">
        <v>3671</v>
      </c>
      <c r="J266" s="159" t="s">
        <v>5256</v>
      </c>
      <c r="K266" s="159" t="s">
        <v>189</v>
      </c>
      <c r="L266" s="159" t="s">
        <v>5827</v>
      </c>
    </row>
    <row r="267" spans="1:12" x14ac:dyDescent="0.2">
      <c r="A267" s="159" t="s">
        <v>5828</v>
      </c>
      <c r="B267" s="159" t="s">
        <v>5829</v>
      </c>
      <c r="C267" s="159" t="s">
        <v>5760</v>
      </c>
      <c r="D267" s="159" t="s">
        <v>5760</v>
      </c>
      <c r="E267" s="160">
        <v>1</v>
      </c>
      <c r="F267" s="161">
        <v>0</v>
      </c>
      <c r="G267" s="161">
        <v>1600000</v>
      </c>
      <c r="H267" s="159" t="s">
        <v>3651</v>
      </c>
      <c r="I267" s="159" t="s">
        <v>3690</v>
      </c>
      <c r="J267" s="159" t="s">
        <v>5830</v>
      </c>
      <c r="K267" s="159" t="s">
        <v>185</v>
      </c>
      <c r="L267" s="159" t="s">
        <v>5831</v>
      </c>
    </row>
    <row r="268" spans="1:12" x14ac:dyDescent="0.2">
      <c r="A268" s="159" t="s">
        <v>5832</v>
      </c>
      <c r="B268" s="159" t="s">
        <v>5833</v>
      </c>
      <c r="C268" s="159" t="s">
        <v>5760</v>
      </c>
      <c r="D268" s="159" t="s">
        <v>5760</v>
      </c>
      <c r="E268" s="160">
        <v>1</v>
      </c>
      <c r="F268" s="161">
        <v>17249984</v>
      </c>
      <c r="G268" s="161">
        <v>25000000</v>
      </c>
      <c r="H268" s="159" t="s">
        <v>3651</v>
      </c>
      <c r="I268" s="159" t="s">
        <v>3716</v>
      </c>
      <c r="J268" s="159" t="s">
        <v>5834</v>
      </c>
      <c r="K268" s="159"/>
      <c r="L268" s="159" t="s">
        <v>5835</v>
      </c>
    </row>
    <row r="269" spans="1:12" x14ac:dyDescent="0.2">
      <c r="A269" s="159" t="s">
        <v>5836</v>
      </c>
      <c r="B269" s="159" t="s">
        <v>5837</v>
      </c>
      <c r="C269" s="159" t="s">
        <v>5838</v>
      </c>
      <c r="D269" s="159" t="s">
        <v>5838</v>
      </c>
      <c r="E269" s="160">
        <v>1</v>
      </c>
      <c r="F269" s="161">
        <v>1350000</v>
      </c>
      <c r="G269" s="161">
        <v>5000000</v>
      </c>
      <c r="H269" s="159" t="s">
        <v>3651</v>
      </c>
      <c r="I269" s="159" t="s">
        <v>3666</v>
      </c>
      <c r="J269" s="159" t="s">
        <v>5518</v>
      </c>
      <c r="K269" s="159" t="s">
        <v>185</v>
      </c>
      <c r="L269" s="159" t="s">
        <v>5839</v>
      </c>
    </row>
    <row r="270" spans="1:12" x14ac:dyDescent="0.2">
      <c r="A270" s="159" t="s">
        <v>5840</v>
      </c>
      <c r="B270" s="159" t="s">
        <v>5841</v>
      </c>
      <c r="C270" s="159" t="s">
        <v>5838</v>
      </c>
      <c r="D270" s="159" t="s">
        <v>5838</v>
      </c>
      <c r="E270" s="160">
        <v>1</v>
      </c>
      <c r="F270" s="161">
        <v>0</v>
      </c>
      <c r="G270" s="161">
        <v>20000000</v>
      </c>
      <c r="H270" s="159" t="s">
        <v>3670</v>
      </c>
      <c r="I270" s="159" t="s">
        <v>3680</v>
      </c>
      <c r="J270" s="159" t="s">
        <v>3890</v>
      </c>
      <c r="K270" s="159" t="s">
        <v>4877</v>
      </c>
      <c r="L270" s="159" t="s">
        <v>5842</v>
      </c>
    </row>
    <row r="271" spans="1:12" x14ac:dyDescent="0.2">
      <c r="A271" s="159" t="s">
        <v>5843</v>
      </c>
      <c r="B271" s="159" t="s">
        <v>5844</v>
      </c>
      <c r="C271" s="159" t="s">
        <v>5838</v>
      </c>
      <c r="D271" s="159" t="s">
        <v>5838</v>
      </c>
      <c r="E271" s="160">
        <v>1</v>
      </c>
      <c r="F271" s="161">
        <v>2440568</v>
      </c>
      <c r="G271" s="161">
        <v>3500000</v>
      </c>
      <c r="H271" s="159" t="s">
        <v>3670</v>
      </c>
      <c r="I271" s="159" t="s">
        <v>3680</v>
      </c>
      <c r="J271" s="159" t="s">
        <v>5845</v>
      </c>
      <c r="K271" s="159"/>
      <c r="L271" s="159" t="s">
        <v>5846</v>
      </c>
    </row>
    <row r="272" spans="1:12" x14ac:dyDescent="0.2">
      <c r="A272" s="159" t="s">
        <v>5847</v>
      </c>
      <c r="B272" s="159" t="s">
        <v>5848</v>
      </c>
      <c r="C272" s="159" t="s">
        <v>5838</v>
      </c>
      <c r="D272" s="159" t="s">
        <v>5838</v>
      </c>
      <c r="E272" s="160">
        <v>1</v>
      </c>
      <c r="F272" s="161">
        <v>62500000</v>
      </c>
      <c r="G272" s="161">
        <v>80000000</v>
      </c>
      <c r="H272" s="159" t="s">
        <v>3651</v>
      </c>
      <c r="I272" s="159" t="s">
        <v>3656</v>
      </c>
      <c r="J272" s="159" t="s">
        <v>5849</v>
      </c>
      <c r="K272" s="159" t="s">
        <v>178</v>
      </c>
      <c r="L272" s="159" t="s">
        <v>5850</v>
      </c>
    </row>
    <row r="273" spans="1:12" x14ac:dyDescent="0.2">
      <c r="A273" s="159" t="s">
        <v>5851</v>
      </c>
      <c r="B273" s="159" t="s">
        <v>5852</v>
      </c>
      <c r="C273" s="159" t="s">
        <v>5853</v>
      </c>
      <c r="D273" s="159" t="s">
        <v>5854</v>
      </c>
      <c r="E273" s="160">
        <v>2</v>
      </c>
      <c r="F273" s="161">
        <v>446300</v>
      </c>
      <c r="G273" s="161">
        <v>2000000</v>
      </c>
      <c r="H273" s="159" t="s">
        <v>3651</v>
      </c>
      <c r="I273" s="159" t="s">
        <v>3660</v>
      </c>
      <c r="J273" s="159" t="s">
        <v>5855</v>
      </c>
      <c r="K273" s="159" t="s">
        <v>4877</v>
      </c>
      <c r="L273" s="159" t="s">
        <v>5856</v>
      </c>
    </row>
    <row r="274" spans="1:12" x14ac:dyDescent="0.2">
      <c r="A274" s="159" t="s">
        <v>5857</v>
      </c>
      <c r="B274" s="159" t="s">
        <v>5858</v>
      </c>
      <c r="C274" s="159" t="s">
        <v>2920</v>
      </c>
      <c r="D274" s="159" t="s">
        <v>3444</v>
      </c>
      <c r="E274" s="160">
        <v>2</v>
      </c>
      <c r="F274" s="161">
        <v>14952930</v>
      </c>
      <c r="G274" s="161">
        <v>29999931</v>
      </c>
      <c r="H274" s="159" t="s">
        <v>3670</v>
      </c>
      <c r="I274" s="159" t="s">
        <v>3810</v>
      </c>
      <c r="J274" s="159" t="s">
        <v>5859</v>
      </c>
      <c r="K274" s="159" t="s">
        <v>182</v>
      </c>
      <c r="L274" s="159" t="s">
        <v>5860</v>
      </c>
    </row>
    <row r="275" spans="1:12" x14ac:dyDescent="0.2">
      <c r="A275" s="159" t="s">
        <v>5840</v>
      </c>
      <c r="B275" s="159" t="s">
        <v>5841</v>
      </c>
      <c r="C275" s="159" t="s">
        <v>2920</v>
      </c>
      <c r="D275" s="159" t="s">
        <v>2920</v>
      </c>
      <c r="E275" s="160">
        <v>1</v>
      </c>
      <c r="F275" s="161">
        <v>0</v>
      </c>
      <c r="G275" s="161">
        <v>20000000</v>
      </c>
      <c r="H275" s="159" t="s">
        <v>3670</v>
      </c>
      <c r="I275" s="159" t="s">
        <v>3680</v>
      </c>
      <c r="J275" s="159" t="s">
        <v>3890</v>
      </c>
      <c r="K275" s="159" t="s">
        <v>4877</v>
      </c>
      <c r="L275" s="159" t="s">
        <v>5861</v>
      </c>
    </row>
    <row r="276" spans="1:12" x14ac:dyDescent="0.2">
      <c r="A276" s="159" t="s">
        <v>5862</v>
      </c>
      <c r="B276" s="159" t="s">
        <v>5863</v>
      </c>
      <c r="C276" s="159" t="s">
        <v>2920</v>
      </c>
      <c r="D276" s="159" t="s">
        <v>2920</v>
      </c>
      <c r="E276" s="160">
        <v>1</v>
      </c>
      <c r="F276" s="161">
        <v>170000009</v>
      </c>
      <c r="G276" s="161">
        <v>170000009</v>
      </c>
      <c r="H276" s="159" t="s">
        <v>3651</v>
      </c>
      <c r="I276" s="159" t="s">
        <v>3671</v>
      </c>
      <c r="J276" s="159" t="s">
        <v>4835</v>
      </c>
      <c r="K276" s="159" t="s">
        <v>185</v>
      </c>
      <c r="L276" s="159" t="s">
        <v>5864</v>
      </c>
    </row>
    <row r="277" spans="1:12" x14ac:dyDescent="0.2">
      <c r="A277" s="159" t="s">
        <v>5865</v>
      </c>
      <c r="B277" s="159" t="s">
        <v>5866</v>
      </c>
      <c r="C277" s="159" t="s">
        <v>2920</v>
      </c>
      <c r="D277" s="159" t="s">
        <v>2920</v>
      </c>
      <c r="E277" s="160">
        <v>1</v>
      </c>
      <c r="F277" s="161">
        <v>1379975</v>
      </c>
      <c r="G277" s="161">
        <v>2500000</v>
      </c>
      <c r="H277" s="159" t="s">
        <v>3651</v>
      </c>
      <c r="I277" s="159" t="s">
        <v>3666</v>
      </c>
      <c r="J277" s="159" t="s">
        <v>5305</v>
      </c>
      <c r="K277" s="159" t="s">
        <v>182</v>
      </c>
      <c r="L277" s="159" t="s">
        <v>5867</v>
      </c>
    </row>
    <row r="278" spans="1:12" x14ac:dyDescent="0.2">
      <c r="A278" s="159" t="s">
        <v>5868</v>
      </c>
      <c r="B278" s="159" t="s">
        <v>5869</v>
      </c>
      <c r="C278" s="159" t="s">
        <v>2920</v>
      </c>
      <c r="D278" s="159" t="s">
        <v>2920</v>
      </c>
      <c r="E278" s="160">
        <v>1</v>
      </c>
      <c r="F278" s="161">
        <v>0</v>
      </c>
      <c r="G278" s="161">
        <v>2100000</v>
      </c>
      <c r="H278" s="159" t="s">
        <v>3651</v>
      </c>
      <c r="I278" s="159" t="s">
        <v>3656</v>
      </c>
      <c r="J278" s="159" t="s">
        <v>5870</v>
      </c>
      <c r="K278" s="159" t="s">
        <v>182</v>
      </c>
      <c r="L278" s="159" t="s">
        <v>5871</v>
      </c>
    </row>
    <row r="279" spans="1:12" x14ac:dyDescent="0.2">
      <c r="A279" s="159" t="s">
        <v>5872</v>
      </c>
      <c r="B279" s="159" t="s">
        <v>5873</v>
      </c>
      <c r="C279" s="159" t="s">
        <v>2920</v>
      </c>
      <c r="D279" s="159" t="s">
        <v>2920</v>
      </c>
      <c r="E279" s="160">
        <v>1</v>
      </c>
      <c r="F279" s="161">
        <v>690000</v>
      </c>
      <c r="G279" s="161">
        <v>690000</v>
      </c>
      <c r="H279" s="159" t="s">
        <v>3651</v>
      </c>
      <c r="I279" s="159" t="s">
        <v>3683</v>
      </c>
      <c r="J279" s="159" t="s">
        <v>5029</v>
      </c>
      <c r="K279" s="159" t="s">
        <v>178</v>
      </c>
      <c r="L279" s="159" t="s">
        <v>5874</v>
      </c>
    </row>
    <row r="280" spans="1:12" x14ac:dyDescent="0.2">
      <c r="A280" s="159" t="s">
        <v>5875</v>
      </c>
      <c r="B280" s="159" t="s">
        <v>5876</v>
      </c>
      <c r="C280" s="159" t="s">
        <v>5877</v>
      </c>
      <c r="D280" s="159" t="s">
        <v>5878</v>
      </c>
      <c r="E280" s="160">
        <v>4</v>
      </c>
      <c r="F280" s="161">
        <v>26385000</v>
      </c>
      <c r="G280" s="161">
        <v>35000000</v>
      </c>
      <c r="H280" s="159" t="s">
        <v>3670</v>
      </c>
      <c r="I280" s="159" t="s">
        <v>3656</v>
      </c>
      <c r="J280" s="159" t="s">
        <v>5879</v>
      </c>
      <c r="K280" s="159"/>
      <c r="L280" s="159" t="s">
        <v>5880</v>
      </c>
    </row>
    <row r="281" spans="1:12" x14ac:dyDescent="0.2">
      <c r="A281" s="159" t="s">
        <v>5881</v>
      </c>
      <c r="B281" s="159" t="s">
        <v>5882</v>
      </c>
      <c r="C281" s="159" t="s">
        <v>5883</v>
      </c>
      <c r="D281" s="159" t="s">
        <v>5883</v>
      </c>
      <c r="E281" s="160">
        <v>1</v>
      </c>
      <c r="F281" s="161">
        <v>1230085</v>
      </c>
      <c r="G281" s="161">
        <v>1230085</v>
      </c>
      <c r="H281" s="159" t="s">
        <v>3670</v>
      </c>
      <c r="I281" s="159" t="s">
        <v>3716</v>
      </c>
      <c r="J281" s="159" t="s">
        <v>5884</v>
      </c>
      <c r="K281" s="159"/>
      <c r="L281" s="159" t="s">
        <v>5885</v>
      </c>
    </row>
    <row r="282" spans="1:12" x14ac:dyDescent="0.2">
      <c r="A282" s="159" t="s">
        <v>5886</v>
      </c>
      <c r="B282" s="159" t="s">
        <v>5887</v>
      </c>
      <c r="C282" s="159" t="s">
        <v>5883</v>
      </c>
      <c r="D282" s="159" t="s">
        <v>5883</v>
      </c>
      <c r="E282" s="160">
        <v>1</v>
      </c>
      <c r="F282" s="161">
        <v>0</v>
      </c>
      <c r="G282" s="161">
        <v>395000</v>
      </c>
      <c r="H282" s="159" t="s">
        <v>3651</v>
      </c>
      <c r="I282" s="159" t="s">
        <v>5733</v>
      </c>
      <c r="J282" s="159" t="s">
        <v>5888</v>
      </c>
      <c r="K282" s="159" t="s">
        <v>185</v>
      </c>
      <c r="L282" s="159" t="s">
        <v>5889</v>
      </c>
    </row>
    <row r="283" spans="1:12" x14ac:dyDescent="0.2">
      <c r="A283" s="159" t="s">
        <v>5890</v>
      </c>
      <c r="B283" s="159" t="s">
        <v>5891</v>
      </c>
      <c r="C283" s="159" t="s">
        <v>5883</v>
      </c>
      <c r="D283" s="159" t="s">
        <v>5883</v>
      </c>
      <c r="E283" s="160">
        <v>1</v>
      </c>
      <c r="F283" s="161">
        <v>10065000</v>
      </c>
      <c r="G283" s="161">
        <v>15000000</v>
      </c>
      <c r="H283" s="159" t="s">
        <v>3651</v>
      </c>
      <c r="I283" s="159" t="s">
        <v>4846</v>
      </c>
      <c r="J283" s="159" t="s">
        <v>5892</v>
      </c>
      <c r="K283" s="159"/>
      <c r="L283" s="159" t="s">
        <v>5893</v>
      </c>
    </row>
    <row r="284" spans="1:12" x14ac:dyDescent="0.2">
      <c r="A284" s="159" t="s">
        <v>5894</v>
      </c>
      <c r="B284" s="159" t="s">
        <v>5895</v>
      </c>
      <c r="C284" s="159" t="s">
        <v>5883</v>
      </c>
      <c r="D284" s="159" t="s">
        <v>5883</v>
      </c>
      <c r="E284" s="160">
        <v>1</v>
      </c>
      <c r="F284" s="161">
        <v>18359789</v>
      </c>
      <c r="G284" s="161">
        <v>19734816</v>
      </c>
      <c r="H284" s="159" t="s">
        <v>3651</v>
      </c>
      <c r="I284" s="159" t="s">
        <v>4846</v>
      </c>
      <c r="J284" s="159" t="s">
        <v>5089</v>
      </c>
      <c r="K284" s="159" t="s">
        <v>185</v>
      </c>
      <c r="L284" s="159" t="s">
        <v>5896</v>
      </c>
    </row>
    <row r="285" spans="1:12" x14ac:dyDescent="0.2">
      <c r="A285" s="159" t="s">
        <v>5897</v>
      </c>
      <c r="B285" s="159" t="s">
        <v>5898</v>
      </c>
      <c r="C285" s="159" t="s">
        <v>5883</v>
      </c>
      <c r="D285" s="159" t="s">
        <v>5883</v>
      </c>
      <c r="E285" s="160">
        <v>1</v>
      </c>
      <c r="F285" s="161">
        <v>34000000</v>
      </c>
      <c r="G285" s="161">
        <v>59999999</v>
      </c>
      <c r="H285" s="159" t="s">
        <v>3670</v>
      </c>
      <c r="I285" s="159" t="s">
        <v>3716</v>
      </c>
      <c r="J285" s="159" t="s">
        <v>5899</v>
      </c>
      <c r="K285" s="159"/>
      <c r="L285" s="159" t="s">
        <v>5900</v>
      </c>
    </row>
    <row r="286" spans="1:12" x14ac:dyDescent="0.2">
      <c r="A286" s="159" t="s">
        <v>5901</v>
      </c>
      <c r="B286" s="159" t="s">
        <v>5902</v>
      </c>
      <c r="C286" s="159" t="s">
        <v>5883</v>
      </c>
      <c r="D286" s="159" t="s">
        <v>5903</v>
      </c>
      <c r="E286" s="160">
        <v>3</v>
      </c>
      <c r="F286" s="161">
        <v>4336052</v>
      </c>
      <c r="G286" s="161">
        <v>4336100</v>
      </c>
      <c r="H286" s="159" t="s">
        <v>3651</v>
      </c>
      <c r="I286" s="159" t="s">
        <v>3711</v>
      </c>
      <c r="J286" s="159" t="s">
        <v>5904</v>
      </c>
      <c r="K286" s="159" t="s">
        <v>182</v>
      </c>
      <c r="L286" s="159" t="s">
        <v>5905</v>
      </c>
    </row>
    <row r="287" spans="1:12" x14ac:dyDescent="0.2">
      <c r="A287" s="159" t="s">
        <v>5906</v>
      </c>
      <c r="B287" s="159" t="s">
        <v>5907</v>
      </c>
      <c r="C287" s="159" t="s">
        <v>5908</v>
      </c>
      <c r="D287" s="159" t="s">
        <v>5908</v>
      </c>
      <c r="E287" s="160">
        <v>1</v>
      </c>
      <c r="F287" s="161">
        <v>24462489</v>
      </c>
      <c r="G287" s="161">
        <v>64462495</v>
      </c>
      <c r="H287" s="159" t="s">
        <v>3651</v>
      </c>
      <c r="I287" s="159" t="s">
        <v>3671</v>
      </c>
      <c r="J287" s="159" t="s">
        <v>5909</v>
      </c>
      <c r="K287" s="159" t="s">
        <v>1475</v>
      </c>
      <c r="L287" s="159" t="s">
        <v>5910</v>
      </c>
    </row>
    <row r="288" spans="1:12" x14ac:dyDescent="0.2">
      <c r="A288" s="159" t="s">
        <v>5911</v>
      </c>
      <c r="B288" s="159" t="s">
        <v>5912</v>
      </c>
      <c r="C288" s="159" t="s">
        <v>5908</v>
      </c>
      <c r="D288" s="159" t="s">
        <v>5908</v>
      </c>
      <c r="E288" s="160">
        <v>1</v>
      </c>
      <c r="F288" s="161">
        <v>7225669</v>
      </c>
      <c r="G288" s="161">
        <v>7500000</v>
      </c>
      <c r="H288" s="159" t="s">
        <v>3651</v>
      </c>
      <c r="I288" s="159" t="s">
        <v>5209</v>
      </c>
      <c r="J288" s="159" t="s">
        <v>5210</v>
      </c>
      <c r="K288" s="159" t="s">
        <v>4877</v>
      </c>
      <c r="L288" s="159" t="s">
        <v>5913</v>
      </c>
    </row>
    <row r="289" spans="1:12" x14ac:dyDescent="0.2">
      <c r="A289" s="159" t="s">
        <v>5914</v>
      </c>
      <c r="B289" s="159" t="s">
        <v>5915</v>
      </c>
      <c r="C289" s="159" t="s">
        <v>5908</v>
      </c>
      <c r="D289" s="159" t="s">
        <v>5908</v>
      </c>
      <c r="E289" s="160">
        <v>1</v>
      </c>
      <c r="F289" s="161">
        <v>350000</v>
      </c>
      <c r="G289" s="161">
        <v>750000</v>
      </c>
      <c r="H289" s="159" t="s">
        <v>3651</v>
      </c>
      <c r="I289" s="159" t="s">
        <v>5807</v>
      </c>
      <c r="J289" s="159" t="s">
        <v>5916</v>
      </c>
      <c r="K289" s="159" t="s">
        <v>185</v>
      </c>
      <c r="L289" s="159" t="s">
        <v>5917</v>
      </c>
    </row>
    <row r="290" spans="1:12" x14ac:dyDescent="0.2">
      <c r="A290" s="159" t="s">
        <v>5918</v>
      </c>
      <c r="B290" s="159" t="s">
        <v>5919</v>
      </c>
      <c r="C290" s="159" t="s">
        <v>5908</v>
      </c>
      <c r="D290" s="159" t="s">
        <v>5908</v>
      </c>
      <c r="E290" s="160">
        <v>1</v>
      </c>
      <c r="F290" s="161">
        <v>0</v>
      </c>
      <c r="G290" s="161"/>
      <c r="H290" s="159" t="s">
        <v>3651</v>
      </c>
      <c r="I290" s="159" t="s">
        <v>3776</v>
      </c>
      <c r="J290" s="159" t="s">
        <v>5920</v>
      </c>
      <c r="K290" s="159"/>
      <c r="L290" s="159" t="s">
        <v>5921</v>
      </c>
    </row>
    <row r="291" spans="1:12" x14ac:dyDescent="0.2">
      <c r="A291" s="159" t="s">
        <v>5922</v>
      </c>
      <c r="B291" s="159" t="s">
        <v>5923</v>
      </c>
      <c r="C291" s="159" t="s">
        <v>5908</v>
      </c>
      <c r="D291" s="159" t="s">
        <v>5908</v>
      </c>
      <c r="E291" s="160">
        <v>1</v>
      </c>
      <c r="F291" s="161">
        <v>10850247</v>
      </c>
      <c r="G291" s="161">
        <v>14822750</v>
      </c>
      <c r="H291" s="159" t="s">
        <v>3651</v>
      </c>
      <c r="I291" s="159" t="s">
        <v>4846</v>
      </c>
      <c r="J291" s="159" t="s">
        <v>5892</v>
      </c>
      <c r="K291" s="159"/>
      <c r="L291" s="159" t="s">
        <v>5924</v>
      </c>
    </row>
    <row r="292" spans="1:12" x14ac:dyDescent="0.2">
      <c r="A292" s="159" t="s">
        <v>5925</v>
      </c>
      <c r="B292" s="159" t="s">
        <v>5926</v>
      </c>
      <c r="C292" s="159" t="s">
        <v>5908</v>
      </c>
      <c r="D292" s="159" t="s">
        <v>5908</v>
      </c>
      <c r="E292" s="160">
        <v>1</v>
      </c>
      <c r="F292" s="161">
        <v>6000000</v>
      </c>
      <c r="G292" s="161">
        <v>6000000</v>
      </c>
      <c r="H292" s="159" t="s">
        <v>3651</v>
      </c>
      <c r="I292" s="159" t="s">
        <v>3656</v>
      </c>
      <c r="J292" s="159" t="s">
        <v>5077</v>
      </c>
      <c r="K292" s="159" t="s">
        <v>185</v>
      </c>
      <c r="L292" s="159" t="s">
        <v>5927</v>
      </c>
    </row>
    <row r="293" spans="1:12" x14ac:dyDescent="0.2">
      <c r="A293" s="159" t="s">
        <v>5928</v>
      </c>
      <c r="B293" s="159" t="s">
        <v>5929</v>
      </c>
      <c r="C293" s="159" t="s">
        <v>5908</v>
      </c>
      <c r="D293" s="159" t="s">
        <v>5908</v>
      </c>
      <c r="E293" s="160">
        <v>1</v>
      </c>
      <c r="F293" s="161">
        <v>3465000</v>
      </c>
      <c r="G293" s="161">
        <v>5000000</v>
      </c>
      <c r="H293" s="159" t="s">
        <v>3670</v>
      </c>
      <c r="I293" s="159" t="s">
        <v>3671</v>
      </c>
      <c r="J293" s="159" t="s">
        <v>3887</v>
      </c>
      <c r="K293" s="159"/>
      <c r="L293" s="159" t="s">
        <v>5930</v>
      </c>
    </row>
    <row r="294" spans="1:12" x14ac:dyDescent="0.2">
      <c r="A294" s="159" t="s">
        <v>5931</v>
      </c>
      <c r="B294" s="159" t="s">
        <v>5932</v>
      </c>
      <c r="C294" s="159" t="s">
        <v>5933</v>
      </c>
      <c r="D294" s="159" t="s">
        <v>5934</v>
      </c>
      <c r="E294" s="160">
        <v>2</v>
      </c>
      <c r="F294" s="161">
        <v>5600000</v>
      </c>
      <c r="G294" s="161">
        <v>5600000</v>
      </c>
      <c r="H294" s="159" t="s">
        <v>3651</v>
      </c>
      <c r="I294" s="159" t="s">
        <v>3711</v>
      </c>
      <c r="J294" s="159" t="s">
        <v>5935</v>
      </c>
      <c r="K294" s="159" t="s">
        <v>185</v>
      </c>
      <c r="L294" s="159" t="s">
        <v>5936</v>
      </c>
    </row>
    <row r="295" spans="1:12" x14ac:dyDescent="0.2">
      <c r="A295" s="159" t="s">
        <v>5937</v>
      </c>
      <c r="B295" s="159" t="s">
        <v>5938</v>
      </c>
      <c r="C295" s="159" t="s">
        <v>5933</v>
      </c>
      <c r="D295" s="159" t="s">
        <v>5933</v>
      </c>
      <c r="E295" s="160">
        <v>1</v>
      </c>
      <c r="F295" s="161">
        <v>1999998</v>
      </c>
      <c r="G295" s="161">
        <v>80000000</v>
      </c>
      <c r="H295" s="159" t="s">
        <v>3651</v>
      </c>
      <c r="I295" s="159" t="s">
        <v>3671</v>
      </c>
      <c r="J295" s="159" t="s">
        <v>4902</v>
      </c>
      <c r="K295" s="159"/>
      <c r="L295" s="159" t="s">
        <v>5939</v>
      </c>
    </row>
    <row r="296" spans="1:12" x14ac:dyDescent="0.2">
      <c r="A296" s="159" t="s">
        <v>5940</v>
      </c>
      <c r="B296" s="159" t="s">
        <v>5941</v>
      </c>
      <c r="C296" s="159" t="s">
        <v>5942</v>
      </c>
      <c r="D296" s="159" t="s">
        <v>5942</v>
      </c>
      <c r="E296" s="160">
        <v>1</v>
      </c>
      <c r="F296" s="161">
        <v>4000000</v>
      </c>
      <c r="G296" s="161">
        <v>4000000</v>
      </c>
      <c r="H296" s="159" t="s">
        <v>3651</v>
      </c>
      <c r="I296" s="159" t="s">
        <v>3958</v>
      </c>
      <c r="J296" s="159" t="s">
        <v>5943</v>
      </c>
      <c r="K296" s="159"/>
      <c r="L296" s="159" t="s">
        <v>5944</v>
      </c>
    </row>
    <row r="297" spans="1:12" x14ac:dyDescent="0.2">
      <c r="A297" s="159" t="s">
        <v>5945</v>
      </c>
      <c r="B297" s="159" t="s">
        <v>5946</v>
      </c>
      <c r="C297" s="159" t="s">
        <v>5947</v>
      </c>
      <c r="D297" s="159" t="s">
        <v>5947</v>
      </c>
      <c r="E297" s="160">
        <v>1</v>
      </c>
      <c r="F297" s="161">
        <v>0</v>
      </c>
      <c r="G297" s="161"/>
      <c r="H297" s="159" t="s">
        <v>3670</v>
      </c>
      <c r="I297" s="159" t="s">
        <v>3716</v>
      </c>
      <c r="J297" s="159" t="s">
        <v>4239</v>
      </c>
      <c r="K297" s="159" t="s">
        <v>178</v>
      </c>
      <c r="L297" s="159" t="s">
        <v>5948</v>
      </c>
    </row>
    <row r="298" spans="1:12" x14ac:dyDescent="0.2">
      <c r="A298" s="159" t="s">
        <v>5949</v>
      </c>
      <c r="B298" s="159" t="s">
        <v>5950</v>
      </c>
      <c r="C298" s="159" t="s">
        <v>5947</v>
      </c>
      <c r="D298" s="159" t="s">
        <v>3364</v>
      </c>
      <c r="E298" s="160">
        <v>5</v>
      </c>
      <c r="F298" s="161">
        <v>130000000</v>
      </c>
      <c r="G298" s="161">
        <v>352700000</v>
      </c>
      <c r="H298" s="159" t="s">
        <v>3651</v>
      </c>
      <c r="I298" s="159" t="s">
        <v>5733</v>
      </c>
      <c r="J298" s="159" t="s">
        <v>5951</v>
      </c>
      <c r="K298" s="159"/>
      <c r="L298" s="159" t="s">
        <v>5952</v>
      </c>
    </row>
    <row r="299" spans="1:12" x14ac:dyDescent="0.2">
      <c r="A299" s="159" t="s">
        <v>5953</v>
      </c>
      <c r="B299" s="159" t="s">
        <v>5954</v>
      </c>
      <c r="C299" s="159" t="s">
        <v>5947</v>
      </c>
      <c r="D299" s="159" t="s">
        <v>5955</v>
      </c>
      <c r="E299" s="160">
        <v>2</v>
      </c>
      <c r="F299" s="161">
        <v>39086000</v>
      </c>
      <c r="G299" s="161">
        <v>50000000</v>
      </c>
      <c r="H299" s="159" t="s">
        <v>3651</v>
      </c>
      <c r="I299" s="159" t="s">
        <v>3671</v>
      </c>
      <c r="J299" s="159" t="s">
        <v>4835</v>
      </c>
      <c r="K299" s="159" t="s">
        <v>182</v>
      </c>
      <c r="L299" s="159" t="s">
        <v>5956</v>
      </c>
    </row>
    <row r="300" spans="1:12" x14ac:dyDescent="0.2">
      <c r="A300" s="159" t="s">
        <v>5957</v>
      </c>
      <c r="B300" s="159" t="s">
        <v>5958</v>
      </c>
      <c r="C300" s="159" t="s">
        <v>5959</v>
      </c>
      <c r="D300" s="159" t="s">
        <v>5959</v>
      </c>
      <c r="E300" s="160">
        <v>1</v>
      </c>
      <c r="F300" s="161">
        <v>6020509</v>
      </c>
      <c r="G300" s="161">
        <v>13296500</v>
      </c>
      <c r="H300" s="159" t="s">
        <v>3651</v>
      </c>
      <c r="I300" s="159" t="s">
        <v>5960</v>
      </c>
      <c r="J300" s="159" t="s">
        <v>5961</v>
      </c>
      <c r="K300" s="159" t="s">
        <v>185</v>
      </c>
      <c r="L300" s="159" t="s">
        <v>5962</v>
      </c>
    </row>
    <row r="301" spans="1:12" x14ac:dyDescent="0.2">
      <c r="A301" s="159" t="s">
        <v>5963</v>
      </c>
      <c r="B301" s="159" t="s">
        <v>5964</v>
      </c>
      <c r="C301" s="159" t="s">
        <v>5959</v>
      </c>
      <c r="D301" s="159" t="s">
        <v>5959</v>
      </c>
      <c r="E301" s="160">
        <v>1</v>
      </c>
      <c r="F301" s="161">
        <v>55499996</v>
      </c>
      <c r="G301" s="161">
        <v>55499996</v>
      </c>
      <c r="H301" s="159" t="s">
        <v>3651</v>
      </c>
      <c r="I301" s="159" t="s">
        <v>3671</v>
      </c>
      <c r="J301" s="159" t="s">
        <v>3887</v>
      </c>
      <c r="K301" s="159" t="s">
        <v>1475</v>
      </c>
      <c r="L301" s="159" t="s">
        <v>5965</v>
      </c>
    </row>
    <row r="302" spans="1:12" x14ac:dyDescent="0.2">
      <c r="A302" s="159" t="s">
        <v>5966</v>
      </c>
      <c r="B302" s="159" t="s">
        <v>5967</v>
      </c>
      <c r="C302" s="159" t="s">
        <v>5968</v>
      </c>
      <c r="D302" s="159" t="s">
        <v>5968</v>
      </c>
      <c r="E302" s="160">
        <v>1</v>
      </c>
      <c r="F302" s="161">
        <v>1105000</v>
      </c>
      <c r="G302" s="161">
        <v>2000000</v>
      </c>
      <c r="H302" s="159" t="s">
        <v>3670</v>
      </c>
      <c r="I302" s="159" t="s">
        <v>5325</v>
      </c>
      <c r="J302" s="159" t="s">
        <v>5969</v>
      </c>
      <c r="K302" s="159" t="s">
        <v>182</v>
      </c>
      <c r="L302" s="159" t="s">
        <v>5970</v>
      </c>
    </row>
    <row r="303" spans="1:12" x14ac:dyDescent="0.2">
      <c r="A303" s="159" t="s">
        <v>5971</v>
      </c>
      <c r="B303" s="159" t="s">
        <v>5972</v>
      </c>
      <c r="C303" s="159" t="s">
        <v>5968</v>
      </c>
      <c r="D303" s="159" t="s">
        <v>5968</v>
      </c>
      <c r="E303" s="160">
        <v>1</v>
      </c>
      <c r="F303" s="161">
        <v>500000</v>
      </c>
      <c r="G303" s="161">
        <v>2000000</v>
      </c>
      <c r="H303" s="159" t="s">
        <v>3670</v>
      </c>
      <c r="I303" s="159" t="s">
        <v>3716</v>
      </c>
      <c r="J303" s="159" t="s">
        <v>5266</v>
      </c>
      <c r="K303" s="159" t="s">
        <v>4877</v>
      </c>
      <c r="L303" s="159" t="s">
        <v>5973</v>
      </c>
    </row>
    <row r="304" spans="1:12" x14ac:dyDescent="0.2">
      <c r="A304" s="159" t="s">
        <v>5974</v>
      </c>
      <c r="B304" s="159" t="s">
        <v>5975</v>
      </c>
      <c r="C304" s="159" t="s">
        <v>5968</v>
      </c>
      <c r="D304" s="159" t="s">
        <v>5968</v>
      </c>
      <c r="E304" s="160">
        <v>1</v>
      </c>
      <c r="F304" s="161">
        <v>10000001</v>
      </c>
      <c r="G304" s="161">
        <v>30000000</v>
      </c>
      <c r="H304" s="159" t="s">
        <v>3651</v>
      </c>
      <c r="I304" s="159" t="s">
        <v>3656</v>
      </c>
      <c r="J304" s="159" t="s">
        <v>5976</v>
      </c>
      <c r="K304" s="159"/>
      <c r="L304" s="159" t="s">
        <v>5977</v>
      </c>
    </row>
    <row r="305" spans="1:12" x14ac:dyDescent="0.2">
      <c r="A305" s="159" t="s">
        <v>5978</v>
      </c>
      <c r="B305" s="159" t="s">
        <v>5979</v>
      </c>
      <c r="C305" s="159" t="s">
        <v>5980</v>
      </c>
      <c r="D305" s="159" t="s">
        <v>5980</v>
      </c>
      <c r="E305" s="160">
        <v>1</v>
      </c>
      <c r="F305" s="161">
        <v>75150</v>
      </c>
      <c r="G305" s="161">
        <v>650000</v>
      </c>
      <c r="H305" s="159" t="s">
        <v>3651</v>
      </c>
      <c r="I305" s="159" t="s">
        <v>3753</v>
      </c>
      <c r="J305" s="159" t="s">
        <v>5981</v>
      </c>
      <c r="K305" s="159"/>
      <c r="L305" s="159" t="s">
        <v>5982</v>
      </c>
    </row>
    <row r="306" spans="1:12" x14ac:dyDescent="0.2">
      <c r="A306" s="159" t="s">
        <v>5983</v>
      </c>
      <c r="B306" s="159" t="s">
        <v>5984</v>
      </c>
      <c r="C306" s="159" t="s">
        <v>5980</v>
      </c>
      <c r="D306" s="159" t="s">
        <v>5980</v>
      </c>
      <c r="E306" s="160">
        <v>1</v>
      </c>
      <c r="F306" s="161">
        <v>150000</v>
      </c>
      <c r="G306" s="161">
        <v>500000</v>
      </c>
      <c r="H306" s="159" t="s">
        <v>3651</v>
      </c>
      <c r="I306" s="159" t="s">
        <v>3656</v>
      </c>
      <c r="J306" s="159" t="s">
        <v>5192</v>
      </c>
      <c r="K306" s="159" t="s">
        <v>182</v>
      </c>
      <c r="L306" s="159" t="s">
        <v>5985</v>
      </c>
    </row>
    <row r="307" spans="1:12" x14ac:dyDescent="0.2">
      <c r="A307" s="159" t="s">
        <v>5986</v>
      </c>
      <c r="B307" s="159" t="s">
        <v>5987</v>
      </c>
      <c r="C307" s="159" t="s">
        <v>5980</v>
      </c>
      <c r="D307" s="159" t="s">
        <v>5988</v>
      </c>
      <c r="E307" s="160">
        <v>2</v>
      </c>
      <c r="F307" s="161">
        <v>10709025</v>
      </c>
      <c r="G307" s="161">
        <v>11043445</v>
      </c>
      <c r="H307" s="159" t="s">
        <v>3670</v>
      </c>
      <c r="I307" s="159" t="s">
        <v>3656</v>
      </c>
      <c r="J307" s="159" t="s">
        <v>5270</v>
      </c>
      <c r="K307" s="159"/>
      <c r="L307" s="159" t="s">
        <v>5989</v>
      </c>
    </row>
    <row r="308" spans="1:12" x14ac:dyDescent="0.2">
      <c r="A308" s="159" t="s">
        <v>5990</v>
      </c>
      <c r="B308" s="159" t="s">
        <v>5991</v>
      </c>
      <c r="C308" s="159" t="s">
        <v>5980</v>
      </c>
      <c r="D308" s="159" t="s">
        <v>5980</v>
      </c>
      <c r="E308" s="160">
        <v>1</v>
      </c>
      <c r="F308" s="161">
        <v>368415</v>
      </c>
      <c r="G308" s="161">
        <v>368415</v>
      </c>
      <c r="H308" s="159" t="s">
        <v>3651</v>
      </c>
      <c r="I308" s="159" t="s">
        <v>3716</v>
      </c>
      <c r="J308" s="159" t="s">
        <v>4890</v>
      </c>
      <c r="K308" s="159"/>
      <c r="L308" s="159" t="s">
        <v>5992</v>
      </c>
    </row>
    <row r="309" spans="1:12" x14ac:dyDescent="0.2">
      <c r="A309" s="159" t="s">
        <v>5993</v>
      </c>
      <c r="B309" s="159" t="s">
        <v>5994</v>
      </c>
      <c r="C309" s="159" t="s">
        <v>5995</v>
      </c>
      <c r="D309" s="159" t="s">
        <v>5995</v>
      </c>
      <c r="E309" s="160">
        <v>1</v>
      </c>
      <c r="F309" s="161">
        <v>149999985</v>
      </c>
      <c r="G309" s="161">
        <v>149999985</v>
      </c>
      <c r="H309" s="159" t="s">
        <v>3651</v>
      </c>
      <c r="I309" s="159" t="s">
        <v>5996</v>
      </c>
      <c r="J309" s="159" t="s">
        <v>5997</v>
      </c>
      <c r="K309" s="159"/>
      <c r="L309" s="159" t="s">
        <v>5998</v>
      </c>
    </row>
    <row r="310" spans="1:12" x14ac:dyDescent="0.2">
      <c r="A310" s="159" t="s">
        <v>5999</v>
      </c>
      <c r="B310" s="159" t="s">
        <v>6000</v>
      </c>
      <c r="C310" s="159" t="s">
        <v>5995</v>
      </c>
      <c r="D310" s="159" t="s">
        <v>5995</v>
      </c>
      <c r="E310" s="160">
        <v>1</v>
      </c>
      <c r="F310" s="161">
        <v>0</v>
      </c>
      <c r="G310" s="161">
        <v>40000000</v>
      </c>
      <c r="H310" s="159" t="s">
        <v>3651</v>
      </c>
      <c r="I310" s="159" t="s">
        <v>3660</v>
      </c>
      <c r="J310" s="159" t="s">
        <v>6001</v>
      </c>
      <c r="K310" s="159" t="s">
        <v>185</v>
      </c>
      <c r="L310" s="159" t="s">
        <v>6002</v>
      </c>
    </row>
    <row r="311" spans="1:12" x14ac:dyDescent="0.2">
      <c r="A311" s="159" t="s">
        <v>6003</v>
      </c>
      <c r="B311" s="159" t="s">
        <v>6004</v>
      </c>
      <c r="C311" s="159" t="s">
        <v>5995</v>
      </c>
      <c r="D311" s="159" t="s">
        <v>6005</v>
      </c>
      <c r="E311" s="160">
        <v>2</v>
      </c>
      <c r="F311" s="161">
        <v>67999951</v>
      </c>
      <c r="G311" s="161">
        <v>76671201</v>
      </c>
      <c r="H311" s="159" t="s">
        <v>3651</v>
      </c>
      <c r="I311" s="159" t="s">
        <v>3656</v>
      </c>
      <c r="J311" s="159" t="s">
        <v>5339</v>
      </c>
      <c r="K311" s="159" t="s">
        <v>1475</v>
      </c>
      <c r="L311" s="159" t="s">
        <v>6006</v>
      </c>
    </row>
    <row r="312" spans="1:12" x14ac:dyDescent="0.2">
      <c r="A312" s="159" t="s">
        <v>6007</v>
      </c>
      <c r="B312" s="159" t="s">
        <v>6008</v>
      </c>
      <c r="C312" s="159" t="s">
        <v>5995</v>
      </c>
      <c r="D312" s="159" t="s">
        <v>5995</v>
      </c>
      <c r="E312" s="160">
        <v>1</v>
      </c>
      <c r="F312" s="161">
        <v>0</v>
      </c>
      <c r="G312" s="161">
        <v>1000000</v>
      </c>
      <c r="H312" s="159" t="s">
        <v>3651</v>
      </c>
      <c r="I312" s="159" t="s">
        <v>3680</v>
      </c>
      <c r="J312" s="159" t="s">
        <v>6009</v>
      </c>
      <c r="K312" s="159" t="s">
        <v>182</v>
      </c>
      <c r="L312" s="159" t="s">
        <v>6010</v>
      </c>
    </row>
    <row r="313" spans="1:12" x14ac:dyDescent="0.2">
      <c r="A313" s="159" t="s">
        <v>6011</v>
      </c>
      <c r="B313" s="159" t="s">
        <v>6012</v>
      </c>
      <c r="C313" s="159" t="s">
        <v>5995</v>
      </c>
      <c r="D313" s="159" t="s">
        <v>5995</v>
      </c>
      <c r="E313" s="160">
        <v>1</v>
      </c>
      <c r="F313" s="161">
        <v>419320</v>
      </c>
      <c r="G313" s="161">
        <v>7000000</v>
      </c>
      <c r="H313" s="159" t="s">
        <v>3670</v>
      </c>
      <c r="I313" s="159" t="s">
        <v>3753</v>
      </c>
      <c r="J313" s="159" t="s">
        <v>6013</v>
      </c>
      <c r="K313" s="159"/>
      <c r="L313" s="159" t="s">
        <v>6014</v>
      </c>
    </row>
    <row r="314" spans="1:12" x14ac:dyDescent="0.2">
      <c r="A314" s="159" t="s">
        <v>6015</v>
      </c>
      <c r="B314" s="159" t="s">
        <v>6016</v>
      </c>
      <c r="C314" s="159" t="s">
        <v>5995</v>
      </c>
      <c r="D314" s="159" t="s">
        <v>5995</v>
      </c>
      <c r="E314" s="160">
        <v>1</v>
      </c>
      <c r="F314" s="161">
        <v>3891947</v>
      </c>
      <c r="G314" s="161">
        <v>7000000</v>
      </c>
      <c r="H314" s="159" t="s">
        <v>3651</v>
      </c>
      <c r="I314" s="159" t="s">
        <v>4979</v>
      </c>
      <c r="J314" s="159" t="s">
        <v>6017</v>
      </c>
      <c r="K314" s="159"/>
      <c r="L314" s="159" t="s">
        <v>6018</v>
      </c>
    </row>
    <row r="315" spans="1:12" x14ac:dyDescent="0.2">
      <c r="A315" s="159" t="s">
        <v>6019</v>
      </c>
      <c r="B315" s="159" t="s">
        <v>6020</v>
      </c>
      <c r="C315" s="159" t="s">
        <v>5995</v>
      </c>
      <c r="D315" s="159" t="s">
        <v>5995</v>
      </c>
      <c r="E315" s="160">
        <v>1</v>
      </c>
      <c r="F315" s="161">
        <v>800000</v>
      </c>
      <c r="G315" s="161">
        <v>1000000</v>
      </c>
      <c r="H315" s="159" t="s">
        <v>3651</v>
      </c>
      <c r="I315" s="159" t="s">
        <v>3711</v>
      </c>
      <c r="J315" s="159" t="s">
        <v>6021</v>
      </c>
      <c r="K315" s="159" t="s">
        <v>182</v>
      </c>
      <c r="L315" s="159" t="s">
        <v>6022</v>
      </c>
    </row>
    <row r="316" spans="1:12" x14ac:dyDescent="0.2">
      <c r="A316" s="159" t="s">
        <v>6023</v>
      </c>
      <c r="B316" s="159" t="s">
        <v>6024</v>
      </c>
      <c r="C316" s="159" t="s">
        <v>5995</v>
      </c>
      <c r="D316" s="159" t="s">
        <v>5995</v>
      </c>
      <c r="E316" s="160">
        <v>1</v>
      </c>
      <c r="F316" s="161">
        <v>5223068</v>
      </c>
      <c r="G316" s="161">
        <v>5625000</v>
      </c>
      <c r="H316" s="159" t="s">
        <v>3651</v>
      </c>
      <c r="I316" s="159" t="s">
        <v>5570</v>
      </c>
      <c r="J316" s="159" t="s">
        <v>6025</v>
      </c>
      <c r="K316" s="159"/>
      <c r="L316" s="159" t="s">
        <v>6026</v>
      </c>
    </row>
    <row r="317" spans="1:12" x14ac:dyDescent="0.2">
      <c r="A317" s="159" t="s">
        <v>6027</v>
      </c>
      <c r="B317" s="159" t="s">
        <v>6028</v>
      </c>
      <c r="C317" s="159" t="s">
        <v>5995</v>
      </c>
      <c r="D317" s="159" t="s">
        <v>5995</v>
      </c>
      <c r="E317" s="160">
        <v>1</v>
      </c>
      <c r="F317" s="161">
        <v>14800000</v>
      </c>
      <c r="G317" s="161">
        <v>14800000</v>
      </c>
      <c r="H317" s="159" t="s">
        <v>3651</v>
      </c>
      <c r="I317" s="159" t="s">
        <v>3666</v>
      </c>
      <c r="J317" s="159" t="s">
        <v>6029</v>
      </c>
      <c r="K317" s="159"/>
      <c r="L317" s="159" t="s">
        <v>6030</v>
      </c>
    </row>
    <row r="318" spans="1:12" x14ac:dyDescent="0.2">
      <c r="A318" s="159" t="s">
        <v>6031</v>
      </c>
      <c r="B318" s="159" t="s">
        <v>6032</v>
      </c>
      <c r="C318" s="159" t="s">
        <v>6033</v>
      </c>
      <c r="D318" s="159" t="s">
        <v>6033</v>
      </c>
      <c r="E318" s="160">
        <v>1</v>
      </c>
      <c r="F318" s="161">
        <v>5162723</v>
      </c>
      <c r="G318" s="161">
        <v>10000088</v>
      </c>
      <c r="H318" s="159" t="s">
        <v>3651</v>
      </c>
      <c r="I318" s="159" t="s">
        <v>3671</v>
      </c>
      <c r="J318" s="159" t="s">
        <v>5456</v>
      </c>
      <c r="K318" s="159"/>
      <c r="L318" s="159" t="s">
        <v>6034</v>
      </c>
    </row>
    <row r="319" spans="1:12" x14ac:dyDescent="0.2">
      <c r="A319" s="159" t="s">
        <v>6035</v>
      </c>
      <c r="B319" s="159" t="s">
        <v>6036</v>
      </c>
      <c r="C319" s="159" t="s">
        <v>6033</v>
      </c>
      <c r="D319" s="159" t="s">
        <v>6033</v>
      </c>
      <c r="E319" s="160">
        <v>1</v>
      </c>
      <c r="F319" s="161">
        <v>250000</v>
      </c>
      <c r="G319" s="161">
        <v>5000000</v>
      </c>
      <c r="H319" s="159" t="s">
        <v>3651</v>
      </c>
      <c r="I319" s="159" t="s">
        <v>5960</v>
      </c>
      <c r="J319" s="159" t="s">
        <v>5136</v>
      </c>
      <c r="K319" s="159"/>
      <c r="L319" s="159" t="s">
        <v>6037</v>
      </c>
    </row>
    <row r="320" spans="1:12" x14ac:dyDescent="0.2">
      <c r="A320" s="159" t="s">
        <v>6038</v>
      </c>
      <c r="B320" s="159" t="s">
        <v>6039</v>
      </c>
      <c r="C320" s="159" t="s">
        <v>6033</v>
      </c>
      <c r="D320" s="159" t="s">
        <v>6033</v>
      </c>
      <c r="E320" s="160">
        <v>1</v>
      </c>
      <c r="F320" s="161">
        <v>11500000</v>
      </c>
      <c r="G320" s="161">
        <v>14358500</v>
      </c>
      <c r="H320" s="159" t="s">
        <v>3651</v>
      </c>
      <c r="I320" s="159" t="s">
        <v>3656</v>
      </c>
      <c r="J320" s="159" t="s">
        <v>5070</v>
      </c>
      <c r="K320" s="159"/>
      <c r="L320" s="159" t="s">
        <v>6040</v>
      </c>
    </row>
    <row r="321" spans="1:12" x14ac:dyDescent="0.2">
      <c r="A321" s="159" t="s">
        <v>6041</v>
      </c>
      <c r="B321" s="159" t="s">
        <v>6042</v>
      </c>
      <c r="C321" s="159" t="s">
        <v>6033</v>
      </c>
      <c r="D321" s="159" t="s">
        <v>4957</v>
      </c>
      <c r="E321" s="160">
        <v>2</v>
      </c>
      <c r="F321" s="161">
        <v>4000000</v>
      </c>
      <c r="G321" s="161">
        <v>5225000</v>
      </c>
      <c r="H321" s="159" t="s">
        <v>3651</v>
      </c>
      <c r="I321" s="159" t="s">
        <v>3656</v>
      </c>
      <c r="J321" s="159" t="s">
        <v>5077</v>
      </c>
      <c r="K321" s="159" t="s">
        <v>4877</v>
      </c>
      <c r="L321" s="159" t="s">
        <v>6043</v>
      </c>
    </row>
    <row r="322" spans="1:12" x14ac:dyDescent="0.2">
      <c r="A322" s="159" t="s">
        <v>6044</v>
      </c>
      <c r="B322" s="159" t="s">
        <v>6045</v>
      </c>
      <c r="C322" s="159" t="s">
        <v>6033</v>
      </c>
      <c r="D322" s="159" t="s">
        <v>6033</v>
      </c>
      <c r="E322" s="160">
        <v>1</v>
      </c>
      <c r="F322" s="161">
        <v>5000000</v>
      </c>
      <c r="G322" s="161">
        <v>5000000</v>
      </c>
      <c r="H322" s="159" t="s">
        <v>3670</v>
      </c>
      <c r="I322" s="159" t="s">
        <v>3671</v>
      </c>
      <c r="J322" s="159" t="s">
        <v>3896</v>
      </c>
      <c r="K322" s="159" t="s">
        <v>178</v>
      </c>
      <c r="L322" s="159" t="s">
        <v>6046</v>
      </c>
    </row>
    <row r="323" spans="1:12" x14ac:dyDescent="0.2">
      <c r="A323" s="159" t="s">
        <v>6047</v>
      </c>
      <c r="B323" s="159" t="s">
        <v>6048</v>
      </c>
      <c r="C323" s="159" t="s">
        <v>6033</v>
      </c>
      <c r="D323" s="159" t="s">
        <v>6033</v>
      </c>
      <c r="E323" s="160">
        <v>1</v>
      </c>
      <c r="F323" s="161">
        <v>5000000</v>
      </c>
      <c r="G323" s="161">
        <v>5000000</v>
      </c>
      <c r="H323" s="159" t="s">
        <v>3651</v>
      </c>
      <c r="I323" s="159" t="s">
        <v>3671</v>
      </c>
      <c r="J323" s="159" t="s">
        <v>3851</v>
      </c>
      <c r="K323" s="159" t="s">
        <v>189</v>
      </c>
      <c r="L323" s="159" t="s">
        <v>6049</v>
      </c>
    </row>
    <row r="324" spans="1:12" x14ac:dyDescent="0.2">
      <c r="A324" s="159" t="s">
        <v>6050</v>
      </c>
      <c r="B324" s="159" t="s">
        <v>6051</v>
      </c>
      <c r="C324" s="159" t="s">
        <v>6033</v>
      </c>
      <c r="D324" s="159" t="s">
        <v>6033</v>
      </c>
      <c r="E324" s="160">
        <v>1</v>
      </c>
      <c r="F324" s="161">
        <v>5596650</v>
      </c>
      <c r="G324" s="161">
        <v>8929986</v>
      </c>
      <c r="H324" s="159" t="s">
        <v>3651</v>
      </c>
      <c r="I324" s="159" t="s">
        <v>3656</v>
      </c>
      <c r="J324" s="159" t="s">
        <v>3881</v>
      </c>
      <c r="K324" s="159"/>
      <c r="L324" s="159" t="s">
        <v>6052</v>
      </c>
    </row>
    <row r="325" spans="1:12" x14ac:dyDescent="0.2">
      <c r="A325" s="159" t="s">
        <v>6053</v>
      </c>
      <c r="B325" s="159" t="s">
        <v>6054</v>
      </c>
      <c r="C325" s="159" t="s">
        <v>3028</v>
      </c>
      <c r="D325" s="159" t="s">
        <v>3028</v>
      </c>
      <c r="E325" s="160">
        <v>1</v>
      </c>
      <c r="F325" s="161">
        <v>54999998</v>
      </c>
      <c r="G325" s="161">
        <v>54999998</v>
      </c>
      <c r="H325" s="159" t="s">
        <v>3651</v>
      </c>
      <c r="I325" s="159" t="s">
        <v>3687</v>
      </c>
      <c r="J325" s="159" t="s">
        <v>4907</v>
      </c>
      <c r="K325" s="159"/>
      <c r="L325" s="159" t="s">
        <v>6055</v>
      </c>
    </row>
    <row r="326" spans="1:12" x14ac:dyDescent="0.2">
      <c r="A326" s="159" t="s">
        <v>6056</v>
      </c>
      <c r="B326" s="159" t="s">
        <v>6057</v>
      </c>
      <c r="C326" s="159" t="s">
        <v>3028</v>
      </c>
      <c r="D326" s="159" t="s">
        <v>3028</v>
      </c>
      <c r="E326" s="160">
        <v>1</v>
      </c>
      <c r="F326" s="161">
        <v>132249385</v>
      </c>
      <c r="G326" s="161">
        <v>132249385</v>
      </c>
      <c r="H326" s="159" t="s">
        <v>3651</v>
      </c>
      <c r="I326" s="159" t="s">
        <v>3671</v>
      </c>
      <c r="J326" s="159" t="s">
        <v>4835</v>
      </c>
      <c r="K326" s="159" t="s">
        <v>182</v>
      </c>
      <c r="L326" s="159" t="s">
        <v>6058</v>
      </c>
    </row>
    <row r="327" spans="1:12" x14ac:dyDescent="0.2">
      <c r="A327" s="159" t="s">
        <v>6059</v>
      </c>
      <c r="B327" s="159" t="s">
        <v>6060</v>
      </c>
      <c r="C327" s="159" t="s">
        <v>5414</v>
      </c>
      <c r="D327" s="159" t="s">
        <v>5414</v>
      </c>
      <c r="E327" s="160">
        <v>1</v>
      </c>
      <c r="F327" s="161">
        <v>39999996</v>
      </c>
      <c r="G327" s="161">
        <v>79411753</v>
      </c>
      <c r="H327" s="159" t="s">
        <v>3670</v>
      </c>
      <c r="I327" s="159" t="s">
        <v>3958</v>
      </c>
      <c r="J327" s="159" t="s">
        <v>4911</v>
      </c>
      <c r="K327" s="159"/>
      <c r="L327" s="159" t="s">
        <v>6061</v>
      </c>
    </row>
    <row r="328" spans="1:12" x14ac:dyDescent="0.2">
      <c r="A328" s="159" t="s">
        <v>6062</v>
      </c>
      <c r="B328" s="159" t="s">
        <v>6063</v>
      </c>
      <c r="C328" s="159" t="s">
        <v>5414</v>
      </c>
      <c r="D328" s="159" t="s">
        <v>5081</v>
      </c>
      <c r="E328" s="160">
        <v>2</v>
      </c>
      <c r="F328" s="161">
        <v>7753500</v>
      </c>
      <c r="G328" s="161">
        <v>10000000</v>
      </c>
      <c r="H328" s="159" t="s">
        <v>3651</v>
      </c>
      <c r="I328" s="159" t="s">
        <v>3660</v>
      </c>
      <c r="J328" s="159" t="s">
        <v>5242</v>
      </c>
      <c r="K328" s="159" t="s">
        <v>189</v>
      </c>
      <c r="L328" s="159" t="s">
        <v>6064</v>
      </c>
    </row>
    <row r="329" spans="1:12" x14ac:dyDescent="0.2">
      <c r="A329" s="159" t="s">
        <v>6065</v>
      </c>
      <c r="B329" s="159" t="s">
        <v>6066</v>
      </c>
      <c r="C329" s="159" t="s">
        <v>5414</v>
      </c>
      <c r="D329" s="159" t="s">
        <v>2821</v>
      </c>
      <c r="E329" s="160">
        <v>2</v>
      </c>
      <c r="F329" s="161">
        <v>10474023</v>
      </c>
      <c r="G329" s="161">
        <v>11424038</v>
      </c>
      <c r="H329" s="159" t="s">
        <v>3651</v>
      </c>
      <c r="I329" s="159" t="s">
        <v>3687</v>
      </c>
      <c r="J329" s="159" t="s">
        <v>5057</v>
      </c>
      <c r="K329" s="159" t="s">
        <v>185</v>
      </c>
      <c r="L329" s="159" t="s">
        <v>6067</v>
      </c>
    </row>
    <row r="330" spans="1:12" x14ac:dyDescent="0.2">
      <c r="A330" s="159" t="s">
        <v>6068</v>
      </c>
      <c r="B330" s="159" t="s">
        <v>6069</v>
      </c>
      <c r="C330" s="159" t="s">
        <v>6070</v>
      </c>
      <c r="D330" s="159" t="s">
        <v>6070</v>
      </c>
      <c r="E330" s="160">
        <v>1</v>
      </c>
      <c r="F330" s="161">
        <v>200000</v>
      </c>
      <c r="G330" s="161">
        <v>1000000</v>
      </c>
      <c r="H330" s="159" t="s">
        <v>3670</v>
      </c>
      <c r="I330" s="159" t="s">
        <v>3810</v>
      </c>
      <c r="J330" s="159" t="s">
        <v>6071</v>
      </c>
      <c r="K330" s="159" t="s">
        <v>182</v>
      </c>
      <c r="L330" s="159" t="s">
        <v>6072</v>
      </c>
    </row>
    <row r="331" spans="1:12" x14ac:dyDescent="0.2">
      <c r="A331" s="159" t="s">
        <v>6073</v>
      </c>
      <c r="B331" s="159" t="s">
        <v>6074</v>
      </c>
      <c r="C331" s="159" t="s">
        <v>6075</v>
      </c>
      <c r="D331" s="159" t="s">
        <v>6075</v>
      </c>
      <c r="E331" s="160">
        <v>1</v>
      </c>
      <c r="F331" s="161">
        <v>100000000</v>
      </c>
      <c r="G331" s="161">
        <v>100000000</v>
      </c>
      <c r="H331" s="159" t="s">
        <v>3651</v>
      </c>
      <c r="I331" s="159" t="s">
        <v>3671</v>
      </c>
      <c r="J331" s="159" t="s">
        <v>5256</v>
      </c>
      <c r="K331" s="159" t="s">
        <v>178</v>
      </c>
      <c r="L331" s="159" t="s">
        <v>6076</v>
      </c>
    </row>
    <row r="332" spans="1:12" x14ac:dyDescent="0.2">
      <c r="A332" s="159" t="s">
        <v>6077</v>
      </c>
      <c r="B332" s="159" t="s">
        <v>6078</v>
      </c>
      <c r="C332" s="159" t="s">
        <v>6075</v>
      </c>
      <c r="D332" s="159" t="s">
        <v>6075</v>
      </c>
      <c r="E332" s="160">
        <v>1</v>
      </c>
      <c r="F332" s="161">
        <v>10997</v>
      </c>
      <c r="G332" s="161">
        <v>10997</v>
      </c>
      <c r="H332" s="159" t="s">
        <v>3651</v>
      </c>
      <c r="I332" s="159" t="s">
        <v>3663</v>
      </c>
      <c r="J332" s="159" t="s">
        <v>5044</v>
      </c>
      <c r="K332" s="159" t="s">
        <v>185</v>
      </c>
      <c r="L332" s="159" t="s">
        <v>6079</v>
      </c>
    </row>
    <row r="333" spans="1:12" x14ac:dyDescent="0.2">
      <c r="A333" s="159" t="s">
        <v>6077</v>
      </c>
      <c r="B333" s="159" t="s">
        <v>6078</v>
      </c>
      <c r="C333" s="159" t="s">
        <v>6075</v>
      </c>
      <c r="D333" s="159" t="s">
        <v>6075</v>
      </c>
      <c r="E333" s="160">
        <v>1</v>
      </c>
      <c r="F333" s="161">
        <v>55293147</v>
      </c>
      <c r="G333" s="161">
        <v>120283128</v>
      </c>
      <c r="H333" s="159" t="s">
        <v>3651</v>
      </c>
      <c r="I333" s="159" t="s">
        <v>3663</v>
      </c>
      <c r="J333" s="159" t="s">
        <v>5044</v>
      </c>
      <c r="K333" s="159" t="s">
        <v>185</v>
      </c>
      <c r="L333" s="159" t="s">
        <v>6080</v>
      </c>
    </row>
    <row r="334" spans="1:12" x14ac:dyDescent="0.2">
      <c r="A334" s="159" t="s">
        <v>6081</v>
      </c>
      <c r="B334" s="159" t="s">
        <v>6082</v>
      </c>
      <c r="C334" s="159" t="s">
        <v>6075</v>
      </c>
      <c r="D334" s="159" t="s">
        <v>6075</v>
      </c>
      <c r="E334" s="160">
        <v>1</v>
      </c>
      <c r="F334" s="161">
        <v>17687040</v>
      </c>
      <c r="G334" s="161">
        <v>17687040</v>
      </c>
      <c r="H334" s="159" t="s">
        <v>3670</v>
      </c>
      <c r="I334" s="159" t="s">
        <v>5184</v>
      </c>
      <c r="J334" s="159" t="s">
        <v>6083</v>
      </c>
      <c r="K334" s="159" t="s">
        <v>4877</v>
      </c>
      <c r="L334" s="159" t="s">
        <v>6084</v>
      </c>
    </row>
    <row r="335" spans="1:12" x14ac:dyDescent="0.2">
      <c r="A335" s="159" t="s">
        <v>6085</v>
      </c>
      <c r="B335" s="159" t="s">
        <v>6086</v>
      </c>
      <c r="C335" s="159" t="s">
        <v>6087</v>
      </c>
      <c r="D335" s="159" t="s">
        <v>6087</v>
      </c>
      <c r="E335" s="160">
        <v>1</v>
      </c>
      <c r="F335" s="161">
        <v>1524994</v>
      </c>
      <c r="G335" s="161">
        <v>5760000</v>
      </c>
      <c r="H335" s="159" t="s">
        <v>3651</v>
      </c>
      <c r="I335" s="159" t="s">
        <v>3687</v>
      </c>
      <c r="J335" s="159" t="s">
        <v>6088</v>
      </c>
      <c r="K335" s="159" t="s">
        <v>185</v>
      </c>
      <c r="L335" s="159" t="s">
        <v>6089</v>
      </c>
    </row>
    <row r="336" spans="1:12" x14ac:dyDescent="0.2">
      <c r="A336" s="159" t="s">
        <v>6090</v>
      </c>
      <c r="B336" s="159" t="s">
        <v>6091</v>
      </c>
      <c r="C336" s="159" t="s">
        <v>6087</v>
      </c>
      <c r="D336" s="159" t="s">
        <v>6087</v>
      </c>
      <c r="E336" s="160">
        <v>1</v>
      </c>
      <c r="F336" s="161">
        <v>5685732</v>
      </c>
      <c r="G336" s="161">
        <v>5685732</v>
      </c>
      <c r="H336" s="159" t="s">
        <v>3651</v>
      </c>
      <c r="I336" s="159" t="s">
        <v>3656</v>
      </c>
      <c r="J336" s="159" t="s">
        <v>4924</v>
      </c>
      <c r="K336" s="159"/>
      <c r="L336" s="159" t="s">
        <v>6092</v>
      </c>
    </row>
    <row r="337" spans="1:12" x14ac:dyDescent="0.2">
      <c r="A337" s="159" t="s">
        <v>6093</v>
      </c>
      <c r="B337" s="159" t="s">
        <v>6094</v>
      </c>
      <c r="C337" s="159" t="s">
        <v>6087</v>
      </c>
      <c r="D337" s="159" t="s">
        <v>6087</v>
      </c>
      <c r="E337" s="160">
        <v>1</v>
      </c>
      <c r="F337" s="161">
        <v>25374795</v>
      </c>
      <c r="G337" s="161">
        <v>25374795</v>
      </c>
      <c r="H337" s="159" t="s">
        <v>3651</v>
      </c>
      <c r="I337" s="159" t="s">
        <v>3680</v>
      </c>
      <c r="J337" s="159" t="s">
        <v>3680</v>
      </c>
      <c r="K337" s="159" t="s">
        <v>185</v>
      </c>
      <c r="L337" s="159" t="s">
        <v>6095</v>
      </c>
    </row>
    <row r="338" spans="1:12" x14ac:dyDescent="0.2">
      <c r="A338" s="159" t="s">
        <v>6096</v>
      </c>
      <c r="B338" s="159" t="s">
        <v>6097</v>
      </c>
      <c r="C338" s="159" t="s">
        <v>6087</v>
      </c>
      <c r="D338" s="159" t="s">
        <v>6098</v>
      </c>
      <c r="E338" s="160">
        <v>3</v>
      </c>
      <c r="F338" s="161">
        <v>21771535</v>
      </c>
      <c r="G338" s="161">
        <v>21771535</v>
      </c>
      <c r="H338" s="159" t="s">
        <v>3670</v>
      </c>
      <c r="I338" s="159" t="s">
        <v>3663</v>
      </c>
      <c r="J338" s="159" t="s">
        <v>6099</v>
      </c>
      <c r="K338" s="159"/>
      <c r="L338" s="159" t="s">
        <v>6100</v>
      </c>
    </row>
    <row r="339" spans="1:12" x14ac:dyDescent="0.2">
      <c r="A339" s="159" t="s">
        <v>6101</v>
      </c>
      <c r="B339" s="159" t="s">
        <v>6102</v>
      </c>
      <c r="C339" s="159" t="s">
        <v>6103</v>
      </c>
      <c r="D339" s="159" t="s">
        <v>6103</v>
      </c>
      <c r="E339" s="160">
        <v>1</v>
      </c>
      <c r="F339" s="161">
        <v>9999995</v>
      </c>
      <c r="G339" s="161">
        <v>9999995</v>
      </c>
      <c r="H339" s="159" t="s">
        <v>3651</v>
      </c>
      <c r="I339" s="159" t="s">
        <v>3671</v>
      </c>
      <c r="J339" s="159" t="s">
        <v>6104</v>
      </c>
      <c r="K339" s="159" t="s">
        <v>178</v>
      </c>
      <c r="L339" s="159" t="s">
        <v>6105</v>
      </c>
    </row>
    <row r="340" spans="1:12" x14ac:dyDescent="0.2">
      <c r="A340" s="159" t="s">
        <v>6106</v>
      </c>
      <c r="B340" s="159" t="s">
        <v>6107</v>
      </c>
      <c r="C340" s="159" t="s">
        <v>6103</v>
      </c>
      <c r="D340" s="159" t="s">
        <v>6103</v>
      </c>
      <c r="E340" s="160">
        <v>1</v>
      </c>
      <c r="F340" s="161">
        <v>250000</v>
      </c>
      <c r="G340" s="161">
        <v>2000000</v>
      </c>
      <c r="H340" s="159" t="s">
        <v>3651</v>
      </c>
      <c r="I340" s="159" t="s">
        <v>3663</v>
      </c>
      <c r="J340" s="159" t="s">
        <v>5044</v>
      </c>
      <c r="K340" s="159" t="s">
        <v>182</v>
      </c>
      <c r="L340" s="159" t="s">
        <v>6108</v>
      </c>
    </row>
    <row r="341" spans="1:12" x14ac:dyDescent="0.2">
      <c r="A341" s="159" t="s">
        <v>6109</v>
      </c>
      <c r="B341" s="159" t="s">
        <v>6110</v>
      </c>
      <c r="C341" s="159" t="s">
        <v>6103</v>
      </c>
      <c r="D341" s="159" t="s">
        <v>6103</v>
      </c>
      <c r="E341" s="160">
        <v>1</v>
      </c>
      <c r="F341" s="161">
        <v>7572</v>
      </c>
      <c r="G341" s="161">
        <v>7572</v>
      </c>
      <c r="H341" s="159" t="s">
        <v>3670</v>
      </c>
      <c r="I341" s="159" t="s">
        <v>3656</v>
      </c>
      <c r="J341" s="159" t="s">
        <v>3881</v>
      </c>
      <c r="K341" s="159"/>
      <c r="L341" s="159" t="s">
        <v>6111</v>
      </c>
    </row>
    <row r="342" spans="1:12" x14ac:dyDescent="0.2">
      <c r="A342" s="159" t="s">
        <v>6109</v>
      </c>
      <c r="B342" s="159" t="s">
        <v>6110</v>
      </c>
      <c r="C342" s="159" t="s">
        <v>6103</v>
      </c>
      <c r="D342" s="159" t="s">
        <v>6103</v>
      </c>
      <c r="E342" s="160">
        <v>1</v>
      </c>
      <c r="F342" s="161">
        <v>39800</v>
      </c>
      <c r="G342" s="161">
        <v>39800</v>
      </c>
      <c r="H342" s="159" t="s">
        <v>3670</v>
      </c>
      <c r="I342" s="159" t="s">
        <v>3656</v>
      </c>
      <c r="J342" s="159" t="s">
        <v>3881</v>
      </c>
      <c r="K342" s="159"/>
      <c r="L342" s="159" t="s">
        <v>6112</v>
      </c>
    </row>
    <row r="343" spans="1:12" x14ac:dyDescent="0.2">
      <c r="A343" s="159" t="s">
        <v>6113</v>
      </c>
      <c r="B343" s="159" t="s">
        <v>6114</v>
      </c>
      <c r="C343" s="159" t="s">
        <v>6103</v>
      </c>
      <c r="D343" s="159" t="s">
        <v>6103</v>
      </c>
      <c r="E343" s="160">
        <v>1</v>
      </c>
      <c r="F343" s="161">
        <v>10997</v>
      </c>
      <c r="G343" s="161">
        <v>10997</v>
      </c>
      <c r="H343" s="159" t="s">
        <v>3651</v>
      </c>
      <c r="I343" s="159" t="s">
        <v>3663</v>
      </c>
      <c r="J343" s="159" t="s">
        <v>5044</v>
      </c>
      <c r="K343" s="159" t="s">
        <v>189</v>
      </c>
      <c r="L343" s="159" t="s">
        <v>6115</v>
      </c>
    </row>
    <row r="344" spans="1:12" x14ac:dyDescent="0.2">
      <c r="A344" s="159" t="s">
        <v>6116</v>
      </c>
      <c r="B344" s="159" t="s">
        <v>6117</v>
      </c>
      <c r="C344" s="159" t="s">
        <v>6103</v>
      </c>
      <c r="D344" s="159" t="s">
        <v>6103</v>
      </c>
      <c r="E344" s="160">
        <v>2</v>
      </c>
      <c r="F344" s="161">
        <v>2000000</v>
      </c>
      <c r="G344" s="161">
        <v>3000000</v>
      </c>
      <c r="H344" s="159" t="s">
        <v>3651</v>
      </c>
      <c r="I344" s="159" t="s">
        <v>4940</v>
      </c>
      <c r="J344" s="159" t="s">
        <v>6118</v>
      </c>
      <c r="K344" s="159" t="s">
        <v>178</v>
      </c>
      <c r="L344" s="159" t="s">
        <v>6119</v>
      </c>
    </row>
    <row r="345" spans="1:12" x14ac:dyDescent="0.2">
      <c r="A345" s="159" t="s">
        <v>6120</v>
      </c>
      <c r="B345" s="159" t="s">
        <v>6121</v>
      </c>
      <c r="C345" s="159" t="s">
        <v>6103</v>
      </c>
      <c r="D345" s="159" t="s">
        <v>6103</v>
      </c>
      <c r="E345" s="160">
        <v>1</v>
      </c>
      <c r="F345" s="161">
        <v>4875000</v>
      </c>
      <c r="G345" s="161">
        <v>5000000</v>
      </c>
      <c r="H345" s="159" t="s">
        <v>3651</v>
      </c>
      <c r="I345" s="159" t="s">
        <v>4846</v>
      </c>
      <c r="J345" s="159" t="s">
        <v>4968</v>
      </c>
      <c r="K345" s="159"/>
      <c r="L345" s="159" t="s">
        <v>6122</v>
      </c>
    </row>
    <row r="346" spans="1:12" x14ac:dyDescent="0.2">
      <c r="A346" s="159" t="s">
        <v>6077</v>
      </c>
      <c r="B346" s="159" t="s">
        <v>6078</v>
      </c>
      <c r="C346" s="159" t="s">
        <v>6103</v>
      </c>
      <c r="D346" s="159" t="s">
        <v>6103</v>
      </c>
      <c r="E346" s="160">
        <v>1</v>
      </c>
      <c r="F346" s="161">
        <v>26055618</v>
      </c>
      <c r="G346" s="161">
        <v>26055618</v>
      </c>
      <c r="H346" s="159" t="s">
        <v>3651</v>
      </c>
      <c r="I346" s="159" t="s">
        <v>3663</v>
      </c>
      <c r="J346" s="159" t="s">
        <v>5044</v>
      </c>
      <c r="K346" s="159" t="s">
        <v>185</v>
      </c>
      <c r="L346" s="159" t="s">
        <v>6123</v>
      </c>
    </row>
    <row r="347" spans="1:12" x14ac:dyDescent="0.2">
      <c r="A347" s="159" t="s">
        <v>6109</v>
      </c>
      <c r="B347" s="159" t="s">
        <v>6110</v>
      </c>
      <c r="C347" s="159" t="s">
        <v>5281</v>
      </c>
      <c r="D347" s="159" t="s">
        <v>5281</v>
      </c>
      <c r="E347" s="160">
        <v>1</v>
      </c>
      <c r="F347" s="161">
        <v>50820</v>
      </c>
      <c r="G347" s="161">
        <v>50820</v>
      </c>
      <c r="H347" s="159" t="s">
        <v>3670</v>
      </c>
      <c r="I347" s="159" t="s">
        <v>3656</v>
      </c>
      <c r="J347" s="159" t="s">
        <v>3881</v>
      </c>
      <c r="K347" s="159"/>
      <c r="L347" s="159" t="s">
        <v>6124</v>
      </c>
    </row>
    <row r="348" spans="1:12" x14ac:dyDescent="0.2">
      <c r="A348" s="159" t="s">
        <v>6125</v>
      </c>
      <c r="B348" s="159" t="s">
        <v>6126</v>
      </c>
      <c r="C348" s="159" t="s">
        <v>5281</v>
      </c>
      <c r="D348" s="159" t="s">
        <v>5281</v>
      </c>
      <c r="E348" s="160">
        <v>1</v>
      </c>
      <c r="F348" s="161">
        <v>0</v>
      </c>
      <c r="G348" s="161">
        <v>2000000</v>
      </c>
      <c r="H348" s="159" t="s">
        <v>3651</v>
      </c>
      <c r="I348" s="159" t="s">
        <v>4857</v>
      </c>
      <c r="J348" s="159" t="s">
        <v>6127</v>
      </c>
      <c r="K348" s="159"/>
      <c r="L348" s="159" t="s">
        <v>6128</v>
      </c>
    </row>
    <row r="349" spans="1:12" x14ac:dyDescent="0.2">
      <c r="A349" s="159" t="s">
        <v>6129</v>
      </c>
      <c r="B349" s="159" t="s">
        <v>6130</v>
      </c>
      <c r="C349" s="159" t="s">
        <v>5281</v>
      </c>
      <c r="D349" s="159" t="s">
        <v>5281</v>
      </c>
      <c r="E349" s="160">
        <v>1</v>
      </c>
      <c r="F349" s="161">
        <v>100494970</v>
      </c>
      <c r="G349" s="161">
        <v>100494970</v>
      </c>
      <c r="H349" s="159" t="s">
        <v>3651</v>
      </c>
      <c r="I349" s="159" t="s">
        <v>3671</v>
      </c>
      <c r="J349" s="159" t="s">
        <v>3926</v>
      </c>
      <c r="K349" s="159"/>
      <c r="L349" s="159" t="s">
        <v>6131</v>
      </c>
    </row>
    <row r="350" spans="1:12" x14ac:dyDescent="0.2">
      <c r="A350" s="159" t="s">
        <v>6132</v>
      </c>
      <c r="B350" s="159" t="s">
        <v>6133</v>
      </c>
      <c r="C350" s="159" t="s">
        <v>6134</v>
      </c>
      <c r="D350" s="159" t="s">
        <v>6134</v>
      </c>
      <c r="E350" s="160">
        <v>1</v>
      </c>
      <c r="F350" s="161">
        <v>29999990</v>
      </c>
      <c r="G350" s="161">
        <v>29999990</v>
      </c>
      <c r="H350" s="159" t="s">
        <v>3651</v>
      </c>
      <c r="I350" s="159" t="s">
        <v>3656</v>
      </c>
      <c r="J350" s="159" t="s">
        <v>5335</v>
      </c>
      <c r="K350" s="159" t="s">
        <v>1475</v>
      </c>
      <c r="L350" s="159" t="s">
        <v>6135</v>
      </c>
    </row>
    <row r="351" spans="1:12" x14ac:dyDescent="0.2">
      <c r="A351" s="159" t="s">
        <v>6136</v>
      </c>
      <c r="B351" s="159" t="s">
        <v>6137</v>
      </c>
      <c r="C351" s="159" t="s">
        <v>6134</v>
      </c>
      <c r="D351" s="159" t="s">
        <v>6138</v>
      </c>
      <c r="E351" s="160">
        <v>2</v>
      </c>
      <c r="F351" s="161">
        <v>5900000</v>
      </c>
      <c r="G351" s="161">
        <v>10000000</v>
      </c>
      <c r="H351" s="159" t="s">
        <v>3670</v>
      </c>
      <c r="I351" s="159" t="s">
        <v>4010</v>
      </c>
      <c r="J351" s="159" t="s">
        <v>6139</v>
      </c>
      <c r="K351" s="159"/>
      <c r="L351" s="159" t="s">
        <v>6140</v>
      </c>
    </row>
    <row r="352" spans="1:12" x14ac:dyDescent="0.2">
      <c r="A352" s="159" t="s">
        <v>6141</v>
      </c>
      <c r="B352" s="159" t="s">
        <v>6142</v>
      </c>
      <c r="C352" s="159" t="s">
        <v>6134</v>
      </c>
      <c r="D352" s="159" t="s">
        <v>6134</v>
      </c>
      <c r="E352" s="160">
        <v>1</v>
      </c>
      <c r="F352" s="161">
        <v>225000</v>
      </c>
      <c r="G352" s="161">
        <v>1000000</v>
      </c>
      <c r="H352" s="159" t="s">
        <v>3651</v>
      </c>
      <c r="I352" s="159" t="s">
        <v>5209</v>
      </c>
      <c r="J352" s="159" t="s">
        <v>5210</v>
      </c>
      <c r="K352" s="159"/>
      <c r="L352" s="159" t="s">
        <v>6143</v>
      </c>
    </row>
    <row r="353" spans="1:12" x14ac:dyDescent="0.2">
      <c r="A353" s="159" t="s">
        <v>6144</v>
      </c>
      <c r="B353" s="159" t="s">
        <v>6145</v>
      </c>
      <c r="C353" s="159" t="s">
        <v>6146</v>
      </c>
      <c r="D353" s="159" t="s">
        <v>5334</v>
      </c>
      <c r="E353" s="160">
        <v>2</v>
      </c>
      <c r="F353" s="161">
        <v>7789121</v>
      </c>
      <c r="G353" s="161">
        <v>10773750</v>
      </c>
      <c r="H353" s="159" t="s">
        <v>3651</v>
      </c>
      <c r="I353" s="159" t="s">
        <v>3663</v>
      </c>
      <c r="J353" s="159" t="s">
        <v>6147</v>
      </c>
      <c r="K353" s="159" t="s">
        <v>185</v>
      </c>
      <c r="L353" s="159" t="s">
        <v>6148</v>
      </c>
    </row>
    <row r="354" spans="1:12" x14ac:dyDescent="0.2">
      <c r="A354" s="159" t="s">
        <v>6149</v>
      </c>
      <c r="B354" s="159" t="s">
        <v>6150</v>
      </c>
      <c r="C354" s="159" t="s">
        <v>6146</v>
      </c>
      <c r="D354" s="159" t="s">
        <v>6146</v>
      </c>
      <c r="E354" s="160">
        <v>1</v>
      </c>
      <c r="F354" s="161">
        <v>1549991</v>
      </c>
      <c r="G354" s="161">
        <v>2000000</v>
      </c>
      <c r="H354" s="159" t="s">
        <v>3651</v>
      </c>
      <c r="I354" s="159" t="s">
        <v>3716</v>
      </c>
      <c r="J354" s="159" t="s">
        <v>6151</v>
      </c>
      <c r="K354" s="159" t="s">
        <v>189</v>
      </c>
      <c r="L354" s="159" t="s">
        <v>6152</v>
      </c>
    </row>
    <row r="355" spans="1:12" x14ac:dyDescent="0.2">
      <c r="A355" s="159" t="s">
        <v>6153</v>
      </c>
      <c r="B355" s="159" t="s">
        <v>6154</v>
      </c>
      <c r="C355" s="159" t="s">
        <v>6146</v>
      </c>
      <c r="D355" s="159" t="s">
        <v>6146</v>
      </c>
      <c r="E355" s="160">
        <v>1</v>
      </c>
      <c r="F355" s="161">
        <v>50299983</v>
      </c>
      <c r="G355" s="161">
        <v>50299983</v>
      </c>
      <c r="H355" s="159" t="s">
        <v>3651</v>
      </c>
      <c r="I355" s="159" t="s">
        <v>3671</v>
      </c>
      <c r="J355" s="159" t="s">
        <v>4835</v>
      </c>
      <c r="K355" s="159" t="s">
        <v>182</v>
      </c>
      <c r="L355" s="159" t="s">
        <v>6155</v>
      </c>
    </row>
    <row r="356" spans="1:12" x14ac:dyDescent="0.2">
      <c r="A356" s="159" t="s">
        <v>6156</v>
      </c>
      <c r="B356" s="159" t="s">
        <v>6157</v>
      </c>
      <c r="C356" s="159" t="s">
        <v>6146</v>
      </c>
      <c r="D356" s="159" t="s">
        <v>6146</v>
      </c>
      <c r="E356" s="160">
        <v>1</v>
      </c>
      <c r="F356" s="161">
        <v>275818</v>
      </c>
      <c r="G356" s="161">
        <v>850000</v>
      </c>
      <c r="H356" s="159" t="s">
        <v>3651</v>
      </c>
      <c r="I356" s="159" t="s">
        <v>5733</v>
      </c>
      <c r="J356" s="159" t="s">
        <v>6158</v>
      </c>
      <c r="K356" s="159" t="s">
        <v>185</v>
      </c>
      <c r="L356" s="159" t="s">
        <v>6159</v>
      </c>
    </row>
    <row r="357" spans="1:12" x14ac:dyDescent="0.2">
      <c r="A357" s="159" t="s">
        <v>6160</v>
      </c>
      <c r="B357" s="159" t="s">
        <v>6161</v>
      </c>
      <c r="C357" s="159" t="s">
        <v>6146</v>
      </c>
      <c r="D357" s="159" t="s">
        <v>6146</v>
      </c>
      <c r="E357" s="160">
        <v>1</v>
      </c>
      <c r="F357" s="161">
        <v>6165441</v>
      </c>
      <c r="G357" s="161">
        <v>6165441</v>
      </c>
      <c r="H357" s="159" t="s">
        <v>3651</v>
      </c>
      <c r="I357" s="159" t="s">
        <v>6162</v>
      </c>
      <c r="J357" s="159" t="s">
        <v>6163</v>
      </c>
      <c r="K357" s="159"/>
      <c r="L357" s="159" t="s">
        <v>6164</v>
      </c>
    </row>
    <row r="358" spans="1:12" x14ac:dyDescent="0.2">
      <c r="A358" s="159" t="s">
        <v>5737</v>
      </c>
      <c r="B358" s="159" t="s">
        <v>5738</v>
      </c>
      <c r="C358" s="159" t="s">
        <v>6146</v>
      </c>
      <c r="D358" s="159" t="s">
        <v>6146</v>
      </c>
      <c r="E358" s="160">
        <v>1</v>
      </c>
      <c r="F358" s="161">
        <v>19497618</v>
      </c>
      <c r="G358" s="161">
        <v>19497618</v>
      </c>
      <c r="H358" s="159" t="s">
        <v>3670</v>
      </c>
      <c r="I358" s="159" t="s">
        <v>5061</v>
      </c>
      <c r="J358" s="159" t="s">
        <v>5739</v>
      </c>
      <c r="K358" s="159"/>
      <c r="L358" s="159" t="s">
        <v>6165</v>
      </c>
    </row>
    <row r="359" spans="1:12" x14ac:dyDescent="0.2">
      <c r="A359" s="159" t="s">
        <v>6166</v>
      </c>
      <c r="B359" s="159" t="s">
        <v>6167</v>
      </c>
      <c r="C359" s="159" t="s">
        <v>6168</v>
      </c>
      <c r="D359" s="159" t="s">
        <v>6168</v>
      </c>
      <c r="E359" s="160">
        <v>1</v>
      </c>
      <c r="F359" s="161">
        <v>2000000</v>
      </c>
      <c r="G359" s="161">
        <v>2000000</v>
      </c>
      <c r="H359" s="159" t="s">
        <v>3670</v>
      </c>
      <c r="I359" s="159" t="s">
        <v>3656</v>
      </c>
      <c r="J359" s="159" t="s">
        <v>3978</v>
      </c>
      <c r="K359" s="159" t="s">
        <v>1475</v>
      </c>
      <c r="L359" s="159" t="s">
        <v>6169</v>
      </c>
    </row>
    <row r="360" spans="1:12" x14ac:dyDescent="0.2">
      <c r="A360" s="159" t="s">
        <v>6170</v>
      </c>
      <c r="B360" s="159" t="s">
        <v>6171</v>
      </c>
      <c r="C360" s="159" t="s">
        <v>6168</v>
      </c>
      <c r="D360" s="159" t="s">
        <v>6168</v>
      </c>
      <c r="E360" s="160">
        <v>1</v>
      </c>
      <c r="F360" s="161">
        <v>2790000</v>
      </c>
      <c r="G360" s="161">
        <v>2790000</v>
      </c>
      <c r="H360" s="159" t="s">
        <v>3651</v>
      </c>
      <c r="I360" s="159" t="s">
        <v>6172</v>
      </c>
      <c r="J360" s="159" t="s">
        <v>6173</v>
      </c>
      <c r="K360" s="159" t="s">
        <v>178</v>
      </c>
      <c r="L360" s="159" t="s">
        <v>6174</v>
      </c>
    </row>
    <row r="361" spans="1:12" x14ac:dyDescent="0.2">
      <c r="A361" s="159" t="s">
        <v>5315</v>
      </c>
      <c r="B361" s="159" t="s">
        <v>5316</v>
      </c>
      <c r="C361" s="159" t="s">
        <v>6168</v>
      </c>
      <c r="D361" s="159" t="s">
        <v>6168</v>
      </c>
      <c r="E361" s="160">
        <v>1</v>
      </c>
      <c r="F361" s="161">
        <v>112782892</v>
      </c>
      <c r="G361" s="161">
        <v>112782892</v>
      </c>
      <c r="H361" s="159" t="s">
        <v>3651</v>
      </c>
      <c r="I361" s="159" t="s">
        <v>3716</v>
      </c>
      <c r="J361" s="159" t="s">
        <v>5317</v>
      </c>
      <c r="K361" s="159" t="s">
        <v>1475</v>
      </c>
      <c r="L361" s="159" t="s">
        <v>6175</v>
      </c>
    </row>
    <row r="362" spans="1:12" x14ac:dyDescent="0.2">
      <c r="A362" s="159" t="s">
        <v>6176</v>
      </c>
      <c r="B362" s="159" t="s">
        <v>6177</v>
      </c>
      <c r="C362" s="159" t="s">
        <v>6178</v>
      </c>
      <c r="D362" s="159" t="s">
        <v>6178</v>
      </c>
      <c r="E362" s="160">
        <v>1</v>
      </c>
      <c r="F362" s="161">
        <v>59765</v>
      </c>
      <c r="G362" s="161">
        <v>59765</v>
      </c>
      <c r="H362" s="159" t="s">
        <v>3651</v>
      </c>
      <c r="I362" s="159" t="s">
        <v>3680</v>
      </c>
      <c r="J362" s="159" t="s">
        <v>3680</v>
      </c>
      <c r="K362" s="159" t="s">
        <v>178</v>
      </c>
      <c r="L362" s="159" t="s">
        <v>6179</v>
      </c>
    </row>
    <row r="363" spans="1:12" x14ac:dyDescent="0.2">
      <c r="A363" s="159" t="s">
        <v>6180</v>
      </c>
      <c r="B363" s="159" t="s">
        <v>6181</v>
      </c>
      <c r="C363" s="159" t="s">
        <v>6178</v>
      </c>
      <c r="D363" s="159" t="s">
        <v>6178</v>
      </c>
      <c r="E363" s="160">
        <v>1</v>
      </c>
      <c r="F363" s="161">
        <v>400000</v>
      </c>
      <c r="G363" s="161">
        <v>2400000</v>
      </c>
      <c r="H363" s="159" t="s">
        <v>3651</v>
      </c>
      <c r="I363" s="159" t="s">
        <v>4010</v>
      </c>
      <c r="J363" s="159" t="s">
        <v>6182</v>
      </c>
      <c r="K363" s="159"/>
      <c r="L363" s="159" t="s">
        <v>6183</v>
      </c>
    </row>
    <row r="364" spans="1:12" x14ac:dyDescent="0.2">
      <c r="A364" s="159" t="s">
        <v>6184</v>
      </c>
      <c r="B364" s="159" t="s">
        <v>6185</v>
      </c>
      <c r="C364" s="159" t="s">
        <v>6178</v>
      </c>
      <c r="D364" s="159" t="s">
        <v>6178</v>
      </c>
      <c r="E364" s="160">
        <v>1</v>
      </c>
      <c r="F364" s="161">
        <v>25000</v>
      </c>
      <c r="G364" s="161"/>
      <c r="H364" s="159" t="s">
        <v>3670</v>
      </c>
      <c r="I364" s="159" t="s">
        <v>3776</v>
      </c>
      <c r="J364" s="159" t="s">
        <v>5360</v>
      </c>
      <c r="K364" s="159" t="s">
        <v>1475</v>
      </c>
      <c r="L364" s="159" t="s">
        <v>6186</v>
      </c>
    </row>
    <row r="365" spans="1:12" x14ac:dyDescent="0.2">
      <c r="A365" s="159" t="s">
        <v>6187</v>
      </c>
      <c r="B365" s="159" t="s">
        <v>6188</v>
      </c>
      <c r="C365" s="159" t="s">
        <v>6178</v>
      </c>
      <c r="D365" s="159" t="s">
        <v>6178</v>
      </c>
      <c r="E365" s="160">
        <v>1</v>
      </c>
      <c r="F365" s="161">
        <v>500000</v>
      </c>
      <c r="G365" s="161">
        <v>1000000</v>
      </c>
      <c r="H365" s="159" t="s">
        <v>3670</v>
      </c>
      <c r="I365" s="159" t="s">
        <v>3687</v>
      </c>
      <c r="J365" s="159" t="s">
        <v>5057</v>
      </c>
      <c r="K365" s="159" t="s">
        <v>185</v>
      </c>
      <c r="L365" s="159" t="s">
        <v>6189</v>
      </c>
    </row>
    <row r="366" spans="1:12" x14ac:dyDescent="0.2">
      <c r="A366" s="159" t="s">
        <v>6190</v>
      </c>
      <c r="B366" s="159" t="s">
        <v>6191</v>
      </c>
      <c r="C366" s="159" t="s">
        <v>6178</v>
      </c>
      <c r="D366" s="159" t="s">
        <v>6192</v>
      </c>
      <c r="E366" s="160">
        <v>2</v>
      </c>
      <c r="F366" s="161">
        <v>3102750</v>
      </c>
      <c r="G366" s="161">
        <v>5000000</v>
      </c>
      <c r="H366" s="159" t="s">
        <v>3670</v>
      </c>
      <c r="I366" s="159" t="s">
        <v>4846</v>
      </c>
      <c r="J366" s="159" t="s">
        <v>6193</v>
      </c>
      <c r="K366" s="159" t="s">
        <v>185</v>
      </c>
      <c r="L366" s="159" t="s">
        <v>6194</v>
      </c>
    </row>
    <row r="367" spans="1:12" x14ac:dyDescent="0.2">
      <c r="A367" s="159" t="s">
        <v>6176</v>
      </c>
      <c r="B367" s="159" t="s">
        <v>6177</v>
      </c>
      <c r="C367" s="159" t="s">
        <v>6178</v>
      </c>
      <c r="D367" s="159" t="s">
        <v>6178</v>
      </c>
      <c r="E367" s="160">
        <v>1</v>
      </c>
      <c r="F367" s="161">
        <v>82667</v>
      </c>
      <c r="G367" s="161">
        <v>82667</v>
      </c>
      <c r="H367" s="159" t="s">
        <v>3651</v>
      </c>
      <c r="I367" s="159" t="s">
        <v>3680</v>
      </c>
      <c r="J367" s="159" t="s">
        <v>3680</v>
      </c>
      <c r="K367" s="159" t="s">
        <v>178</v>
      </c>
      <c r="L367" s="159" t="s">
        <v>6195</v>
      </c>
    </row>
    <row r="368" spans="1:12" x14ac:dyDescent="0.2">
      <c r="A368" s="159" t="s">
        <v>6196</v>
      </c>
      <c r="B368" s="159" t="s">
        <v>6197</v>
      </c>
      <c r="C368" s="159" t="s">
        <v>6198</v>
      </c>
      <c r="D368" s="159" t="s">
        <v>6198</v>
      </c>
      <c r="E368" s="160">
        <v>1</v>
      </c>
      <c r="F368" s="161">
        <v>10200000</v>
      </c>
      <c r="G368" s="161">
        <v>11200000</v>
      </c>
      <c r="H368" s="159" t="s">
        <v>3651</v>
      </c>
      <c r="I368" s="159" t="s">
        <v>3656</v>
      </c>
      <c r="J368" s="159" t="s">
        <v>6199</v>
      </c>
      <c r="K368" s="159" t="s">
        <v>185</v>
      </c>
      <c r="L368" s="159" t="s">
        <v>6200</v>
      </c>
    </row>
    <row r="369" spans="1:12" x14ac:dyDescent="0.2">
      <c r="A369" s="159" t="s">
        <v>6201</v>
      </c>
      <c r="B369" s="159" t="s">
        <v>6202</v>
      </c>
      <c r="C369" s="159" t="s">
        <v>6198</v>
      </c>
      <c r="D369" s="159" t="s">
        <v>6198</v>
      </c>
      <c r="E369" s="160">
        <v>1</v>
      </c>
      <c r="F369" s="161">
        <v>866250</v>
      </c>
      <c r="G369" s="161">
        <v>866250</v>
      </c>
      <c r="H369" s="159" t="s">
        <v>3651</v>
      </c>
      <c r="I369" s="159" t="s">
        <v>3671</v>
      </c>
      <c r="J369" s="159" t="s">
        <v>6203</v>
      </c>
      <c r="K369" s="159"/>
      <c r="L369" s="159" t="s">
        <v>6204</v>
      </c>
    </row>
    <row r="370" spans="1:12" x14ac:dyDescent="0.2">
      <c r="A370" s="159" t="s">
        <v>6205</v>
      </c>
      <c r="B370" s="159" t="s">
        <v>6206</v>
      </c>
      <c r="C370" s="159" t="s">
        <v>6198</v>
      </c>
      <c r="D370" s="159" t="s">
        <v>6198</v>
      </c>
      <c r="E370" s="160">
        <v>1</v>
      </c>
      <c r="F370" s="161">
        <v>50000</v>
      </c>
      <c r="G370" s="161">
        <v>50000</v>
      </c>
      <c r="H370" s="159" t="s">
        <v>3670</v>
      </c>
      <c r="I370" s="159" t="s">
        <v>6162</v>
      </c>
      <c r="J370" s="159" t="s">
        <v>6207</v>
      </c>
      <c r="K370" s="159" t="s">
        <v>182</v>
      </c>
      <c r="L370" s="159" t="s">
        <v>6208</v>
      </c>
    </row>
    <row r="371" spans="1:12" x14ac:dyDescent="0.2">
      <c r="A371" s="159" t="s">
        <v>6209</v>
      </c>
      <c r="B371" s="159" t="s">
        <v>6210</v>
      </c>
      <c r="C371" s="159" t="s">
        <v>6198</v>
      </c>
      <c r="D371" s="159" t="s">
        <v>6198</v>
      </c>
      <c r="E371" s="160">
        <v>1</v>
      </c>
      <c r="F371" s="161">
        <v>2690000</v>
      </c>
      <c r="G371" s="161">
        <v>20000000</v>
      </c>
      <c r="H371" s="159" t="s">
        <v>3651</v>
      </c>
      <c r="I371" s="159" t="s">
        <v>3656</v>
      </c>
      <c r="J371" s="159" t="s">
        <v>5077</v>
      </c>
      <c r="K371" s="159" t="s">
        <v>185</v>
      </c>
      <c r="L371" s="159" t="s">
        <v>6211</v>
      </c>
    </row>
    <row r="372" spans="1:12" x14ac:dyDescent="0.2">
      <c r="A372" s="159" t="s">
        <v>6212</v>
      </c>
      <c r="B372" s="159" t="s">
        <v>6213</v>
      </c>
      <c r="C372" s="159" t="s">
        <v>6005</v>
      </c>
      <c r="D372" s="159" t="s">
        <v>6005</v>
      </c>
      <c r="E372" s="160">
        <v>1</v>
      </c>
      <c r="F372" s="161">
        <v>3101425</v>
      </c>
      <c r="G372" s="161">
        <v>18101416</v>
      </c>
      <c r="H372" s="159" t="s">
        <v>3651</v>
      </c>
      <c r="I372" s="159" t="s">
        <v>3656</v>
      </c>
      <c r="J372" s="159" t="s">
        <v>5645</v>
      </c>
      <c r="K372" s="159" t="s">
        <v>178</v>
      </c>
      <c r="L372" s="159" t="s">
        <v>6214</v>
      </c>
    </row>
    <row r="373" spans="1:12" x14ac:dyDescent="0.2">
      <c r="A373" s="159" t="s">
        <v>6215</v>
      </c>
      <c r="B373" s="159" t="s">
        <v>6216</v>
      </c>
      <c r="C373" s="159" t="s">
        <v>6005</v>
      </c>
      <c r="D373" s="159" t="s">
        <v>6005</v>
      </c>
      <c r="E373" s="160">
        <v>1</v>
      </c>
      <c r="F373" s="161">
        <v>2334859</v>
      </c>
      <c r="G373" s="161">
        <v>2334859</v>
      </c>
      <c r="H373" s="159" t="s">
        <v>3651</v>
      </c>
      <c r="I373" s="159" t="s">
        <v>4846</v>
      </c>
      <c r="J373" s="159" t="s">
        <v>6217</v>
      </c>
      <c r="K373" s="159"/>
      <c r="L373" s="159" t="s">
        <v>6218</v>
      </c>
    </row>
    <row r="374" spans="1:12" x14ac:dyDescent="0.2">
      <c r="A374" s="159" t="s">
        <v>6219</v>
      </c>
      <c r="B374" s="159" t="s">
        <v>6220</v>
      </c>
      <c r="C374" s="159" t="s">
        <v>6005</v>
      </c>
      <c r="D374" s="159" t="s">
        <v>6005</v>
      </c>
      <c r="E374" s="160">
        <v>1</v>
      </c>
      <c r="F374" s="161">
        <v>85199997</v>
      </c>
      <c r="G374" s="161">
        <v>105199991</v>
      </c>
      <c r="H374" s="159" t="s">
        <v>3651</v>
      </c>
      <c r="I374" s="159" t="s">
        <v>3671</v>
      </c>
      <c r="J374" s="159" t="s">
        <v>4835</v>
      </c>
      <c r="K374" s="159" t="s">
        <v>178</v>
      </c>
      <c r="L374" s="159" t="s">
        <v>6221</v>
      </c>
    </row>
    <row r="375" spans="1:12" x14ac:dyDescent="0.2">
      <c r="A375" s="159" t="s">
        <v>6222</v>
      </c>
      <c r="B375" s="159" t="s">
        <v>6223</v>
      </c>
      <c r="C375" s="159" t="s">
        <v>6005</v>
      </c>
      <c r="D375" s="159" t="s">
        <v>6005</v>
      </c>
      <c r="E375" s="160">
        <v>1</v>
      </c>
      <c r="F375" s="161">
        <v>17000001</v>
      </c>
      <c r="G375" s="161">
        <v>17000001</v>
      </c>
      <c r="H375" s="159" t="s">
        <v>3651</v>
      </c>
      <c r="I375" s="159" t="s">
        <v>3958</v>
      </c>
      <c r="J375" s="159" t="s">
        <v>4911</v>
      </c>
      <c r="K375" s="159"/>
      <c r="L375" s="159" t="s">
        <v>6224</v>
      </c>
    </row>
    <row r="376" spans="1:12" x14ac:dyDescent="0.2">
      <c r="A376" s="159" t="s">
        <v>6225</v>
      </c>
      <c r="B376" s="159" t="s">
        <v>6226</v>
      </c>
      <c r="C376" s="159" t="s">
        <v>6005</v>
      </c>
      <c r="D376" s="159" t="s">
        <v>6005</v>
      </c>
      <c r="E376" s="160">
        <v>1</v>
      </c>
      <c r="F376" s="161">
        <v>371287</v>
      </c>
      <c r="G376" s="161">
        <v>500000</v>
      </c>
      <c r="H376" s="159" t="s">
        <v>3651</v>
      </c>
      <c r="I376" s="159" t="s">
        <v>3753</v>
      </c>
      <c r="J376" s="159" t="s">
        <v>6227</v>
      </c>
      <c r="K376" s="159"/>
      <c r="L376" s="159" t="s">
        <v>6228</v>
      </c>
    </row>
    <row r="377" spans="1:12" x14ac:dyDescent="0.2">
      <c r="A377" s="159" t="s">
        <v>5018</v>
      </c>
      <c r="B377" s="159" t="s">
        <v>5019</v>
      </c>
      <c r="C377" s="159" t="s">
        <v>6005</v>
      </c>
      <c r="D377" s="159" t="s">
        <v>6005</v>
      </c>
      <c r="E377" s="160">
        <v>1</v>
      </c>
      <c r="F377" s="161">
        <v>5000000</v>
      </c>
      <c r="G377" s="161">
        <v>5000000</v>
      </c>
      <c r="H377" s="159" t="s">
        <v>3670</v>
      </c>
      <c r="I377" s="159" t="s">
        <v>3666</v>
      </c>
      <c r="J377" s="159" t="s">
        <v>5020</v>
      </c>
      <c r="K377" s="159"/>
      <c r="L377" s="159" t="s">
        <v>6229</v>
      </c>
    </row>
    <row r="378" spans="1:12" x14ac:dyDescent="0.2">
      <c r="A378" s="159" t="s">
        <v>6170</v>
      </c>
      <c r="B378" s="159" t="s">
        <v>6171</v>
      </c>
      <c r="C378" s="159" t="s">
        <v>6230</v>
      </c>
      <c r="D378" s="159" t="s">
        <v>6230</v>
      </c>
      <c r="E378" s="160">
        <v>1</v>
      </c>
      <c r="F378" s="161">
        <v>861925</v>
      </c>
      <c r="G378" s="161">
        <v>1841945</v>
      </c>
      <c r="H378" s="159" t="s">
        <v>3651</v>
      </c>
      <c r="I378" s="159" t="s">
        <v>6172</v>
      </c>
      <c r="J378" s="159" t="s">
        <v>6173</v>
      </c>
      <c r="K378" s="159" t="s">
        <v>178</v>
      </c>
      <c r="L378" s="159" t="s">
        <v>6231</v>
      </c>
    </row>
    <row r="379" spans="1:12" x14ac:dyDescent="0.2">
      <c r="A379" s="159" t="s">
        <v>6232</v>
      </c>
      <c r="B379" s="159" t="s">
        <v>6233</v>
      </c>
      <c r="C379" s="159" t="s">
        <v>6230</v>
      </c>
      <c r="D379" s="159" t="s">
        <v>6230</v>
      </c>
      <c r="E379" s="160">
        <v>1</v>
      </c>
      <c r="F379" s="161">
        <v>11122252</v>
      </c>
      <c r="G379" s="161">
        <v>16101849</v>
      </c>
      <c r="H379" s="159" t="s">
        <v>3670</v>
      </c>
      <c r="I379" s="159" t="s">
        <v>3716</v>
      </c>
      <c r="J379" s="159" t="s">
        <v>6234</v>
      </c>
      <c r="K379" s="159" t="s">
        <v>182</v>
      </c>
      <c r="L379" s="159" t="s">
        <v>6235</v>
      </c>
    </row>
    <row r="380" spans="1:12" x14ac:dyDescent="0.2">
      <c r="A380" s="159" t="s">
        <v>6236</v>
      </c>
      <c r="B380" s="159" t="s">
        <v>6237</v>
      </c>
      <c r="C380" s="159" t="s">
        <v>6230</v>
      </c>
      <c r="D380" s="159" t="s">
        <v>6230</v>
      </c>
      <c r="E380" s="160">
        <v>1</v>
      </c>
      <c r="F380" s="161">
        <v>2691012</v>
      </c>
      <c r="G380" s="161">
        <v>2691012</v>
      </c>
      <c r="H380" s="159" t="s">
        <v>3651</v>
      </c>
      <c r="I380" s="159" t="s">
        <v>3680</v>
      </c>
      <c r="J380" s="159" t="s">
        <v>3890</v>
      </c>
      <c r="K380" s="159"/>
      <c r="L380" s="159" t="s">
        <v>6238</v>
      </c>
    </row>
    <row r="381" spans="1:12" x14ac:dyDescent="0.2">
      <c r="A381" s="159" t="s">
        <v>6239</v>
      </c>
      <c r="B381" s="159" t="s">
        <v>6240</v>
      </c>
      <c r="C381" s="159" t="s">
        <v>6230</v>
      </c>
      <c r="D381" s="159" t="s">
        <v>6230</v>
      </c>
      <c r="E381" s="160">
        <v>1</v>
      </c>
      <c r="F381" s="161">
        <v>523500</v>
      </c>
      <c r="G381" s="161">
        <v>523500</v>
      </c>
      <c r="H381" s="159" t="s">
        <v>3651</v>
      </c>
      <c r="I381" s="159" t="s">
        <v>5733</v>
      </c>
      <c r="J381" s="159" t="s">
        <v>6241</v>
      </c>
      <c r="K381" s="159"/>
      <c r="L381" s="159" t="s">
        <v>6242</v>
      </c>
    </row>
    <row r="382" spans="1:12" x14ac:dyDescent="0.2">
      <c r="A382" s="159" t="s">
        <v>6243</v>
      </c>
      <c r="B382" s="159" t="s">
        <v>6244</v>
      </c>
      <c r="C382" s="159" t="s">
        <v>6230</v>
      </c>
      <c r="D382" s="159" t="s">
        <v>6245</v>
      </c>
      <c r="E382" s="160">
        <v>2</v>
      </c>
      <c r="F382" s="161">
        <v>27969129</v>
      </c>
      <c r="G382" s="161">
        <v>30000000</v>
      </c>
      <c r="H382" s="159" t="s">
        <v>3670</v>
      </c>
      <c r="I382" s="159" t="s">
        <v>3810</v>
      </c>
      <c r="J382" s="159" t="s">
        <v>5617</v>
      </c>
      <c r="K382" s="159" t="s">
        <v>4877</v>
      </c>
      <c r="L382" s="159" t="s">
        <v>6246</v>
      </c>
    </row>
    <row r="383" spans="1:12" x14ac:dyDescent="0.2">
      <c r="A383" s="159" t="s">
        <v>6247</v>
      </c>
      <c r="B383" s="159" t="s">
        <v>6248</v>
      </c>
      <c r="C383" s="159" t="s">
        <v>6230</v>
      </c>
      <c r="D383" s="159" t="s">
        <v>6230</v>
      </c>
      <c r="E383" s="160">
        <v>1</v>
      </c>
      <c r="F383" s="161">
        <v>10892255</v>
      </c>
      <c r="G383" s="161">
        <v>23017649</v>
      </c>
      <c r="H383" s="159" t="s">
        <v>3651</v>
      </c>
      <c r="I383" s="159" t="s">
        <v>3704</v>
      </c>
      <c r="J383" s="159" t="s">
        <v>5205</v>
      </c>
      <c r="K383" s="159"/>
      <c r="L383" s="159" t="s">
        <v>6249</v>
      </c>
    </row>
    <row r="384" spans="1:12" x14ac:dyDescent="0.2">
      <c r="A384" s="159" t="s">
        <v>6250</v>
      </c>
      <c r="B384" s="159" t="s">
        <v>6251</v>
      </c>
      <c r="C384" s="159" t="s">
        <v>6252</v>
      </c>
      <c r="D384" s="159" t="s">
        <v>6252</v>
      </c>
      <c r="E384" s="160">
        <v>1</v>
      </c>
      <c r="F384" s="161">
        <v>500000</v>
      </c>
      <c r="G384" s="161">
        <v>1500000</v>
      </c>
      <c r="H384" s="159" t="s">
        <v>3670</v>
      </c>
      <c r="I384" s="159" t="s">
        <v>3810</v>
      </c>
      <c r="J384" s="159" t="s">
        <v>5040</v>
      </c>
      <c r="K384" s="159"/>
      <c r="L384" s="159" t="s">
        <v>6253</v>
      </c>
    </row>
    <row r="385" spans="1:12" x14ac:dyDescent="0.2">
      <c r="A385" s="159" t="s">
        <v>6254</v>
      </c>
      <c r="B385" s="159" t="s">
        <v>6255</v>
      </c>
      <c r="C385" s="159" t="s">
        <v>6252</v>
      </c>
      <c r="D385" s="159" t="s">
        <v>6252</v>
      </c>
      <c r="E385" s="160">
        <v>1</v>
      </c>
      <c r="F385" s="161">
        <v>3900000</v>
      </c>
      <c r="G385" s="161">
        <v>3900000</v>
      </c>
      <c r="H385" s="159" t="s">
        <v>3651</v>
      </c>
      <c r="I385" s="159" t="s">
        <v>3666</v>
      </c>
      <c r="J385" s="159" t="s">
        <v>3855</v>
      </c>
      <c r="K385" s="159" t="s">
        <v>185</v>
      </c>
      <c r="L385" s="159" t="s">
        <v>6256</v>
      </c>
    </row>
    <row r="386" spans="1:12" x14ac:dyDescent="0.2">
      <c r="A386" s="159" t="s">
        <v>6257</v>
      </c>
      <c r="B386" s="159" t="s">
        <v>6258</v>
      </c>
      <c r="C386" s="159" t="s">
        <v>6259</v>
      </c>
      <c r="D386" s="159" t="s">
        <v>2367</v>
      </c>
      <c r="E386" s="160">
        <v>2</v>
      </c>
      <c r="F386" s="161">
        <v>62499913</v>
      </c>
      <c r="G386" s="161">
        <v>62499913</v>
      </c>
      <c r="H386" s="159" t="s">
        <v>3670</v>
      </c>
      <c r="I386" s="159" t="s">
        <v>3671</v>
      </c>
      <c r="J386" s="159" t="s">
        <v>4835</v>
      </c>
      <c r="K386" s="159" t="s">
        <v>4877</v>
      </c>
      <c r="L386" s="159" t="s">
        <v>6260</v>
      </c>
    </row>
    <row r="387" spans="1:12" x14ac:dyDescent="0.2">
      <c r="A387" s="159" t="s">
        <v>6261</v>
      </c>
      <c r="B387" s="159" t="s">
        <v>6262</v>
      </c>
      <c r="C387" s="159" t="s">
        <v>6259</v>
      </c>
      <c r="D387" s="159" t="s">
        <v>6259</v>
      </c>
      <c r="E387" s="160">
        <v>1</v>
      </c>
      <c r="F387" s="161">
        <v>3933965</v>
      </c>
      <c r="G387" s="161">
        <v>13866465</v>
      </c>
      <c r="H387" s="159" t="s">
        <v>3651</v>
      </c>
      <c r="I387" s="159" t="s">
        <v>3671</v>
      </c>
      <c r="J387" s="159" t="s">
        <v>5196</v>
      </c>
      <c r="K387" s="159" t="s">
        <v>1475</v>
      </c>
      <c r="L387" s="159" t="s">
        <v>6263</v>
      </c>
    </row>
    <row r="388" spans="1:12" x14ac:dyDescent="0.2">
      <c r="A388" s="159" t="s">
        <v>6264</v>
      </c>
      <c r="B388" s="159" t="s">
        <v>6265</v>
      </c>
      <c r="C388" s="159" t="s">
        <v>6259</v>
      </c>
      <c r="D388" s="159" t="s">
        <v>6259</v>
      </c>
      <c r="E388" s="160">
        <v>1</v>
      </c>
      <c r="F388" s="161">
        <v>1150000</v>
      </c>
      <c r="G388" s="161">
        <v>3700000</v>
      </c>
      <c r="H388" s="159" t="s">
        <v>3651</v>
      </c>
      <c r="I388" s="159" t="s">
        <v>3680</v>
      </c>
      <c r="J388" s="159" t="s">
        <v>6266</v>
      </c>
      <c r="K388" s="159" t="s">
        <v>1475</v>
      </c>
      <c r="L388" s="159" t="s">
        <v>6267</v>
      </c>
    </row>
    <row r="389" spans="1:12" x14ac:dyDescent="0.2">
      <c r="A389" s="159" t="s">
        <v>6268</v>
      </c>
      <c r="B389" s="159" t="s">
        <v>6269</v>
      </c>
      <c r="C389" s="159" t="s">
        <v>6270</v>
      </c>
      <c r="D389" s="159" t="s">
        <v>6271</v>
      </c>
      <c r="E389" s="160">
        <v>2</v>
      </c>
      <c r="F389" s="161">
        <v>4434630</v>
      </c>
      <c r="G389" s="161">
        <v>3000000</v>
      </c>
      <c r="H389" s="159" t="s">
        <v>3651</v>
      </c>
      <c r="I389" s="159" t="s">
        <v>5470</v>
      </c>
      <c r="J389" s="159" t="s">
        <v>6272</v>
      </c>
      <c r="K389" s="159" t="s">
        <v>1475</v>
      </c>
      <c r="L389" s="159" t="s">
        <v>6273</v>
      </c>
    </row>
    <row r="390" spans="1:12" x14ac:dyDescent="0.2">
      <c r="A390" s="159" t="s">
        <v>6274</v>
      </c>
      <c r="B390" s="159" t="s">
        <v>6275</v>
      </c>
      <c r="C390" s="159" t="s">
        <v>6270</v>
      </c>
      <c r="D390" s="159" t="s">
        <v>6270</v>
      </c>
      <c r="E390" s="160">
        <v>1</v>
      </c>
      <c r="F390" s="161">
        <v>5755000</v>
      </c>
      <c r="G390" s="161">
        <v>10000000</v>
      </c>
      <c r="H390" s="159" t="s">
        <v>3651</v>
      </c>
      <c r="I390" s="159" t="s">
        <v>3656</v>
      </c>
      <c r="J390" s="159" t="s">
        <v>5226</v>
      </c>
      <c r="K390" s="159" t="s">
        <v>189</v>
      </c>
      <c r="L390" s="159" t="s">
        <v>6276</v>
      </c>
    </row>
    <row r="391" spans="1:12" x14ac:dyDescent="0.2">
      <c r="A391" s="159" t="s">
        <v>3674</v>
      </c>
      <c r="B391" s="159" t="s">
        <v>3676</v>
      </c>
      <c r="C391" s="159" t="s">
        <v>6270</v>
      </c>
      <c r="D391" s="159" t="s">
        <v>6270</v>
      </c>
      <c r="E391" s="160">
        <v>1</v>
      </c>
      <c r="F391" s="161">
        <v>15000000</v>
      </c>
      <c r="G391" s="161">
        <v>15000000</v>
      </c>
      <c r="H391" s="159" t="s">
        <v>3651</v>
      </c>
      <c r="I391" s="159" t="s">
        <v>3656</v>
      </c>
      <c r="J391" s="159" t="s">
        <v>3856</v>
      </c>
      <c r="K391" s="159"/>
      <c r="L391" s="159" t="s">
        <v>3675</v>
      </c>
    </row>
    <row r="392" spans="1:12" x14ac:dyDescent="0.2">
      <c r="A392" s="159" t="s">
        <v>6277</v>
      </c>
      <c r="B392" s="159" t="s">
        <v>6278</v>
      </c>
      <c r="C392" s="159" t="s">
        <v>6270</v>
      </c>
      <c r="D392" s="159" t="s">
        <v>6270</v>
      </c>
      <c r="E392" s="160">
        <v>1</v>
      </c>
      <c r="F392" s="161">
        <v>21770592</v>
      </c>
      <c r="G392" s="161">
        <v>21770592</v>
      </c>
      <c r="H392" s="159" t="s">
        <v>3651</v>
      </c>
      <c r="I392" s="159" t="s">
        <v>3690</v>
      </c>
      <c r="J392" s="159" t="s">
        <v>6279</v>
      </c>
      <c r="K392" s="159"/>
      <c r="L392" s="159" t="s">
        <v>6280</v>
      </c>
    </row>
    <row r="393" spans="1:12" x14ac:dyDescent="0.2">
      <c r="A393" s="159" t="s">
        <v>6281</v>
      </c>
      <c r="B393" s="159" t="s">
        <v>6282</v>
      </c>
      <c r="C393" s="159" t="s">
        <v>6283</v>
      </c>
      <c r="D393" s="159" t="s">
        <v>6284</v>
      </c>
      <c r="E393" s="160">
        <v>2</v>
      </c>
      <c r="F393" s="161">
        <v>10000000</v>
      </c>
      <c r="G393" s="161">
        <v>10000000</v>
      </c>
      <c r="H393" s="159" t="s">
        <v>3651</v>
      </c>
      <c r="I393" s="159" t="s">
        <v>4846</v>
      </c>
      <c r="J393" s="159" t="s">
        <v>5089</v>
      </c>
      <c r="K393" s="159" t="s">
        <v>185</v>
      </c>
      <c r="L393" s="159" t="s">
        <v>6285</v>
      </c>
    </row>
    <row r="394" spans="1:12" x14ac:dyDescent="0.2">
      <c r="A394" s="159" t="s">
        <v>6286</v>
      </c>
      <c r="B394" s="159" t="s">
        <v>6287</v>
      </c>
      <c r="C394" s="159" t="s">
        <v>6283</v>
      </c>
      <c r="D394" s="159" t="s">
        <v>6283</v>
      </c>
      <c r="E394" s="160">
        <v>1</v>
      </c>
      <c r="F394" s="161">
        <v>866000</v>
      </c>
      <c r="G394" s="161">
        <v>866000</v>
      </c>
      <c r="H394" s="159" t="s">
        <v>3651</v>
      </c>
      <c r="I394" s="159" t="s">
        <v>3666</v>
      </c>
      <c r="J394" s="159" t="s">
        <v>5676</v>
      </c>
      <c r="K394" s="159" t="s">
        <v>182</v>
      </c>
      <c r="L394" s="159" t="s">
        <v>6288</v>
      </c>
    </row>
    <row r="395" spans="1:12" x14ac:dyDescent="0.2">
      <c r="A395" s="159" t="s">
        <v>6289</v>
      </c>
      <c r="B395" s="159" t="s">
        <v>6290</v>
      </c>
      <c r="C395" s="159" t="s">
        <v>6284</v>
      </c>
      <c r="D395" s="159" t="s">
        <v>6284</v>
      </c>
      <c r="E395" s="160">
        <v>1</v>
      </c>
      <c r="F395" s="161">
        <v>7630672</v>
      </c>
      <c r="G395" s="161">
        <v>10000000</v>
      </c>
      <c r="H395" s="159" t="s">
        <v>3651</v>
      </c>
      <c r="I395" s="159" t="s">
        <v>3711</v>
      </c>
      <c r="J395" s="159" t="s">
        <v>6291</v>
      </c>
      <c r="K395" s="159" t="s">
        <v>182</v>
      </c>
      <c r="L395" s="159" t="s">
        <v>6292</v>
      </c>
    </row>
    <row r="396" spans="1:12" x14ac:dyDescent="0.2">
      <c r="A396" s="159" t="s">
        <v>6293</v>
      </c>
      <c r="B396" s="159" t="s">
        <v>6294</v>
      </c>
      <c r="C396" s="159" t="s">
        <v>4978</v>
      </c>
      <c r="D396" s="159" t="s">
        <v>4978</v>
      </c>
      <c r="E396" s="160">
        <v>1</v>
      </c>
      <c r="F396" s="161">
        <v>3452500</v>
      </c>
      <c r="G396" s="161">
        <v>7250000</v>
      </c>
      <c r="H396" s="159" t="s">
        <v>3651</v>
      </c>
      <c r="I396" s="159" t="s">
        <v>3687</v>
      </c>
      <c r="J396" s="159" t="s">
        <v>6295</v>
      </c>
      <c r="K396" s="159"/>
      <c r="L396" s="159" t="s">
        <v>6296</v>
      </c>
    </row>
    <row r="397" spans="1:12" x14ac:dyDescent="0.2">
      <c r="A397" s="159" t="s">
        <v>6297</v>
      </c>
      <c r="B397" s="159" t="s">
        <v>6298</v>
      </c>
      <c r="C397" s="159" t="s">
        <v>6299</v>
      </c>
      <c r="D397" s="159" t="s">
        <v>6299</v>
      </c>
      <c r="E397" s="160">
        <v>1</v>
      </c>
      <c r="F397" s="161">
        <v>3833592</v>
      </c>
      <c r="G397" s="161"/>
      <c r="H397" s="159" t="s">
        <v>3651</v>
      </c>
      <c r="I397" s="159" t="s">
        <v>3656</v>
      </c>
      <c r="J397" s="159" t="s">
        <v>6300</v>
      </c>
      <c r="K397" s="159"/>
      <c r="L397" s="159" t="s">
        <v>6301</v>
      </c>
    </row>
    <row r="398" spans="1:12" x14ac:dyDescent="0.2">
      <c r="A398" s="159" t="s">
        <v>6302</v>
      </c>
      <c r="B398" s="159" t="s">
        <v>6303</v>
      </c>
      <c r="C398" s="159" t="s">
        <v>6299</v>
      </c>
      <c r="D398" s="159" t="s">
        <v>6304</v>
      </c>
      <c r="E398" s="160">
        <v>2</v>
      </c>
      <c r="F398" s="161">
        <v>6725000</v>
      </c>
      <c r="G398" s="161"/>
      <c r="H398" s="159" t="s">
        <v>3651</v>
      </c>
      <c r="I398" s="159" t="s">
        <v>6305</v>
      </c>
      <c r="J398" s="159" t="s">
        <v>6306</v>
      </c>
      <c r="K398" s="159" t="s">
        <v>182</v>
      </c>
      <c r="L398" s="159" t="s">
        <v>6307</v>
      </c>
    </row>
    <row r="399" spans="1:12" x14ac:dyDescent="0.2">
      <c r="A399" s="159" t="s">
        <v>6308</v>
      </c>
      <c r="B399" s="159" t="s">
        <v>6309</v>
      </c>
      <c r="C399" s="159" t="s">
        <v>6299</v>
      </c>
      <c r="D399" s="159" t="s">
        <v>6310</v>
      </c>
      <c r="E399" s="160">
        <v>2</v>
      </c>
      <c r="F399" s="161">
        <v>1335000</v>
      </c>
      <c r="G399" s="161">
        <v>1335000</v>
      </c>
      <c r="H399" s="159" t="s">
        <v>3651</v>
      </c>
      <c r="I399" s="159" t="s">
        <v>3687</v>
      </c>
      <c r="J399" s="159" t="s">
        <v>6311</v>
      </c>
      <c r="K399" s="159" t="s">
        <v>185</v>
      </c>
      <c r="L399" s="159" t="s">
        <v>6312</v>
      </c>
    </row>
    <row r="400" spans="1:12" x14ac:dyDescent="0.2">
      <c r="A400" s="159" t="s">
        <v>6313</v>
      </c>
      <c r="B400" s="159" t="s">
        <v>6314</v>
      </c>
      <c r="C400" s="159" t="s">
        <v>6299</v>
      </c>
      <c r="D400" s="159" t="s">
        <v>6299</v>
      </c>
      <c r="E400" s="160">
        <v>1</v>
      </c>
      <c r="F400" s="161">
        <v>47400572</v>
      </c>
      <c r="G400" s="161">
        <v>47400572</v>
      </c>
      <c r="H400" s="159" t="s">
        <v>3651</v>
      </c>
      <c r="I400" s="159" t="s">
        <v>3656</v>
      </c>
      <c r="J400" s="159" t="s">
        <v>6315</v>
      </c>
      <c r="K400" s="159"/>
      <c r="L400" s="159" t="s">
        <v>6316</v>
      </c>
    </row>
    <row r="401" spans="1:12" x14ac:dyDescent="0.2">
      <c r="A401" s="159" t="s">
        <v>5578</v>
      </c>
      <c r="B401" s="159" t="s">
        <v>5579</v>
      </c>
      <c r="C401" s="159" t="s">
        <v>6299</v>
      </c>
      <c r="D401" s="159" t="s">
        <v>6299</v>
      </c>
      <c r="E401" s="160">
        <v>1</v>
      </c>
      <c r="F401" s="161">
        <v>750000</v>
      </c>
      <c r="G401" s="161">
        <v>750000</v>
      </c>
      <c r="H401" s="159" t="s">
        <v>3651</v>
      </c>
      <c r="I401" s="159" t="s">
        <v>5209</v>
      </c>
      <c r="J401" s="159" t="s">
        <v>5210</v>
      </c>
      <c r="K401" s="159"/>
      <c r="L401" s="159" t="s">
        <v>6317</v>
      </c>
    </row>
    <row r="402" spans="1:12" x14ac:dyDescent="0.2">
      <c r="A402" s="159" t="s">
        <v>5578</v>
      </c>
      <c r="B402" s="159" t="s">
        <v>5579</v>
      </c>
      <c r="C402" s="159" t="s">
        <v>6299</v>
      </c>
      <c r="D402" s="159" t="s">
        <v>6299</v>
      </c>
      <c r="E402" s="160">
        <v>1</v>
      </c>
      <c r="F402" s="161">
        <v>1250000</v>
      </c>
      <c r="G402" s="161">
        <v>1250000</v>
      </c>
      <c r="H402" s="159" t="s">
        <v>3651</v>
      </c>
      <c r="I402" s="159" t="s">
        <v>5209</v>
      </c>
      <c r="J402" s="159" t="s">
        <v>5210</v>
      </c>
      <c r="K402" s="159"/>
      <c r="L402" s="159" t="s">
        <v>6318</v>
      </c>
    </row>
    <row r="403" spans="1:12" x14ac:dyDescent="0.2">
      <c r="A403" s="159" t="s">
        <v>5578</v>
      </c>
      <c r="B403" s="159" t="s">
        <v>5579</v>
      </c>
      <c r="C403" s="159" t="s">
        <v>6299</v>
      </c>
      <c r="D403" s="159" t="s">
        <v>6299</v>
      </c>
      <c r="E403" s="160">
        <v>1</v>
      </c>
      <c r="F403" s="161">
        <v>525000</v>
      </c>
      <c r="G403" s="161">
        <v>525000</v>
      </c>
      <c r="H403" s="159" t="s">
        <v>3651</v>
      </c>
      <c r="I403" s="159" t="s">
        <v>5209</v>
      </c>
      <c r="J403" s="159" t="s">
        <v>5210</v>
      </c>
      <c r="K403" s="159"/>
      <c r="L403" s="159" t="s">
        <v>6319</v>
      </c>
    </row>
    <row r="404" spans="1:12" x14ac:dyDescent="0.2">
      <c r="A404" s="159" t="s">
        <v>5578</v>
      </c>
      <c r="B404" s="159" t="s">
        <v>5579</v>
      </c>
      <c r="C404" s="159" t="s">
        <v>6299</v>
      </c>
      <c r="D404" s="159" t="s">
        <v>6299</v>
      </c>
      <c r="E404" s="160">
        <v>1</v>
      </c>
      <c r="F404" s="161">
        <v>1170000</v>
      </c>
      <c r="G404" s="161">
        <v>1170000</v>
      </c>
      <c r="H404" s="159" t="s">
        <v>3651</v>
      </c>
      <c r="I404" s="159" t="s">
        <v>5209</v>
      </c>
      <c r="J404" s="159" t="s">
        <v>5210</v>
      </c>
      <c r="K404" s="159"/>
      <c r="L404" s="159" t="s">
        <v>6320</v>
      </c>
    </row>
    <row r="405" spans="1:12" x14ac:dyDescent="0.2">
      <c r="A405" s="159" t="s">
        <v>6321</v>
      </c>
      <c r="B405" s="159" t="s">
        <v>6322</v>
      </c>
      <c r="C405" s="159" t="s">
        <v>6299</v>
      </c>
      <c r="D405" s="159" t="s">
        <v>6299</v>
      </c>
      <c r="E405" s="160">
        <v>1</v>
      </c>
      <c r="F405" s="161">
        <v>4052406</v>
      </c>
      <c r="G405" s="161">
        <v>4052406</v>
      </c>
      <c r="H405" s="159" t="s">
        <v>3670</v>
      </c>
      <c r="I405" s="159" t="s">
        <v>3671</v>
      </c>
      <c r="J405" s="159" t="s">
        <v>3896</v>
      </c>
      <c r="K405" s="159"/>
      <c r="L405" s="159" t="s">
        <v>6323</v>
      </c>
    </row>
    <row r="406" spans="1:12" x14ac:dyDescent="0.2">
      <c r="A406" s="159" t="s">
        <v>5578</v>
      </c>
      <c r="B406" s="159" t="s">
        <v>5579</v>
      </c>
      <c r="C406" s="159" t="s">
        <v>6299</v>
      </c>
      <c r="D406" s="159" t="s">
        <v>6299</v>
      </c>
      <c r="E406" s="160">
        <v>1</v>
      </c>
      <c r="F406" s="161">
        <v>550000</v>
      </c>
      <c r="G406" s="161">
        <v>550000</v>
      </c>
      <c r="H406" s="159" t="s">
        <v>3651</v>
      </c>
      <c r="I406" s="159" t="s">
        <v>5209</v>
      </c>
      <c r="J406" s="159" t="s">
        <v>5210</v>
      </c>
      <c r="K406" s="159"/>
      <c r="L406" s="159" t="s">
        <v>6324</v>
      </c>
    </row>
    <row r="407" spans="1:12" x14ac:dyDescent="0.2">
      <c r="A407" s="159" t="s">
        <v>6302</v>
      </c>
      <c r="B407" s="159" t="s">
        <v>6303</v>
      </c>
      <c r="C407" s="159" t="s">
        <v>6325</v>
      </c>
      <c r="D407" s="159" t="s">
        <v>6326</v>
      </c>
      <c r="E407" s="160">
        <v>2</v>
      </c>
      <c r="F407" s="161">
        <v>6486036</v>
      </c>
      <c r="G407" s="161">
        <v>10000000</v>
      </c>
      <c r="H407" s="159" t="s">
        <v>3651</v>
      </c>
      <c r="I407" s="159" t="s">
        <v>6305</v>
      </c>
      <c r="J407" s="159" t="s">
        <v>6306</v>
      </c>
      <c r="K407" s="159" t="s">
        <v>182</v>
      </c>
      <c r="L407" s="159" t="s">
        <v>6327</v>
      </c>
    </row>
    <row r="408" spans="1:12" x14ac:dyDescent="0.2">
      <c r="A408" s="159" t="s">
        <v>5487</v>
      </c>
      <c r="B408" s="159" t="s">
        <v>5488</v>
      </c>
      <c r="C408" s="159" t="s">
        <v>6325</v>
      </c>
      <c r="D408" s="159" t="s">
        <v>6325</v>
      </c>
      <c r="E408" s="160">
        <v>1</v>
      </c>
      <c r="F408" s="161">
        <v>13761009</v>
      </c>
      <c r="G408" s="161">
        <v>50000001</v>
      </c>
      <c r="H408" s="159" t="s">
        <v>3670</v>
      </c>
      <c r="I408" s="159" t="s">
        <v>3680</v>
      </c>
      <c r="J408" s="159" t="s">
        <v>3890</v>
      </c>
      <c r="K408" s="159" t="s">
        <v>178</v>
      </c>
      <c r="L408" s="159" t="s">
        <v>6328</v>
      </c>
    </row>
    <row r="409" spans="1:12" x14ac:dyDescent="0.2">
      <c r="A409" s="159" t="s">
        <v>6329</v>
      </c>
      <c r="B409" s="159" t="s">
        <v>6330</v>
      </c>
      <c r="C409" s="159" t="s">
        <v>6325</v>
      </c>
      <c r="D409" s="159" t="s">
        <v>6325</v>
      </c>
      <c r="E409" s="160">
        <v>1</v>
      </c>
      <c r="F409" s="161">
        <v>3687500</v>
      </c>
      <c r="G409" s="161">
        <v>3687500</v>
      </c>
      <c r="H409" s="159" t="s">
        <v>3651</v>
      </c>
      <c r="I409" s="159" t="s">
        <v>3753</v>
      </c>
      <c r="J409" s="159" t="s">
        <v>6331</v>
      </c>
      <c r="K409" s="159" t="s">
        <v>1475</v>
      </c>
      <c r="L409" s="159" t="s">
        <v>6332</v>
      </c>
    </row>
    <row r="410" spans="1:12" x14ac:dyDescent="0.2">
      <c r="A410" s="159" t="s">
        <v>6333</v>
      </c>
      <c r="B410" s="159" t="s">
        <v>6334</v>
      </c>
      <c r="C410" s="159" t="s">
        <v>6335</v>
      </c>
      <c r="D410" s="159" t="s">
        <v>6335</v>
      </c>
      <c r="E410" s="160">
        <v>1</v>
      </c>
      <c r="F410" s="161">
        <v>10443970</v>
      </c>
      <c r="G410" s="161">
        <v>20000000</v>
      </c>
      <c r="H410" s="159" t="s">
        <v>3651</v>
      </c>
      <c r="I410" s="159" t="s">
        <v>4846</v>
      </c>
      <c r="J410" s="159" t="s">
        <v>4968</v>
      </c>
      <c r="K410" s="159" t="s">
        <v>182</v>
      </c>
      <c r="L410" s="159" t="s">
        <v>6336</v>
      </c>
    </row>
    <row r="411" spans="1:12" x14ac:dyDescent="0.2">
      <c r="A411" s="159" t="s">
        <v>6337</v>
      </c>
      <c r="B411" s="159" t="s">
        <v>6338</v>
      </c>
      <c r="C411" s="159" t="s">
        <v>6335</v>
      </c>
      <c r="D411" s="159" t="s">
        <v>6335</v>
      </c>
      <c r="E411" s="160">
        <v>1</v>
      </c>
      <c r="F411" s="161">
        <v>2356127</v>
      </c>
      <c r="G411" s="161">
        <v>2356127</v>
      </c>
      <c r="H411" s="159" t="s">
        <v>3651</v>
      </c>
      <c r="I411" s="159" t="s">
        <v>3656</v>
      </c>
      <c r="J411" s="159" t="s">
        <v>4895</v>
      </c>
      <c r="K411" s="159"/>
      <c r="L411" s="159" t="s">
        <v>6339</v>
      </c>
    </row>
    <row r="412" spans="1:12" x14ac:dyDescent="0.2">
      <c r="A412" s="159" t="s">
        <v>6340</v>
      </c>
      <c r="B412" s="159" t="s">
        <v>6341</v>
      </c>
      <c r="C412" s="159" t="s">
        <v>6335</v>
      </c>
      <c r="D412" s="159" t="s">
        <v>6335</v>
      </c>
      <c r="E412" s="160">
        <v>1</v>
      </c>
      <c r="F412" s="161">
        <v>96972</v>
      </c>
      <c r="G412" s="161">
        <v>20096972</v>
      </c>
      <c r="H412" s="159" t="s">
        <v>3651</v>
      </c>
      <c r="I412" s="159" t="s">
        <v>3656</v>
      </c>
      <c r="J412" s="159" t="s">
        <v>5352</v>
      </c>
      <c r="K412" s="159"/>
      <c r="L412" s="159" t="s">
        <v>6342</v>
      </c>
    </row>
    <row r="413" spans="1:12" x14ac:dyDescent="0.2">
      <c r="A413" s="159" t="s">
        <v>6343</v>
      </c>
      <c r="B413" s="159" t="s">
        <v>6344</v>
      </c>
      <c r="C413" s="159" t="s">
        <v>6335</v>
      </c>
      <c r="D413" s="159" t="s">
        <v>6335</v>
      </c>
      <c r="E413" s="160">
        <v>1</v>
      </c>
      <c r="F413" s="161">
        <v>500000</v>
      </c>
      <c r="G413" s="161">
        <v>5000000</v>
      </c>
      <c r="H413" s="159" t="s">
        <v>3651</v>
      </c>
      <c r="I413" s="159" t="s">
        <v>4846</v>
      </c>
      <c r="J413" s="159" t="s">
        <v>5261</v>
      </c>
      <c r="K413" s="159"/>
      <c r="L413" s="159" t="s">
        <v>6345</v>
      </c>
    </row>
    <row r="414" spans="1:12" x14ac:dyDescent="0.2">
      <c r="A414" s="159" t="s">
        <v>6346</v>
      </c>
      <c r="B414" s="159" t="s">
        <v>6347</v>
      </c>
      <c r="C414" s="159" t="s">
        <v>6335</v>
      </c>
      <c r="D414" s="159" t="s">
        <v>6335</v>
      </c>
      <c r="E414" s="160">
        <v>1</v>
      </c>
      <c r="F414" s="161">
        <v>3500000</v>
      </c>
      <c r="G414" s="161">
        <v>6000000</v>
      </c>
      <c r="H414" s="159" t="s">
        <v>3651</v>
      </c>
      <c r="I414" s="159" t="s">
        <v>3716</v>
      </c>
      <c r="J414" s="159" t="s">
        <v>5899</v>
      </c>
      <c r="K414" s="159" t="s">
        <v>182</v>
      </c>
      <c r="L414" s="159" t="s">
        <v>6348</v>
      </c>
    </row>
    <row r="415" spans="1:12" x14ac:dyDescent="0.2">
      <c r="A415" s="159" t="s">
        <v>6349</v>
      </c>
      <c r="B415" s="159" t="s">
        <v>6350</v>
      </c>
      <c r="C415" s="159" t="s">
        <v>6335</v>
      </c>
      <c r="D415" s="159" t="s">
        <v>6335</v>
      </c>
      <c r="E415" s="160">
        <v>1</v>
      </c>
      <c r="F415" s="161">
        <v>5675617</v>
      </c>
      <c r="G415" s="161">
        <v>6500000</v>
      </c>
      <c r="H415" s="159" t="s">
        <v>3651</v>
      </c>
      <c r="I415" s="159" t="s">
        <v>4996</v>
      </c>
      <c r="J415" s="159" t="s">
        <v>6351</v>
      </c>
      <c r="K415" s="159" t="s">
        <v>1475</v>
      </c>
      <c r="L415" s="159" t="s">
        <v>6352</v>
      </c>
    </row>
    <row r="416" spans="1:12" x14ac:dyDescent="0.2">
      <c r="A416" s="159" t="s">
        <v>6353</v>
      </c>
      <c r="B416" s="159" t="s">
        <v>6354</v>
      </c>
      <c r="C416" s="159" t="s">
        <v>6304</v>
      </c>
      <c r="D416" s="159" t="s">
        <v>6304</v>
      </c>
      <c r="E416" s="160">
        <v>1</v>
      </c>
      <c r="F416" s="161">
        <v>3999999</v>
      </c>
      <c r="G416" s="161">
        <v>3999999</v>
      </c>
      <c r="H416" s="159" t="s">
        <v>3651</v>
      </c>
      <c r="I416" s="159" t="s">
        <v>3656</v>
      </c>
      <c r="J416" s="159" t="s">
        <v>5077</v>
      </c>
      <c r="K416" s="159" t="s">
        <v>182</v>
      </c>
      <c r="L416" s="159" t="s">
        <v>6355</v>
      </c>
    </row>
    <row r="417" spans="1:12" x14ac:dyDescent="0.2">
      <c r="A417" s="159" t="s">
        <v>6356</v>
      </c>
      <c r="B417" s="159" t="s">
        <v>6357</v>
      </c>
      <c r="C417" s="159" t="s">
        <v>6304</v>
      </c>
      <c r="D417" s="159" t="s">
        <v>6304</v>
      </c>
      <c r="E417" s="160">
        <v>1</v>
      </c>
      <c r="F417" s="161">
        <v>9400681</v>
      </c>
      <c r="G417" s="161">
        <v>9400681</v>
      </c>
      <c r="H417" s="159" t="s">
        <v>3670</v>
      </c>
      <c r="I417" s="159" t="s">
        <v>3671</v>
      </c>
      <c r="J417" s="159" t="s">
        <v>4902</v>
      </c>
      <c r="K417" s="159"/>
      <c r="L417" s="159" t="s">
        <v>6358</v>
      </c>
    </row>
    <row r="418" spans="1:12" x14ac:dyDescent="0.2">
      <c r="A418" s="159" t="s">
        <v>6359</v>
      </c>
      <c r="B418" s="159" t="s">
        <v>6360</v>
      </c>
      <c r="C418" s="159" t="s">
        <v>6304</v>
      </c>
      <c r="D418" s="159" t="s">
        <v>6304</v>
      </c>
      <c r="E418" s="160">
        <v>1</v>
      </c>
      <c r="F418" s="161">
        <v>300000</v>
      </c>
      <c r="G418" s="161">
        <v>10000000</v>
      </c>
      <c r="H418" s="159" t="s">
        <v>3651</v>
      </c>
      <c r="I418" s="159" t="s">
        <v>3753</v>
      </c>
      <c r="J418" s="159" t="s">
        <v>6361</v>
      </c>
      <c r="K418" s="159" t="s">
        <v>185</v>
      </c>
      <c r="L418" s="159" t="s">
        <v>6362</v>
      </c>
    </row>
    <row r="419" spans="1:12" x14ac:dyDescent="0.2">
      <c r="A419" s="159" t="s">
        <v>6363</v>
      </c>
      <c r="B419" s="159" t="s">
        <v>6364</v>
      </c>
      <c r="C419" s="159" t="s">
        <v>6304</v>
      </c>
      <c r="D419" s="159" t="s">
        <v>6304</v>
      </c>
      <c r="E419" s="160">
        <v>1</v>
      </c>
      <c r="F419" s="161">
        <v>16000000</v>
      </c>
      <c r="G419" s="161">
        <v>16000000</v>
      </c>
      <c r="H419" s="159" t="s">
        <v>3670</v>
      </c>
      <c r="I419" s="159" t="s">
        <v>3716</v>
      </c>
      <c r="J419" s="159" t="s">
        <v>6365</v>
      </c>
      <c r="K419" s="159"/>
      <c r="L419" s="159" t="s">
        <v>6366</v>
      </c>
    </row>
    <row r="420" spans="1:12" x14ac:dyDescent="0.2">
      <c r="A420" s="159" t="s">
        <v>6367</v>
      </c>
      <c r="B420" s="159" t="s">
        <v>6368</v>
      </c>
      <c r="C420" s="159" t="s">
        <v>6304</v>
      </c>
      <c r="D420" s="159" t="s">
        <v>6304</v>
      </c>
      <c r="E420" s="160">
        <v>1</v>
      </c>
      <c r="F420" s="161">
        <v>0</v>
      </c>
      <c r="G420" s="161"/>
      <c r="H420" s="159" t="s">
        <v>3651</v>
      </c>
      <c r="I420" s="159" t="s">
        <v>3753</v>
      </c>
      <c r="J420" s="159" t="s">
        <v>6369</v>
      </c>
      <c r="K420" s="159" t="s">
        <v>182</v>
      </c>
      <c r="L420" s="159" t="s">
        <v>6370</v>
      </c>
    </row>
    <row r="421" spans="1:12" x14ac:dyDescent="0.2">
      <c r="A421" s="159" t="s">
        <v>6371</v>
      </c>
      <c r="B421" s="159" t="s">
        <v>6372</v>
      </c>
      <c r="C421" s="159" t="s">
        <v>6304</v>
      </c>
      <c r="D421" s="159" t="s">
        <v>6304</v>
      </c>
      <c r="E421" s="160">
        <v>1</v>
      </c>
      <c r="F421" s="161">
        <v>2169997</v>
      </c>
      <c r="G421" s="161">
        <v>3499999</v>
      </c>
      <c r="H421" s="159" t="s">
        <v>3651</v>
      </c>
      <c r="I421" s="159" t="s">
        <v>3666</v>
      </c>
      <c r="J421" s="159" t="s">
        <v>6373</v>
      </c>
      <c r="K421" s="159" t="s">
        <v>178</v>
      </c>
      <c r="L421" s="159" t="s">
        <v>6374</v>
      </c>
    </row>
    <row r="422" spans="1:12" x14ac:dyDescent="0.2">
      <c r="A422" s="159" t="s">
        <v>6375</v>
      </c>
      <c r="B422" s="159" t="s">
        <v>6376</v>
      </c>
      <c r="C422" s="159" t="s">
        <v>5115</v>
      </c>
      <c r="D422" s="159" t="s">
        <v>5115</v>
      </c>
      <c r="E422" s="160">
        <v>1</v>
      </c>
      <c r="F422" s="161">
        <v>4601438</v>
      </c>
      <c r="G422" s="161">
        <v>10000000</v>
      </c>
      <c r="H422" s="159" t="s">
        <v>3670</v>
      </c>
      <c r="I422" s="159" t="s">
        <v>3687</v>
      </c>
      <c r="J422" s="159" t="s">
        <v>5313</v>
      </c>
      <c r="K422" s="159"/>
      <c r="L422" s="159" t="s">
        <v>6377</v>
      </c>
    </row>
    <row r="423" spans="1:12" x14ac:dyDescent="0.2">
      <c r="A423" s="159" t="s">
        <v>6378</v>
      </c>
      <c r="B423" s="159" t="s">
        <v>6379</v>
      </c>
      <c r="C423" s="159" t="s">
        <v>5115</v>
      </c>
      <c r="D423" s="159" t="s">
        <v>5115</v>
      </c>
      <c r="E423" s="160">
        <v>1</v>
      </c>
      <c r="F423" s="161">
        <v>44700000</v>
      </c>
      <c r="G423" s="161">
        <v>44700000</v>
      </c>
      <c r="H423" s="159" t="s">
        <v>3651</v>
      </c>
      <c r="I423" s="159" t="s">
        <v>3818</v>
      </c>
      <c r="J423" s="159" t="s">
        <v>6380</v>
      </c>
      <c r="K423" s="159"/>
      <c r="L423" s="159" t="s">
        <v>6381</v>
      </c>
    </row>
    <row r="424" spans="1:12" x14ac:dyDescent="0.2">
      <c r="A424" s="159" t="s">
        <v>3860</v>
      </c>
      <c r="B424" s="159" t="s">
        <v>6382</v>
      </c>
      <c r="C424" s="159" t="s">
        <v>5115</v>
      </c>
      <c r="D424" s="159" t="s">
        <v>6383</v>
      </c>
      <c r="E424" s="160">
        <v>2</v>
      </c>
      <c r="F424" s="161">
        <v>361794505</v>
      </c>
      <c r="G424" s="161">
        <v>432044499</v>
      </c>
      <c r="H424" s="159" t="s">
        <v>3651</v>
      </c>
      <c r="I424" s="159" t="s">
        <v>3656</v>
      </c>
      <c r="J424" s="159" t="s">
        <v>3899</v>
      </c>
      <c r="K424" s="159" t="s">
        <v>178</v>
      </c>
      <c r="L424" s="159" t="s">
        <v>6384</v>
      </c>
    </row>
    <row r="425" spans="1:12" x14ac:dyDescent="0.2">
      <c r="A425" s="159" t="s">
        <v>6385</v>
      </c>
      <c r="B425" s="159" t="s">
        <v>6386</v>
      </c>
      <c r="C425" s="159" t="s">
        <v>5115</v>
      </c>
      <c r="D425" s="159" t="s">
        <v>5903</v>
      </c>
      <c r="E425" s="160">
        <v>2</v>
      </c>
      <c r="F425" s="161">
        <v>48882447</v>
      </c>
      <c r="G425" s="161"/>
      <c r="H425" s="159" t="s">
        <v>3651</v>
      </c>
      <c r="I425" s="159" t="s">
        <v>4295</v>
      </c>
      <c r="J425" s="159" t="s">
        <v>6387</v>
      </c>
      <c r="K425" s="159" t="s">
        <v>1475</v>
      </c>
      <c r="L425" s="159" t="s">
        <v>6388</v>
      </c>
    </row>
    <row r="426" spans="1:12" x14ac:dyDescent="0.2">
      <c r="A426" s="159" t="s">
        <v>6389</v>
      </c>
      <c r="B426" s="159" t="s">
        <v>6390</v>
      </c>
      <c r="C426" s="159" t="s">
        <v>6391</v>
      </c>
      <c r="D426" s="159" t="s">
        <v>3487</v>
      </c>
      <c r="E426" s="160">
        <v>2</v>
      </c>
      <c r="F426" s="161">
        <v>58003000</v>
      </c>
      <c r="G426" s="161">
        <v>58003000</v>
      </c>
      <c r="H426" s="159" t="s">
        <v>3651</v>
      </c>
      <c r="I426" s="159" t="s">
        <v>3680</v>
      </c>
      <c r="J426" s="159" t="s">
        <v>6392</v>
      </c>
      <c r="K426" s="159"/>
      <c r="L426" s="159" t="s">
        <v>6393</v>
      </c>
    </row>
    <row r="427" spans="1:12" x14ac:dyDescent="0.2">
      <c r="A427" s="159" t="s">
        <v>6394</v>
      </c>
      <c r="B427" s="159" t="s">
        <v>6395</v>
      </c>
      <c r="C427" s="159" t="s">
        <v>6391</v>
      </c>
      <c r="D427" s="159" t="s">
        <v>6391</v>
      </c>
      <c r="E427" s="160">
        <v>1</v>
      </c>
      <c r="F427" s="161">
        <v>2440238</v>
      </c>
      <c r="G427" s="161">
        <v>2440238</v>
      </c>
      <c r="H427" s="159" t="s">
        <v>3651</v>
      </c>
      <c r="I427" s="159" t="s">
        <v>3683</v>
      </c>
      <c r="J427" s="159" t="s">
        <v>5145</v>
      </c>
      <c r="K427" s="159" t="s">
        <v>182</v>
      </c>
      <c r="L427" s="159" t="s">
        <v>6396</v>
      </c>
    </row>
    <row r="428" spans="1:12" x14ac:dyDescent="0.2">
      <c r="A428" s="159" t="s">
        <v>6397</v>
      </c>
      <c r="B428" s="159" t="s">
        <v>6398</v>
      </c>
      <c r="C428" s="159" t="s">
        <v>6391</v>
      </c>
      <c r="D428" s="159" t="s">
        <v>6399</v>
      </c>
      <c r="E428" s="160">
        <v>2</v>
      </c>
      <c r="F428" s="161">
        <v>40998390</v>
      </c>
      <c r="G428" s="161">
        <v>40998390</v>
      </c>
      <c r="H428" s="159" t="s">
        <v>3651</v>
      </c>
      <c r="I428" s="159" t="s">
        <v>6400</v>
      </c>
      <c r="J428" s="159" t="s">
        <v>6401</v>
      </c>
      <c r="K428" s="159" t="s">
        <v>182</v>
      </c>
      <c r="L428" s="159" t="s">
        <v>6402</v>
      </c>
    </row>
    <row r="429" spans="1:12" x14ac:dyDescent="0.2">
      <c r="A429" s="159" t="s">
        <v>6403</v>
      </c>
      <c r="B429" s="159" t="s">
        <v>6404</v>
      </c>
      <c r="C429" s="159" t="s">
        <v>6391</v>
      </c>
      <c r="D429" s="159" t="s">
        <v>6391</v>
      </c>
      <c r="E429" s="160">
        <v>1</v>
      </c>
      <c r="F429" s="161">
        <v>19420000</v>
      </c>
      <c r="G429" s="161">
        <v>20000000</v>
      </c>
      <c r="H429" s="159" t="s">
        <v>3651</v>
      </c>
      <c r="I429" s="159" t="s">
        <v>3666</v>
      </c>
      <c r="J429" s="159" t="s">
        <v>6405</v>
      </c>
      <c r="K429" s="159" t="s">
        <v>185</v>
      </c>
      <c r="L429" s="159" t="s">
        <v>6406</v>
      </c>
    </row>
    <row r="430" spans="1:12" x14ac:dyDescent="0.2">
      <c r="A430" s="159" t="s">
        <v>6407</v>
      </c>
      <c r="B430" s="159" t="s">
        <v>6408</v>
      </c>
      <c r="C430" s="159" t="s">
        <v>6409</v>
      </c>
      <c r="D430" s="159" t="s">
        <v>6409</v>
      </c>
      <c r="E430" s="160">
        <v>1</v>
      </c>
      <c r="F430" s="161">
        <v>23462311</v>
      </c>
      <c r="G430" s="161">
        <v>23462311</v>
      </c>
      <c r="H430" s="159" t="s">
        <v>3651</v>
      </c>
      <c r="I430" s="159" t="s">
        <v>3656</v>
      </c>
      <c r="J430" s="159" t="s">
        <v>4144</v>
      </c>
      <c r="K430" s="159" t="s">
        <v>4877</v>
      </c>
      <c r="L430" s="159" t="s">
        <v>6410</v>
      </c>
    </row>
    <row r="431" spans="1:12" x14ac:dyDescent="0.2">
      <c r="A431" s="159" t="s">
        <v>6411</v>
      </c>
      <c r="B431" s="159" t="s">
        <v>6412</v>
      </c>
      <c r="C431" s="159" t="s">
        <v>6409</v>
      </c>
      <c r="D431" s="159" t="s">
        <v>6409</v>
      </c>
      <c r="E431" s="160">
        <v>1</v>
      </c>
      <c r="F431" s="161">
        <v>11273320</v>
      </c>
      <c r="G431" s="161">
        <v>12000000</v>
      </c>
      <c r="H431" s="159" t="s">
        <v>3651</v>
      </c>
      <c r="I431" s="159" t="s">
        <v>6305</v>
      </c>
      <c r="J431" s="159" t="s">
        <v>6413</v>
      </c>
      <c r="K431" s="159"/>
      <c r="L431" s="159" t="s">
        <v>6414</v>
      </c>
    </row>
    <row r="432" spans="1:12" x14ac:dyDescent="0.2">
      <c r="A432" s="159" t="s">
        <v>5949</v>
      </c>
      <c r="B432" s="159" t="s">
        <v>5950</v>
      </c>
      <c r="C432" s="159" t="s">
        <v>6409</v>
      </c>
      <c r="D432" s="159" t="s">
        <v>6409</v>
      </c>
      <c r="E432" s="160">
        <v>1</v>
      </c>
      <c r="F432" s="161">
        <v>99999998</v>
      </c>
      <c r="G432" s="161">
        <v>155999997</v>
      </c>
      <c r="H432" s="159" t="s">
        <v>3651</v>
      </c>
      <c r="I432" s="159" t="s">
        <v>5733</v>
      </c>
      <c r="J432" s="159" t="s">
        <v>5951</v>
      </c>
      <c r="K432" s="159"/>
      <c r="L432" s="159" t="s">
        <v>6415</v>
      </c>
    </row>
    <row r="433" spans="1:12" x14ac:dyDescent="0.2">
      <c r="A433" s="159" t="s">
        <v>6416</v>
      </c>
      <c r="B433" s="159" t="s">
        <v>6417</v>
      </c>
      <c r="C433" s="159" t="s">
        <v>6409</v>
      </c>
      <c r="D433" s="159" t="s">
        <v>6409</v>
      </c>
      <c r="E433" s="160">
        <v>1</v>
      </c>
      <c r="F433" s="161">
        <v>800000</v>
      </c>
      <c r="G433" s="161">
        <v>2225000</v>
      </c>
      <c r="H433" s="159" t="s">
        <v>3651</v>
      </c>
      <c r="I433" s="159" t="s">
        <v>3656</v>
      </c>
      <c r="J433" s="159" t="s">
        <v>5077</v>
      </c>
      <c r="K433" s="159" t="s">
        <v>185</v>
      </c>
      <c r="L433" s="159" t="s">
        <v>6418</v>
      </c>
    </row>
    <row r="434" spans="1:12" x14ac:dyDescent="0.2">
      <c r="A434" s="159" t="s">
        <v>6419</v>
      </c>
      <c r="B434" s="159" t="s">
        <v>6420</v>
      </c>
      <c r="C434" s="159" t="s">
        <v>6409</v>
      </c>
      <c r="D434" s="159" t="s">
        <v>6409</v>
      </c>
      <c r="E434" s="160">
        <v>1</v>
      </c>
      <c r="F434" s="161">
        <v>125000</v>
      </c>
      <c r="G434" s="161">
        <v>2000000</v>
      </c>
      <c r="H434" s="159" t="s">
        <v>3651</v>
      </c>
      <c r="I434" s="159" t="s">
        <v>3671</v>
      </c>
      <c r="J434" s="159" t="s">
        <v>4835</v>
      </c>
      <c r="K434" s="159" t="s">
        <v>4877</v>
      </c>
      <c r="L434" s="159" t="s">
        <v>6421</v>
      </c>
    </row>
    <row r="435" spans="1:12" x14ac:dyDescent="0.2">
      <c r="A435" s="159" t="s">
        <v>6422</v>
      </c>
      <c r="B435" s="159" t="s">
        <v>6423</v>
      </c>
      <c r="C435" s="159" t="s">
        <v>6409</v>
      </c>
      <c r="D435" s="159" t="s">
        <v>6424</v>
      </c>
      <c r="E435" s="160">
        <v>5</v>
      </c>
      <c r="F435" s="161">
        <v>58330980</v>
      </c>
      <c r="G435" s="161"/>
      <c r="H435" s="159" t="s">
        <v>3670</v>
      </c>
      <c r="I435" s="159" t="s">
        <v>5250</v>
      </c>
      <c r="J435" s="159" t="s">
        <v>6425</v>
      </c>
      <c r="K435" s="159" t="s">
        <v>4877</v>
      </c>
      <c r="L435" s="159" t="s">
        <v>6426</v>
      </c>
    </row>
    <row r="436" spans="1:12" x14ac:dyDescent="0.2">
      <c r="A436" s="159" t="s">
        <v>6427</v>
      </c>
      <c r="B436" s="159" t="s">
        <v>6428</v>
      </c>
      <c r="C436" s="159" t="s">
        <v>3487</v>
      </c>
      <c r="D436" s="159" t="s">
        <v>3487</v>
      </c>
      <c r="E436" s="160">
        <v>1</v>
      </c>
      <c r="F436" s="161">
        <v>30000007</v>
      </c>
      <c r="G436" s="161">
        <v>30000007</v>
      </c>
      <c r="H436" s="159" t="s">
        <v>3651</v>
      </c>
      <c r="I436" s="159" t="s">
        <v>3690</v>
      </c>
      <c r="J436" s="159" t="s">
        <v>6429</v>
      </c>
      <c r="K436" s="159" t="s">
        <v>1475</v>
      </c>
      <c r="L436" s="159" t="s">
        <v>6430</v>
      </c>
    </row>
    <row r="437" spans="1:12" x14ac:dyDescent="0.2">
      <c r="A437" s="159" t="s">
        <v>4850</v>
      </c>
      <c r="B437" s="159" t="s">
        <v>4851</v>
      </c>
      <c r="C437" s="159" t="s">
        <v>3487</v>
      </c>
      <c r="D437" s="159" t="s">
        <v>3487</v>
      </c>
      <c r="E437" s="160">
        <v>1</v>
      </c>
      <c r="F437" s="161">
        <v>600000</v>
      </c>
      <c r="G437" s="161">
        <v>600000</v>
      </c>
      <c r="H437" s="159" t="s">
        <v>3651</v>
      </c>
      <c r="I437" s="159" t="s">
        <v>4852</v>
      </c>
      <c r="J437" s="159" t="s">
        <v>4853</v>
      </c>
      <c r="K437" s="159" t="s">
        <v>182</v>
      </c>
      <c r="L437" s="159" t="s">
        <v>6431</v>
      </c>
    </row>
    <row r="438" spans="1:12" x14ac:dyDescent="0.2">
      <c r="A438" s="159" t="s">
        <v>3677</v>
      </c>
      <c r="B438" s="159" t="s">
        <v>3678</v>
      </c>
      <c r="C438" s="159" t="s">
        <v>3487</v>
      </c>
      <c r="D438" s="159" t="s">
        <v>6432</v>
      </c>
      <c r="E438" s="160">
        <v>2</v>
      </c>
      <c r="F438" s="161">
        <v>21995420</v>
      </c>
      <c r="G438" s="161">
        <v>50000000</v>
      </c>
      <c r="H438" s="159" t="s">
        <v>3651</v>
      </c>
      <c r="I438" s="159" t="s">
        <v>3671</v>
      </c>
      <c r="J438" s="159" t="s">
        <v>3887</v>
      </c>
      <c r="K438" s="159"/>
      <c r="L438" s="159" t="s">
        <v>3488</v>
      </c>
    </row>
    <row r="439" spans="1:12" x14ac:dyDescent="0.2">
      <c r="A439" s="159" t="s">
        <v>4850</v>
      </c>
      <c r="B439" s="159" t="s">
        <v>4851</v>
      </c>
      <c r="C439" s="159" t="s">
        <v>3487</v>
      </c>
      <c r="D439" s="159" t="s">
        <v>3487</v>
      </c>
      <c r="E439" s="160">
        <v>1</v>
      </c>
      <c r="F439" s="161">
        <v>350000</v>
      </c>
      <c r="G439" s="161">
        <v>350000</v>
      </c>
      <c r="H439" s="159" t="s">
        <v>3651</v>
      </c>
      <c r="I439" s="159" t="s">
        <v>4852</v>
      </c>
      <c r="J439" s="159" t="s">
        <v>4853</v>
      </c>
      <c r="K439" s="159" t="s">
        <v>182</v>
      </c>
      <c r="L439" s="159" t="s">
        <v>6433</v>
      </c>
    </row>
    <row r="440" spans="1:12" x14ac:dyDescent="0.2">
      <c r="A440" s="159" t="s">
        <v>6434</v>
      </c>
      <c r="B440" s="159" t="s">
        <v>6435</v>
      </c>
      <c r="C440" s="159" t="s">
        <v>3487</v>
      </c>
      <c r="D440" s="159" t="s">
        <v>3487</v>
      </c>
      <c r="E440" s="160">
        <v>1</v>
      </c>
      <c r="F440" s="161">
        <v>1400000</v>
      </c>
      <c r="G440" s="161">
        <v>1400000</v>
      </c>
      <c r="H440" s="159" t="s">
        <v>3651</v>
      </c>
      <c r="I440" s="159" t="s">
        <v>4295</v>
      </c>
      <c r="J440" s="159" t="s">
        <v>6436</v>
      </c>
      <c r="K440" s="159"/>
      <c r="L440" s="159" t="s">
        <v>6437</v>
      </c>
    </row>
    <row r="441" spans="1:12" x14ac:dyDescent="0.2">
      <c r="A441" s="159" t="s">
        <v>6438</v>
      </c>
      <c r="B441" s="159" t="s">
        <v>6439</v>
      </c>
      <c r="C441" s="159" t="s">
        <v>6440</v>
      </c>
      <c r="D441" s="159" t="s">
        <v>6440</v>
      </c>
      <c r="E441" s="160">
        <v>1</v>
      </c>
      <c r="F441" s="161">
        <v>42200000</v>
      </c>
      <c r="G441" s="161">
        <v>57700000</v>
      </c>
      <c r="H441" s="159" t="s">
        <v>3651</v>
      </c>
      <c r="I441" s="159" t="s">
        <v>5708</v>
      </c>
      <c r="J441" s="159" t="s">
        <v>6441</v>
      </c>
      <c r="K441" s="159"/>
      <c r="L441" s="159" t="s">
        <v>6442</v>
      </c>
    </row>
    <row r="442" spans="1:12" x14ac:dyDescent="0.2">
      <c r="A442" s="159" t="s">
        <v>6443</v>
      </c>
      <c r="B442" s="159" t="s">
        <v>6444</v>
      </c>
      <c r="C442" s="159" t="s">
        <v>6440</v>
      </c>
      <c r="D442" s="159" t="s">
        <v>6445</v>
      </c>
      <c r="E442" s="160">
        <v>3</v>
      </c>
      <c r="F442" s="161">
        <v>2804527</v>
      </c>
      <c r="G442" s="161">
        <v>20000000</v>
      </c>
      <c r="H442" s="159" t="s">
        <v>3651</v>
      </c>
      <c r="I442" s="159" t="s">
        <v>3958</v>
      </c>
      <c r="J442" s="159" t="s">
        <v>4911</v>
      </c>
      <c r="K442" s="159" t="s">
        <v>182</v>
      </c>
      <c r="L442" s="159" t="s">
        <v>6446</v>
      </c>
    </row>
    <row r="443" spans="1:12" x14ac:dyDescent="0.2">
      <c r="A443" s="159" t="s">
        <v>6447</v>
      </c>
      <c r="B443" s="159" t="s">
        <v>6448</v>
      </c>
      <c r="C443" s="159" t="s">
        <v>5123</v>
      </c>
      <c r="D443" s="159" t="s">
        <v>5123</v>
      </c>
      <c r="E443" s="160">
        <v>1</v>
      </c>
      <c r="F443" s="161">
        <v>77946902</v>
      </c>
      <c r="G443" s="161">
        <v>105609392</v>
      </c>
      <c r="H443" s="159" t="s">
        <v>3651</v>
      </c>
      <c r="I443" s="159" t="s">
        <v>3656</v>
      </c>
      <c r="J443" s="159" t="s">
        <v>5077</v>
      </c>
      <c r="K443" s="159"/>
      <c r="L443" s="159" t="s">
        <v>6449</v>
      </c>
    </row>
    <row r="444" spans="1:12" x14ac:dyDescent="0.2">
      <c r="A444" s="159" t="s">
        <v>6450</v>
      </c>
      <c r="B444" s="159" t="s">
        <v>6451</v>
      </c>
      <c r="C444" s="159" t="s">
        <v>5123</v>
      </c>
      <c r="D444" s="159" t="s">
        <v>5123</v>
      </c>
      <c r="E444" s="160">
        <v>1</v>
      </c>
      <c r="F444" s="161">
        <v>8000000</v>
      </c>
      <c r="G444" s="161">
        <v>8000000</v>
      </c>
      <c r="H444" s="159" t="s">
        <v>3670</v>
      </c>
      <c r="I444" s="159" t="s">
        <v>3810</v>
      </c>
      <c r="J444" s="159" t="s">
        <v>3861</v>
      </c>
      <c r="K444" s="159"/>
      <c r="L444" s="159" t="s">
        <v>6452</v>
      </c>
    </row>
    <row r="445" spans="1:12" x14ac:dyDescent="0.2">
      <c r="A445" s="159" t="s">
        <v>6453</v>
      </c>
      <c r="B445" s="159" t="s">
        <v>6454</v>
      </c>
      <c r="C445" s="159" t="s">
        <v>5123</v>
      </c>
      <c r="D445" s="159" t="s">
        <v>5123</v>
      </c>
      <c r="E445" s="160">
        <v>1</v>
      </c>
      <c r="F445" s="161">
        <v>2275888</v>
      </c>
      <c r="G445" s="161">
        <v>2275888</v>
      </c>
      <c r="H445" s="159" t="s">
        <v>3651</v>
      </c>
      <c r="I445" s="159" t="s">
        <v>3671</v>
      </c>
      <c r="J445" s="159" t="s">
        <v>5256</v>
      </c>
      <c r="K445" s="159" t="s">
        <v>178</v>
      </c>
      <c r="L445" s="159" t="s">
        <v>6455</v>
      </c>
    </row>
    <row r="446" spans="1:12" x14ac:dyDescent="0.2">
      <c r="A446" s="159" t="s">
        <v>6456</v>
      </c>
      <c r="B446" s="159" t="s">
        <v>6457</v>
      </c>
      <c r="C446" s="159" t="s">
        <v>3033</v>
      </c>
      <c r="D446" s="159" t="s">
        <v>3033</v>
      </c>
      <c r="E446" s="160">
        <v>2</v>
      </c>
      <c r="F446" s="161">
        <v>2302368</v>
      </c>
      <c r="G446" s="161">
        <v>2302368</v>
      </c>
      <c r="H446" s="159" t="s">
        <v>3651</v>
      </c>
      <c r="I446" s="159" t="s">
        <v>5733</v>
      </c>
      <c r="J446" s="159" t="s">
        <v>6458</v>
      </c>
      <c r="K446" s="159"/>
      <c r="L446" s="159" t="s">
        <v>6459</v>
      </c>
    </row>
    <row r="447" spans="1:12" x14ac:dyDescent="0.2">
      <c r="A447" s="159" t="s">
        <v>6460</v>
      </c>
      <c r="B447" s="159" t="s">
        <v>6461</v>
      </c>
      <c r="C447" s="159" t="s">
        <v>4935</v>
      </c>
      <c r="D447" s="159" t="s">
        <v>4935</v>
      </c>
      <c r="E447" s="160">
        <v>1</v>
      </c>
      <c r="F447" s="161">
        <v>50000000</v>
      </c>
      <c r="G447" s="161">
        <v>50000000</v>
      </c>
      <c r="H447" s="159" t="s">
        <v>3651</v>
      </c>
      <c r="I447" s="159" t="s">
        <v>3656</v>
      </c>
      <c r="J447" s="159" t="s">
        <v>3944</v>
      </c>
      <c r="K447" s="159"/>
      <c r="L447" s="159" t="s">
        <v>6462</v>
      </c>
    </row>
    <row r="448" spans="1:12" x14ac:dyDescent="0.2">
      <c r="A448" s="159" t="s">
        <v>6463</v>
      </c>
      <c r="B448" s="159" t="s">
        <v>6464</v>
      </c>
      <c r="C448" s="159" t="s">
        <v>4935</v>
      </c>
      <c r="D448" s="159" t="s">
        <v>4935</v>
      </c>
      <c r="E448" s="160">
        <v>1</v>
      </c>
      <c r="F448" s="161">
        <v>16000000</v>
      </c>
      <c r="G448" s="161">
        <v>16000000</v>
      </c>
      <c r="H448" s="159" t="s">
        <v>3651</v>
      </c>
      <c r="I448" s="159" t="s">
        <v>3753</v>
      </c>
      <c r="J448" s="159" t="s">
        <v>6465</v>
      </c>
      <c r="K448" s="159" t="s">
        <v>185</v>
      </c>
      <c r="L448" s="159" t="s">
        <v>6466</v>
      </c>
    </row>
    <row r="449" spans="1:12" x14ac:dyDescent="0.2">
      <c r="A449" s="159" t="s">
        <v>6467</v>
      </c>
      <c r="B449" s="159" t="s">
        <v>6468</v>
      </c>
      <c r="C449" s="159" t="s">
        <v>4935</v>
      </c>
      <c r="D449" s="159" t="s">
        <v>6469</v>
      </c>
      <c r="E449" s="160">
        <v>2</v>
      </c>
      <c r="F449" s="161">
        <v>3500000</v>
      </c>
      <c r="G449" s="161">
        <v>3500000</v>
      </c>
      <c r="H449" s="159" t="s">
        <v>3651</v>
      </c>
      <c r="I449" s="159" t="s">
        <v>3656</v>
      </c>
      <c r="J449" s="159" t="s">
        <v>5077</v>
      </c>
      <c r="K449" s="159"/>
      <c r="L449" s="159" t="s">
        <v>6470</v>
      </c>
    </row>
    <row r="450" spans="1:12" x14ac:dyDescent="0.2">
      <c r="A450" s="159" t="s">
        <v>6471</v>
      </c>
      <c r="B450" s="159" t="s">
        <v>6472</v>
      </c>
      <c r="C450" s="159" t="s">
        <v>4935</v>
      </c>
      <c r="D450" s="159" t="s">
        <v>4935</v>
      </c>
      <c r="E450" s="160">
        <v>1</v>
      </c>
      <c r="F450" s="161">
        <v>3775000</v>
      </c>
      <c r="G450" s="161">
        <v>4000000</v>
      </c>
      <c r="H450" s="159" t="s">
        <v>3651</v>
      </c>
      <c r="I450" s="159" t="s">
        <v>3687</v>
      </c>
      <c r="J450" s="159" t="s">
        <v>6473</v>
      </c>
      <c r="K450" s="159" t="s">
        <v>1475</v>
      </c>
      <c r="L450" s="159" t="s">
        <v>6474</v>
      </c>
    </row>
    <row r="451" spans="1:12" x14ac:dyDescent="0.2">
      <c r="A451" s="159" t="s">
        <v>6475</v>
      </c>
      <c r="B451" s="159" t="s">
        <v>6476</v>
      </c>
      <c r="C451" s="159" t="s">
        <v>4935</v>
      </c>
      <c r="D451" s="159" t="s">
        <v>4935</v>
      </c>
      <c r="E451" s="160">
        <v>1</v>
      </c>
      <c r="F451" s="161">
        <v>25000</v>
      </c>
      <c r="G451" s="161">
        <v>565000</v>
      </c>
      <c r="H451" s="159" t="s">
        <v>3651</v>
      </c>
      <c r="I451" s="159" t="s">
        <v>5565</v>
      </c>
      <c r="J451" s="159" t="s">
        <v>6477</v>
      </c>
      <c r="K451" s="159"/>
      <c r="L451" s="159" t="s">
        <v>6478</v>
      </c>
    </row>
    <row r="452" spans="1:12" x14ac:dyDescent="0.2">
      <c r="A452" s="159" t="s">
        <v>6479</v>
      </c>
      <c r="B452" s="159" t="s">
        <v>6480</v>
      </c>
      <c r="C452" s="159" t="s">
        <v>4935</v>
      </c>
      <c r="D452" s="159" t="s">
        <v>4935</v>
      </c>
      <c r="E452" s="160">
        <v>1</v>
      </c>
      <c r="F452" s="161">
        <v>200000</v>
      </c>
      <c r="G452" s="161">
        <v>750000</v>
      </c>
      <c r="H452" s="159" t="s">
        <v>3651</v>
      </c>
      <c r="I452" s="159" t="s">
        <v>3690</v>
      </c>
      <c r="J452" s="159" t="s">
        <v>3878</v>
      </c>
      <c r="K452" s="159"/>
      <c r="L452" s="159" t="s">
        <v>6481</v>
      </c>
    </row>
    <row r="453" spans="1:12" x14ac:dyDescent="0.2">
      <c r="A453" s="159" t="s">
        <v>6482</v>
      </c>
      <c r="B453" s="159" t="s">
        <v>6483</v>
      </c>
      <c r="C453" s="159" t="s">
        <v>4935</v>
      </c>
      <c r="D453" s="159" t="s">
        <v>4935</v>
      </c>
      <c r="E453" s="160">
        <v>1</v>
      </c>
      <c r="F453" s="161">
        <v>0</v>
      </c>
      <c r="G453" s="161"/>
      <c r="H453" s="159" t="s">
        <v>3651</v>
      </c>
      <c r="I453" s="159" t="s">
        <v>3671</v>
      </c>
      <c r="J453" s="159" t="s">
        <v>6484</v>
      </c>
      <c r="K453" s="159" t="s">
        <v>182</v>
      </c>
      <c r="L453" s="159" t="s">
        <v>6485</v>
      </c>
    </row>
    <row r="454" spans="1:12" x14ac:dyDescent="0.2">
      <c r="A454" s="159" t="s">
        <v>6482</v>
      </c>
      <c r="B454" s="159" t="s">
        <v>6483</v>
      </c>
      <c r="C454" s="159" t="s">
        <v>4935</v>
      </c>
      <c r="D454" s="159" t="s">
        <v>6486</v>
      </c>
      <c r="E454" s="160">
        <v>3</v>
      </c>
      <c r="F454" s="161">
        <v>3065000</v>
      </c>
      <c r="G454" s="161">
        <v>3500000</v>
      </c>
      <c r="H454" s="159" t="s">
        <v>3651</v>
      </c>
      <c r="I454" s="159" t="s">
        <v>3671</v>
      </c>
      <c r="J454" s="159" t="s">
        <v>6484</v>
      </c>
      <c r="K454" s="159" t="s">
        <v>182</v>
      </c>
      <c r="L454" s="159" t="s">
        <v>6487</v>
      </c>
    </row>
    <row r="455" spans="1:12" x14ac:dyDescent="0.2">
      <c r="A455" s="159" t="s">
        <v>6488</v>
      </c>
      <c r="B455" s="159" t="s">
        <v>6489</v>
      </c>
      <c r="C455" s="159" t="s">
        <v>5153</v>
      </c>
      <c r="D455" s="159" t="s">
        <v>5153</v>
      </c>
      <c r="E455" s="160">
        <v>1</v>
      </c>
      <c r="F455" s="161">
        <v>10</v>
      </c>
      <c r="G455" s="161">
        <v>10</v>
      </c>
      <c r="H455" s="159" t="s">
        <v>3670</v>
      </c>
      <c r="I455" s="159" t="s">
        <v>3711</v>
      </c>
      <c r="J455" s="159" t="s">
        <v>5599</v>
      </c>
      <c r="K455" s="159"/>
      <c r="L455" s="159" t="s">
        <v>6490</v>
      </c>
    </row>
    <row r="456" spans="1:12" x14ac:dyDescent="0.2">
      <c r="A456" s="159" t="s">
        <v>6491</v>
      </c>
      <c r="B456" s="159" t="s">
        <v>6492</v>
      </c>
      <c r="C456" s="159" t="s">
        <v>5153</v>
      </c>
      <c r="D456" s="159" t="s">
        <v>5153</v>
      </c>
      <c r="E456" s="160">
        <v>1</v>
      </c>
      <c r="F456" s="161">
        <v>11975000</v>
      </c>
      <c r="G456" s="161">
        <v>12000000</v>
      </c>
      <c r="H456" s="159" t="s">
        <v>3651</v>
      </c>
      <c r="I456" s="159" t="s">
        <v>3687</v>
      </c>
      <c r="J456" s="159" t="s">
        <v>6493</v>
      </c>
      <c r="K456" s="159" t="s">
        <v>185</v>
      </c>
      <c r="L456" s="159" t="s">
        <v>6494</v>
      </c>
    </row>
    <row r="457" spans="1:12" x14ac:dyDescent="0.2">
      <c r="A457" s="159" t="s">
        <v>6495</v>
      </c>
      <c r="B457" s="159" t="s">
        <v>6496</v>
      </c>
      <c r="C457" s="159" t="s">
        <v>6497</v>
      </c>
      <c r="D457" s="159" t="s">
        <v>4483</v>
      </c>
      <c r="E457" s="160">
        <v>2</v>
      </c>
      <c r="F457" s="161">
        <v>3000000</v>
      </c>
      <c r="G457" s="161">
        <v>3000000</v>
      </c>
      <c r="H457" s="159" t="s">
        <v>3651</v>
      </c>
      <c r="I457" s="159" t="s">
        <v>6498</v>
      </c>
      <c r="J457" s="159" t="s">
        <v>6499</v>
      </c>
      <c r="K457" s="159" t="s">
        <v>182</v>
      </c>
      <c r="L457" s="159" t="s">
        <v>6500</v>
      </c>
    </row>
    <row r="458" spans="1:12" x14ac:dyDescent="0.2">
      <c r="A458" s="159" t="s">
        <v>6501</v>
      </c>
      <c r="B458" s="159" t="s">
        <v>6502</v>
      </c>
      <c r="C458" s="159" t="s">
        <v>6497</v>
      </c>
      <c r="D458" s="159" t="s">
        <v>6497</v>
      </c>
      <c r="E458" s="160">
        <v>1</v>
      </c>
      <c r="F458" s="161">
        <v>5000000</v>
      </c>
      <c r="G458" s="161">
        <v>5000000</v>
      </c>
      <c r="H458" s="159" t="s">
        <v>3670</v>
      </c>
      <c r="I458" s="159" t="s">
        <v>4979</v>
      </c>
      <c r="J458" s="159" t="s">
        <v>6017</v>
      </c>
      <c r="K458" s="159"/>
      <c r="L458" s="159" t="s">
        <v>6503</v>
      </c>
    </row>
    <row r="459" spans="1:12" x14ac:dyDescent="0.2">
      <c r="A459" s="159" t="s">
        <v>6504</v>
      </c>
      <c r="B459" s="159" t="s">
        <v>6505</v>
      </c>
      <c r="C459" s="159" t="s">
        <v>6497</v>
      </c>
      <c r="D459" s="159" t="s">
        <v>2380</v>
      </c>
      <c r="E459" s="160">
        <v>2</v>
      </c>
      <c r="F459" s="161">
        <v>21176893</v>
      </c>
      <c r="G459" s="161">
        <v>23910940</v>
      </c>
      <c r="H459" s="159" t="s">
        <v>3651</v>
      </c>
      <c r="I459" s="159" t="s">
        <v>3810</v>
      </c>
      <c r="J459" s="159" t="s">
        <v>5510</v>
      </c>
      <c r="K459" s="159" t="s">
        <v>1475</v>
      </c>
      <c r="L459" s="159" t="s">
        <v>6506</v>
      </c>
    </row>
    <row r="460" spans="1:12" x14ac:dyDescent="0.2">
      <c r="A460" s="159" t="s">
        <v>6507</v>
      </c>
      <c r="B460" s="159" t="s">
        <v>6508</v>
      </c>
      <c r="C460" s="159" t="s">
        <v>6497</v>
      </c>
      <c r="D460" s="159" t="s">
        <v>6509</v>
      </c>
      <c r="E460" s="160">
        <v>3</v>
      </c>
      <c r="F460" s="161">
        <v>29140000</v>
      </c>
      <c r="G460" s="161">
        <v>29140000</v>
      </c>
      <c r="H460" s="159" t="s">
        <v>3651</v>
      </c>
      <c r="I460" s="159" t="s">
        <v>3671</v>
      </c>
      <c r="J460" s="159" t="s">
        <v>3887</v>
      </c>
      <c r="K460" s="159"/>
      <c r="L460" s="159" t="s">
        <v>6510</v>
      </c>
    </row>
    <row r="461" spans="1:12" x14ac:dyDescent="0.2">
      <c r="A461" s="159" t="s">
        <v>6511</v>
      </c>
      <c r="B461" s="159" t="s">
        <v>6512</v>
      </c>
      <c r="C461" s="159" t="s">
        <v>6497</v>
      </c>
      <c r="D461" s="159" t="s">
        <v>6497</v>
      </c>
      <c r="E461" s="160">
        <v>1</v>
      </c>
      <c r="F461" s="161">
        <v>60000</v>
      </c>
      <c r="G461" s="161">
        <v>60000</v>
      </c>
      <c r="H461" s="159" t="s">
        <v>3651</v>
      </c>
      <c r="I461" s="159" t="s">
        <v>3687</v>
      </c>
      <c r="J461" s="159" t="s">
        <v>6473</v>
      </c>
      <c r="K461" s="159" t="s">
        <v>189</v>
      </c>
      <c r="L461" s="159" t="s">
        <v>6513</v>
      </c>
    </row>
    <row r="462" spans="1:12" x14ac:dyDescent="0.2">
      <c r="A462" s="159" t="s">
        <v>6514</v>
      </c>
      <c r="B462" s="159" t="s">
        <v>6515</v>
      </c>
      <c r="C462" s="159" t="s">
        <v>6497</v>
      </c>
      <c r="D462" s="159" t="s">
        <v>6497</v>
      </c>
      <c r="E462" s="160">
        <v>1</v>
      </c>
      <c r="F462" s="161">
        <v>5060240</v>
      </c>
      <c r="G462" s="161">
        <v>5060240</v>
      </c>
      <c r="H462" s="159" t="s">
        <v>3651</v>
      </c>
      <c r="I462" s="159" t="s">
        <v>3671</v>
      </c>
      <c r="J462" s="159" t="s">
        <v>6516</v>
      </c>
      <c r="K462" s="159"/>
      <c r="L462" s="159" t="s">
        <v>6517</v>
      </c>
    </row>
    <row r="463" spans="1:12" x14ac:dyDescent="0.2">
      <c r="A463" s="159" t="s">
        <v>6518</v>
      </c>
      <c r="B463" s="159" t="s">
        <v>6519</v>
      </c>
      <c r="C463" s="159" t="s">
        <v>6497</v>
      </c>
      <c r="D463" s="159" t="s">
        <v>6497</v>
      </c>
      <c r="E463" s="160">
        <v>1</v>
      </c>
      <c r="F463" s="161">
        <v>9498000</v>
      </c>
      <c r="G463" s="161">
        <v>10650000</v>
      </c>
      <c r="H463" s="159" t="s">
        <v>3651</v>
      </c>
      <c r="I463" s="159" t="s">
        <v>3656</v>
      </c>
      <c r="J463" s="159" t="s">
        <v>3881</v>
      </c>
      <c r="K463" s="159" t="s">
        <v>185</v>
      </c>
      <c r="L463" s="159" t="s">
        <v>6520</v>
      </c>
    </row>
    <row r="464" spans="1:12" x14ac:dyDescent="0.2">
      <c r="A464" s="159" t="s">
        <v>6521</v>
      </c>
      <c r="B464" s="159" t="s">
        <v>6522</v>
      </c>
      <c r="C464" s="159" t="s">
        <v>6497</v>
      </c>
      <c r="D464" s="159" t="s">
        <v>6497</v>
      </c>
      <c r="E464" s="160">
        <v>1</v>
      </c>
      <c r="F464" s="161">
        <v>10000002</v>
      </c>
      <c r="G464" s="161">
        <v>10000002</v>
      </c>
      <c r="H464" s="159" t="s">
        <v>3670</v>
      </c>
      <c r="I464" s="159" t="s">
        <v>3818</v>
      </c>
      <c r="J464" s="159" t="s">
        <v>6523</v>
      </c>
      <c r="K464" s="159"/>
      <c r="L464" s="159" t="s">
        <v>6524</v>
      </c>
    </row>
    <row r="465" spans="1:12" x14ac:dyDescent="0.2">
      <c r="A465" s="159" t="s">
        <v>6525</v>
      </c>
      <c r="B465" s="159" t="s">
        <v>6526</v>
      </c>
      <c r="C465" s="159" t="s">
        <v>6527</v>
      </c>
      <c r="D465" s="159" t="s">
        <v>6528</v>
      </c>
      <c r="E465" s="160">
        <v>3</v>
      </c>
      <c r="F465" s="161">
        <v>38877508</v>
      </c>
      <c r="G465" s="161">
        <v>40300000</v>
      </c>
      <c r="H465" s="159" t="s">
        <v>3670</v>
      </c>
      <c r="I465" s="159" t="s">
        <v>3663</v>
      </c>
      <c r="J465" s="159" t="s">
        <v>6529</v>
      </c>
      <c r="K465" s="159"/>
      <c r="L465" s="159" t="s">
        <v>6530</v>
      </c>
    </row>
    <row r="466" spans="1:12" x14ac:dyDescent="0.2">
      <c r="A466" s="159" t="s">
        <v>6531</v>
      </c>
      <c r="B466" s="159" t="s">
        <v>6532</v>
      </c>
      <c r="C466" s="159" t="s">
        <v>6527</v>
      </c>
      <c r="D466" s="159" t="s">
        <v>6527</v>
      </c>
      <c r="E466" s="160">
        <v>1</v>
      </c>
      <c r="F466" s="161">
        <v>6499999</v>
      </c>
      <c r="G466" s="161">
        <v>6499999</v>
      </c>
      <c r="H466" s="159" t="s">
        <v>3651</v>
      </c>
      <c r="I466" s="159" t="s">
        <v>3893</v>
      </c>
      <c r="J466" s="159" t="s">
        <v>5077</v>
      </c>
      <c r="K466" s="159"/>
      <c r="L466" s="159" t="s">
        <v>6533</v>
      </c>
    </row>
    <row r="467" spans="1:12" x14ac:dyDescent="0.2">
      <c r="A467" s="159" t="s">
        <v>6534</v>
      </c>
      <c r="B467" s="159" t="s">
        <v>6535</v>
      </c>
      <c r="C467" s="159" t="s">
        <v>6536</v>
      </c>
      <c r="D467" s="159" t="s">
        <v>6537</v>
      </c>
      <c r="E467" s="160">
        <v>2</v>
      </c>
      <c r="F467" s="161">
        <v>22</v>
      </c>
      <c r="G467" s="161">
        <v>22</v>
      </c>
      <c r="H467" s="159" t="s">
        <v>3651</v>
      </c>
      <c r="I467" s="159" t="s">
        <v>3656</v>
      </c>
      <c r="J467" s="159" t="s">
        <v>3881</v>
      </c>
      <c r="K467" s="159" t="s">
        <v>189</v>
      </c>
      <c r="L467" s="159" t="s">
        <v>6538</v>
      </c>
    </row>
    <row r="468" spans="1:12" x14ac:dyDescent="0.2">
      <c r="A468" s="159" t="s">
        <v>6539</v>
      </c>
      <c r="B468" s="159" t="s">
        <v>6540</v>
      </c>
      <c r="C468" s="159" t="s">
        <v>6536</v>
      </c>
      <c r="D468" s="159" t="s">
        <v>6541</v>
      </c>
      <c r="E468" s="160">
        <v>2</v>
      </c>
      <c r="F468" s="161">
        <v>20000000</v>
      </c>
      <c r="G468" s="161">
        <v>30000000</v>
      </c>
      <c r="H468" s="159" t="s">
        <v>3651</v>
      </c>
      <c r="I468" s="159" t="s">
        <v>3671</v>
      </c>
      <c r="J468" s="159" t="s">
        <v>3887</v>
      </c>
      <c r="K468" s="159"/>
      <c r="L468" s="159" t="s">
        <v>6542</v>
      </c>
    </row>
    <row r="469" spans="1:12" x14ac:dyDescent="0.2">
      <c r="A469" s="159" t="s">
        <v>6434</v>
      </c>
      <c r="B469" s="159" t="s">
        <v>6435</v>
      </c>
      <c r="C469" s="159" t="s">
        <v>6543</v>
      </c>
      <c r="D469" s="159" t="s">
        <v>6543</v>
      </c>
      <c r="E469" s="160">
        <v>1</v>
      </c>
      <c r="F469" s="161">
        <v>1500000</v>
      </c>
      <c r="G469" s="161">
        <v>1500000</v>
      </c>
      <c r="H469" s="159" t="s">
        <v>3651</v>
      </c>
      <c r="I469" s="159" t="s">
        <v>4295</v>
      </c>
      <c r="J469" s="159" t="s">
        <v>6544</v>
      </c>
      <c r="K469" s="159"/>
      <c r="L469" s="159" t="s">
        <v>6545</v>
      </c>
    </row>
    <row r="470" spans="1:12" x14ac:dyDescent="0.2">
      <c r="A470" s="159" t="s">
        <v>6546</v>
      </c>
      <c r="B470" s="159" t="s">
        <v>6547</v>
      </c>
      <c r="C470" s="159" t="s">
        <v>6543</v>
      </c>
      <c r="D470" s="159" t="s">
        <v>6543</v>
      </c>
      <c r="E470" s="160">
        <v>1</v>
      </c>
      <c r="F470" s="161">
        <v>117999994</v>
      </c>
      <c r="G470" s="161">
        <v>117999994</v>
      </c>
      <c r="H470" s="159" t="s">
        <v>3670</v>
      </c>
      <c r="I470" s="159" t="s">
        <v>3716</v>
      </c>
      <c r="J470" s="159" t="s">
        <v>6548</v>
      </c>
      <c r="K470" s="159" t="s">
        <v>178</v>
      </c>
      <c r="L470" s="159" t="s">
        <v>6549</v>
      </c>
    </row>
    <row r="471" spans="1:12" x14ac:dyDescent="0.2">
      <c r="A471" s="159" t="s">
        <v>6550</v>
      </c>
      <c r="B471" s="159" t="s">
        <v>6551</v>
      </c>
      <c r="C471" s="159" t="s">
        <v>6543</v>
      </c>
      <c r="D471" s="159" t="s">
        <v>6543</v>
      </c>
      <c r="E471" s="160">
        <v>1</v>
      </c>
      <c r="F471" s="161">
        <v>605000</v>
      </c>
      <c r="G471" s="161">
        <v>1360000</v>
      </c>
      <c r="H471" s="159" t="s">
        <v>3651</v>
      </c>
      <c r="I471" s="159" t="s">
        <v>5209</v>
      </c>
      <c r="J471" s="159" t="s">
        <v>6552</v>
      </c>
      <c r="K471" s="159" t="s">
        <v>185</v>
      </c>
      <c r="L471" s="159" t="s">
        <v>6553</v>
      </c>
    </row>
    <row r="472" spans="1:12" x14ac:dyDescent="0.2">
      <c r="A472" s="159" t="s">
        <v>6554</v>
      </c>
      <c r="B472" s="159" t="s">
        <v>6555</v>
      </c>
      <c r="C472" s="159" t="s">
        <v>6543</v>
      </c>
      <c r="D472" s="159" t="s">
        <v>6543</v>
      </c>
      <c r="E472" s="160">
        <v>1</v>
      </c>
      <c r="F472" s="161">
        <v>39999985</v>
      </c>
      <c r="G472" s="161">
        <v>39999985</v>
      </c>
      <c r="H472" s="159" t="s">
        <v>3651</v>
      </c>
      <c r="I472" s="159" t="s">
        <v>3671</v>
      </c>
      <c r="J472" s="159" t="s">
        <v>6556</v>
      </c>
      <c r="K472" s="159" t="s">
        <v>178</v>
      </c>
      <c r="L472" s="159" t="s">
        <v>6557</v>
      </c>
    </row>
    <row r="473" spans="1:12" x14ac:dyDescent="0.2">
      <c r="A473" s="159" t="s">
        <v>6558</v>
      </c>
      <c r="B473" s="159" t="s">
        <v>6559</v>
      </c>
      <c r="C473" s="159" t="s">
        <v>6543</v>
      </c>
      <c r="D473" s="159" t="s">
        <v>6543</v>
      </c>
      <c r="E473" s="160">
        <v>1</v>
      </c>
      <c r="F473" s="161">
        <v>67224</v>
      </c>
      <c r="G473" s="161"/>
      <c r="H473" s="159" t="s">
        <v>3651</v>
      </c>
      <c r="I473" s="159" t="s">
        <v>3871</v>
      </c>
      <c r="J473" s="159" t="s">
        <v>3872</v>
      </c>
      <c r="K473" s="159"/>
      <c r="L473" s="159" t="s">
        <v>6560</v>
      </c>
    </row>
    <row r="474" spans="1:12" x14ac:dyDescent="0.2">
      <c r="A474" s="159" t="s">
        <v>6434</v>
      </c>
      <c r="B474" s="159" t="s">
        <v>6435</v>
      </c>
      <c r="C474" s="159" t="s">
        <v>6543</v>
      </c>
      <c r="D474" s="159" t="s">
        <v>6543</v>
      </c>
      <c r="E474" s="160">
        <v>1</v>
      </c>
      <c r="F474" s="161">
        <v>1500000</v>
      </c>
      <c r="G474" s="161">
        <v>1500000</v>
      </c>
      <c r="H474" s="159" t="s">
        <v>3651</v>
      </c>
      <c r="I474" s="159" t="s">
        <v>4295</v>
      </c>
      <c r="J474" s="159" t="s">
        <v>6544</v>
      </c>
      <c r="K474" s="159"/>
      <c r="L474" s="159" t="s">
        <v>6561</v>
      </c>
    </row>
    <row r="475" spans="1:12" x14ac:dyDescent="0.2">
      <c r="A475" s="159" t="s">
        <v>6562</v>
      </c>
      <c r="B475" s="159" t="s">
        <v>6563</v>
      </c>
      <c r="C475" s="159" t="s">
        <v>6564</v>
      </c>
      <c r="D475" s="159" t="s">
        <v>6564</v>
      </c>
      <c r="E475" s="160">
        <v>1</v>
      </c>
      <c r="F475" s="161">
        <v>300000</v>
      </c>
      <c r="G475" s="161">
        <v>900000</v>
      </c>
      <c r="H475" s="159" t="s">
        <v>3651</v>
      </c>
      <c r="I475" s="159" t="s">
        <v>6565</v>
      </c>
      <c r="J475" s="159" t="s">
        <v>3663</v>
      </c>
      <c r="K475" s="159" t="s">
        <v>182</v>
      </c>
      <c r="L475" s="159" t="s">
        <v>6566</v>
      </c>
    </row>
    <row r="476" spans="1:12" x14ac:dyDescent="0.2">
      <c r="A476" s="159" t="s">
        <v>6567</v>
      </c>
      <c r="B476" s="159" t="s">
        <v>6568</v>
      </c>
      <c r="C476" s="159" t="s">
        <v>6564</v>
      </c>
      <c r="D476" s="159" t="s">
        <v>6564</v>
      </c>
      <c r="E476" s="160">
        <v>1</v>
      </c>
      <c r="F476" s="161">
        <v>3998417</v>
      </c>
      <c r="G476" s="161">
        <v>11603965</v>
      </c>
      <c r="H476" s="159" t="s">
        <v>3651</v>
      </c>
      <c r="I476" s="159" t="s">
        <v>4996</v>
      </c>
      <c r="J476" s="159" t="s">
        <v>5093</v>
      </c>
      <c r="K476" s="159"/>
      <c r="L476" s="159" t="s">
        <v>6569</v>
      </c>
    </row>
    <row r="477" spans="1:12" x14ac:dyDescent="0.2">
      <c r="A477" s="159" t="s">
        <v>3662</v>
      </c>
      <c r="B477" s="159" t="s">
        <v>3664</v>
      </c>
      <c r="C477" s="159" t="s">
        <v>3536</v>
      </c>
      <c r="D477" s="159" t="s">
        <v>3536</v>
      </c>
      <c r="E477" s="160">
        <v>1</v>
      </c>
      <c r="F477" s="161">
        <v>17397819</v>
      </c>
      <c r="G477" s="161">
        <v>27297815</v>
      </c>
      <c r="H477" s="159" t="s">
        <v>3651</v>
      </c>
      <c r="I477" s="159" t="s">
        <v>3663</v>
      </c>
      <c r="J477" s="159" t="s">
        <v>5044</v>
      </c>
      <c r="K477" s="159"/>
      <c r="L477" s="159" t="s">
        <v>3537</v>
      </c>
    </row>
    <row r="478" spans="1:12" x14ac:dyDescent="0.2">
      <c r="A478" s="159" t="s">
        <v>6570</v>
      </c>
      <c r="B478" s="159" t="s">
        <v>6571</v>
      </c>
      <c r="C478" s="159" t="s">
        <v>3536</v>
      </c>
      <c r="D478" s="159" t="s">
        <v>3536</v>
      </c>
      <c r="E478" s="160">
        <v>1</v>
      </c>
      <c r="F478" s="161">
        <v>10742419</v>
      </c>
      <c r="G478" s="161">
        <v>10742419</v>
      </c>
      <c r="H478" s="159" t="s">
        <v>3651</v>
      </c>
      <c r="I478" s="159" t="s">
        <v>3680</v>
      </c>
      <c r="J478" s="159" t="s">
        <v>3680</v>
      </c>
      <c r="K478" s="159" t="s">
        <v>178</v>
      </c>
      <c r="L478" s="159" t="s">
        <v>6572</v>
      </c>
    </row>
    <row r="479" spans="1:12" x14ac:dyDescent="0.2">
      <c r="A479" s="159" t="s">
        <v>6573</v>
      </c>
      <c r="B479" s="159" t="s">
        <v>6574</v>
      </c>
      <c r="C479" s="159" t="s">
        <v>3536</v>
      </c>
      <c r="D479" s="159" t="s">
        <v>3536</v>
      </c>
      <c r="E479" s="160">
        <v>1</v>
      </c>
      <c r="F479" s="161">
        <v>18877921</v>
      </c>
      <c r="G479" s="161">
        <v>18877921</v>
      </c>
      <c r="H479" s="159" t="s">
        <v>3651</v>
      </c>
      <c r="I479" s="159" t="s">
        <v>3687</v>
      </c>
      <c r="J479" s="159" t="s">
        <v>4907</v>
      </c>
      <c r="K479" s="159"/>
      <c r="L479" s="159" t="s">
        <v>6575</v>
      </c>
    </row>
    <row r="480" spans="1:12" x14ac:dyDescent="0.2">
      <c r="A480" s="159" t="s">
        <v>6576</v>
      </c>
      <c r="B480" s="159" t="s">
        <v>6577</v>
      </c>
      <c r="C480" s="159" t="s">
        <v>3536</v>
      </c>
      <c r="D480" s="159" t="s">
        <v>3536</v>
      </c>
      <c r="E480" s="160">
        <v>1</v>
      </c>
      <c r="F480" s="161">
        <v>2550000</v>
      </c>
      <c r="G480" s="161">
        <v>15000000</v>
      </c>
      <c r="H480" s="159" t="s">
        <v>3651</v>
      </c>
      <c r="I480" s="159" t="s">
        <v>6498</v>
      </c>
      <c r="J480" s="159" t="s">
        <v>6578</v>
      </c>
      <c r="K480" s="159" t="s">
        <v>4877</v>
      </c>
      <c r="L480" s="159" t="s">
        <v>6579</v>
      </c>
    </row>
    <row r="481" spans="1:12" x14ac:dyDescent="0.2">
      <c r="A481" s="159" t="s">
        <v>6580</v>
      </c>
      <c r="B481" s="159" t="s">
        <v>6581</v>
      </c>
      <c r="C481" s="159" t="s">
        <v>5779</v>
      </c>
      <c r="D481" s="159" t="s">
        <v>5779</v>
      </c>
      <c r="E481" s="160">
        <v>1</v>
      </c>
      <c r="F481" s="161">
        <v>499999</v>
      </c>
      <c r="G481" s="161">
        <v>499999</v>
      </c>
      <c r="H481" s="159" t="s">
        <v>3651</v>
      </c>
      <c r="I481" s="159" t="s">
        <v>3776</v>
      </c>
      <c r="J481" s="159" t="s">
        <v>6582</v>
      </c>
      <c r="K481" s="159" t="s">
        <v>1475</v>
      </c>
      <c r="L481" s="159" t="s">
        <v>6583</v>
      </c>
    </row>
    <row r="482" spans="1:12" x14ac:dyDescent="0.2">
      <c r="A482" s="159" t="s">
        <v>6584</v>
      </c>
      <c r="B482" s="159" t="s">
        <v>6585</v>
      </c>
      <c r="C482" s="159" t="s">
        <v>5779</v>
      </c>
      <c r="D482" s="159" t="s">
        <v>5779</v>
      </c>
      <c r="E482" s="160">
        <v>1</v>
      </c>
      <c r="F482" s="161">
        <v>45000000</v>
      </c>
      <c r="G482" s="161">
        <v>95000000</v>
      </c>
      <c r="H482" s="159" t="s">
        <v>3651</v>
      </c>
      <c r="I482" s="159" t="s">
        <v>3671</v>
      </c>
      <c r="J482" s="159" t="s">
        <v>4835</v>
      </c>
      <c r="K482" s="159" t="s">
        <v>182</v>
      </c>
      <c r="L482" s="159" t="s">
        <v>6586</v>
      </c>
    </row>
    <row r="483" spans="1:12" x14ac:dyDescent="0.2">
      <c r="A483" s="159" t="s">
        <v>6587</v>
      </c>
      <c r="B483" s="159" t="s">
        <v>6588</v>
      </c>
      <c r="C483" s="159" t="s">
        <v>5779</v>
      </c>
      <c r="D483" s="159" t="s">
        <v>5779</v>
      </c>
      <c r="E483" s="160">
        <v>1</v>
      </c>
      <c r="F483" s="161">
        <v>100000</v>
      </c>
      <c r="G483" s="161">
        <v>3000000</v>
      </c>
      <c r="H483" s="159" t="s">
        <v>3651</v>
      </c>
      <c r="I483" s="159" t="s">
        <v>3671</v>
      </c>
      <c r="J483" s="159" t="s">
        <v>3887</v>
      </c>
      <c r="K483" s="159" t="s">
        <v>1475</v>
      </c>
      <c r="L483" s="159" t="s">
        <v>6589</v>
      </c>
    </row>
    <row r="484" spans="1:12" x14ac:dyDescent="0.2">
      <c r="A484" s="159" t="s">
        <v>6590</v>
      </c>
      <c r="B484" s="159" t="s">
        <v>6591</v>
      </c>
      <c r="C484" s="159" t="s">
        <v>5779</v>
      </c>
      <c r="D484" s="159" t="s">
        <v>5779</v>
      </c>
      <c r="E484" s="160">
        <v>1</v>
      </c>
      <c r="F484" s="161">
        <v>300000</v>
      </c>
      <c r="G484" s="161">
        <v>5000000</v>
      </c>
      <c r="H484" s="159" t="s">
        <v>3651</v>
      </c>
      <c r="I484" s="159" t="s">
        <v>3680</v>
      </c>
      <c r="J484" s="159" t="s">
        <v>3680</v>
      </c>
      <c r="K484" s="159" t="s">
        <v>4877</v>
      </c>
      <c r="L484" s="159" t="s">
        <v>6592</v>
      </c>
    </row>
    <row r="485" spans="1:12" x14ac:dyDescent="0.2">
      <c r="A485" s="159" t="s">
        <v>6593</v>
      </c>
      <c r="B485" s="159" t="s">
        <v>6594</v>
      </c>
      <c r="C485" s="159" t="s">
        <v>5779</v>
      </c>
      <c r="D485" s="159" t="s">
        <v>5779</v>
      </c>
      <c r="E485" s="160">
        <v>1</v>
      </c>
      <c r="F485" s="161">
        <v>205501</v>
      </c>
      <c r="G485" s="161">
        <v>300000</v>
      </c>
      <c r="H485" s="159" t="s">
        <v>3670</v>
      </c>
      <c r="I485" s="159" t="s">
        <v>3871</v>
      </c>
      <c r="J485" s="159" t="s">
        <v>3872</v>
      </c>
      <c r="K485" s="159"/>
      <c r="L485" s="159" t="s">
        <v>6595</v>
      </c>
    </row>
    <row r="486" spans="1:12" x14ac:dyDescent="0.2">
      <c r="A486" s="159" t="s">
        <v>6596</v>
      </c>
      <c r="B486" s="159" t="s">
        <v>6597</v>
      </c>
      <c r="C486" s="159" t="s">
        <v>5779</v>
      </c>
      <c r="D486" s="159" t="s">
        <v>5528</v>
      </c>
      <c r="E486" s="160">
        <v>2</v>
      </c>
      <c r="F486" s="161">
        <v>60825939</v>
      </c>
      <c r="G486" s="161">
        <v>76942575</v>
      </c>
      <c r="H486" s="159" t="s">
        <v>3651</v>
      </c>
      <c r="I486" s="159" t="s">
        <v>3671</v>
      </c>
      <c r="J486" s="159" t="s">
        <v>3926</v>
      </c>
      <c r="K486" s="159"/>
      <c r="L486" s="159" t="s">
        <v>6598</v>
      </c>
    </row>
    <row r="487" spans="1:12" x14ac:dyDescent="0.2">
      <c r="A487" s="159" t="s">
        <v>6599</v>
      </c>
      <c r="B487" s="159" t="s">
        <v>6600</v>
      </c>
      <c r="C487" s="159" t="s">
        <v>6601</v>
      </c>
      <c r="D487" s="159" t="s">
        <v>6601</v>
      </c>
      <c r="E487" s="160">
        <v>1</v>
      </c>
      <c r="F487" s="161">
        <v>3525000</v>
      </c>
      <c r="G487" s="161">
        <v>3525000</v>
      </c>
      <c r="H487" s="159" t="s">
        <v>3651</v>
      </c>
      <c r="I487" s="159" t="s">
        <v>3666</v>
      </c>
      <c r="J487" s="159" t="s">
        <v>5305</v>
      </c>
      <c r="K487" s="159" t="s">
        <v>189</v>
      </c>
      <c r="L487" s="159" t="s">
        <v>6602</v>
      </c>
    </row>
    <row r="488" spans="1:12" x14ac:dyDescent="0.2">
      <c r="A488" s="159" t="s">
        <v>6603</v>
      </c>
      <c r="B488" s="159" t="s">
        <v>6604</v>
      </c>
      <c r="C488" s="159" t="s">
        <v>6541</v>
      </c>
      <c r="D488" s="159" t="s">
        <v>6541</v>
      </c>
      <c r="E488" s="160">
        <v>1</v>
      </c>
      <c r="F488" s="161">
        <v>685021</v>
      </c>
      <c r="G488" s="161">
        <v>4000000</v>
      </c>
      <c r="H488" s="159" t="s">
        <v>3670</v>
      </c>
      <c r="I488" s="159" t="s">
        <v>3666</v>
      </c>
      <c r="J488" s="159" t="s">
        <v>6605</v>
      </c>
      <c r="K488" s="159" t="s">
        <v>185</v>
      </c>
      <c r="L488" s="159" t="s">
        <v>6606</v>
      </c>
    </row>
    <row r="489" spans="1:12" x14ac:dyDescent="0.2">
      <c r="A489" s="159" t="s">
        <v>6607</v>
      </c>
      <c r="B489" s="159" t="s">
        <v>6608</v>
      </c>
      <c r="C489" s="159" t="s">
        <v>6541</v>
      </c>
      <c r="D489" s="159" t="s">
        <v>6541</v>
      </c>
      <c r="E489" s="160">
        <v>1</v>
      </c>
      <c r="F489" s="161">
        <v>100494015</v>
      </c>
      <c r="G489" s="161"/>
      <c r="H489" s="159" t="s">
        <v>3651</v>
      </c>
      <c r="I489" s="159" t="s">
        <v>3671</v>
      </c>
      <c r="J489" s="159" t="s">
        <v>4835</v>
      </c>
      <c r="K489" s="159"/>
      <c r="L489" s="159" t="s">
        <v>6609</v>
      </c>
    </row>
    <row r="490" spans="1:12" x14ac:dyDescent="0.2">
      <c r="A490" s="159" t="s">
        <v>6610</v>
      </c>
      <c r="B490" s="159" t="s">
        <v>6611</v>
      </c>
      <c r="C490" s="159" t="s">
        <v>6541</v>
      </c>
      <c r="D490" s="159" t="s">
        <v>6541</v>
      </c>
      <c r="E490" s="160">
        <v>1</v>
      </c>
      <c r="F490" s="161">
        <v>4711552</v>
      </c>
      <c r="G490" s="161">
        <v>10150923</v>
      </c>
      <c r="H490" s="159" t="s">
        <v>3651</v>
      </c>
      <c r="I490" s="159" t="s">
        <v>3656</v>
      </c>
      <c r="J490" s="159" t="s">
        <v>3881</v>
      </c>
      <c r="K490" s="159"/>
      <c r="L490" s="159" t="s">
        <v>6612</v>
      </c>
    </row>
    <row r="491" spans="1:12" x14ac:dyDescent="0.2">
      <c r="A491" s="159" t="s">
        <v>6613</v>
      </c>
      <c r="B491" s="159" t="s">
        <v>6614</v>
      </c>
      <c r="C491" s="159" t="s">
        <v>6541</v>
      </c>
      <c r="D491" s="159" t="s">
        <v>6615</v>
      </c>
      <c r="E491" s="160">
        <v>2</v>
      </c>
      <c r="F491" s="161">
        <v>1330000</v>
      </c>
      <c r="G491" s="161">
        <v>15000000</v>
      </c>
      <c r="H491" s="159" t="s">
        <v>3651</v>
      </c>
      <c r="I491" s="159" t="s">
        <v>5325</v>
      </c>
      <c r="J491" s="159" t="s">
        <v>6616</v>
      </c>
      <c r="K491" s="159" t="s">
        <v>185</v>
      </c>
      <c r="L491" s="159" t="s">
        <v>6617</v>
      </c>
    </row>
    <row r="492" spans="1:12" x14ac:dyDescent="0.2">
      <c r="A492" s="159" t="s">
        <v>4947</v>
      </c>
      <c r="B492" s="159" t="s">
        <v>4948</v>
      </c>
      <c r="C492" s="159" t="s">
        <v>3502</v>
      </c>
      <c r="D492" s="159" t="s">
        <v>3502</v>
      </c>
      <c r="E492" s="160">
        <v>1</v>
      </c>
      <c r="F492" s="161">
        <v>5000000</v>
      </c>
      <c r="G492" s="161">
        <v>5000000</v>
      </c>
      <c r="H492" s="159" t="s">
        <v>3651</v>
      </c>
      <c r="I492" s="159" t="s">
        <v>3753</v>
      </c>
      <c r="J492" s="159" t="s">
        <v>4949</v>
      </c>
      <c r="K492" s="159"/>
      <c r="L492" s="159" t="s">
        <v>6618</v>
      </c>
    </row>
    <row r="493" spans="1:12" x14ac:dyDescent="0.2">
      <c r="A493" s="159" t="s">
        <v>6619</v>
      </c>
      <c r="B493" s="159" t="s">
        <v>6620</v>
      </c>
      <c r="C493" s="159" t="s">
        <v>3502</v>
      </c>
      <c r="D493" s="159" t="s">
        <v>3502</v>
      </c>
      <c r="E493" s="160">
        <v>1</v>
      </c>
      <c r="F493" s="161">
        <v>42535095</v>
      </c>
      <c r="G493" s="161">
        <v>42535095</v>
      </c>
      <c r="H493" s="159" t="s">
        <v>3651</v>
      </c>
      <c r="I493" s="159" t="s">
        <v>3671</v>
      </c>
      <c r="J493" s="159" t="s">
        <v>3887</v>
      </c>
      <c r="K493" s="159"/>
      <c r="L493" s="159" t="s">
        <v>6621</v>
      </c>
    </row>
    <row r="494" spans="1:12" x14ac:dyDescent="0.2">
      <c r="A494" s="159" t="s">
        <v>3659</v>
      </c>
      <c r="B494" s="159" t="s">
        <v>3661</v>
      </c>
      <c r="C494" s="159" t="s">
        <v>3502</v>
      </c>
      <c r="D494" s="159" t="s">
        <v>3502</v>
      </c>
      <c r="E494" s="160">
        <v>1</v>
      </c>
      <c r="F494" s="161">
        <v>15000000</v>
      </c>
      <c r="G494" s="161">
        <v>15000000</v>
      </c>
      <c r="H494" s="159" t="s">
        <v>3651</v>
      </c>
      <c r="I494" s="159" t="s">
        <v>3660</v>
      </c>
      <c r="J494" s="159" t="s">
        <v>5132</v>
      </c>
      <c r="K494" s="159"/>
      <c r="L494" s="159" t="s">
        <v>3503</v>
      </c>
    </row>
    <row r="495" spans="1:12" x14ac:dyDescent="0.2">
      <c r="A495" s="159" t="s">
        <v>5228</v>
      </c>
      <c r="B495" s="159" t="s">
        <v>5229</v>
      </c>
      <c r="C495" s="159" t="s">
        <v>2817</v>
      </c>
      <c r="D495" s="159" t="s">
        <v>6622</v>
      </c>
      <c r="E495" s="160">
        <v>8</v>
      </c>
      <c r="F495" s="161">
        <v>1677000</v>
      </c>
      <c r="G495" s="161">
        <v>2000000</v>
      </c>
      <c r="H495" s="159" t="s">
        <v>3651</v>
      </c>
      <c r="I495" s="159" t="s">
        <v>3656</v>
      </c>
      <c r="J495" s="159" t="s">
        <v>4895</v>
      </c>
      <c r="K495" s="159" t="s">
        <v>1475</v>
      </c>
      <c r="L495" s="159" t="s">
        <v>6623</v>
      </c>
    </row>
    <row r="496" spans="1:12" x14ac:dyDescent="0.2">
      <c r="A496" s="159" t="s">
        <v>6624</v>
      </c>
      <c r="B496" s="159" t="s">
        <v>6625</v>
      </c>
      <c r="C496" s="159" t="s">
        <v>2817</v>
      </c>
      <c r="D496" s="159" t="s">
        <v>2817</v>
      </c>
      <c r="E496" s="160">
        <v>1</v>
      </c>
      <c r="F496" s="161">
        <v>78811</v>
      </c>
      <c r="G496" s="161">
        <v>2087936</v>
      </c>
      <c r="H496" s="159" t="s">
        <v>3670</v>
      </c>
      <c r="I496" s="159" t="s">
        <v>3776</v>
      </c>
      <c r="J496" s="159" t="s">
        <v>5360</v>
      </c>
      <c r="K496" s="159"/>
      <c r="L496" s="159" t="s">
        <v>6626</v>
      </c>
    </row>
    <row r="497" spans="1:12" x14ac:dyDescent="0.2">
      <c r="A497" s="159" t="s">
        <v>6627</v>
      </c>
      <c r="B497" s="159" t="s">
        <v>6628</v>
      </c>
      <c r="C497" s="159" t="s">
        <v>6615</v>
      </c>
      <c r="D497" s="159" t="s">
        <v>6615</v>
      </c>
      <c r="E497" s="160">
        <v>1</v>
      </c>
      <c r="F497" s="161">
        <v>4350000</v>
      </c>
      <c r="G497" s="161">
        <v>5200000</v>
      </c>
      <c r="H497" s="159" t="s">
        <v>3651</v>
      </c>
      <c r="I497" s="159" t="s">
        <v>3716</v>
      </c>
      <c r="J497" s="159" t="s">
        <v>6629</v>
      </c>
      <c r="K497" s="159" t="s">
        <v>182</v>
      </c>
      <c r="L497" s="159" t="s">
        <v>6630</v>
      </c>
    </row>
    <row r="498" spans="1:12" x14ac:dyDescent="0.2">
      <c r="A498" s="159" t="s">
        <v>6631</v>
      </c>
      <c r="B498" s="159" t="s">
        <v>6632</v>
      </c>
      <c r="C498" s="159" t="s">
        <v>6615</v>
      </c>
      <c r="D498" s="159" t="s">
        <v>6615</v>
      </c>
      <c r="E498" s="160">
        <v>1</v>
      </c>
      <c r="F498" s="161">
        <v>305000</v>
      </c>
      <c r="G498" s="161"/>
      <c r="H498" s="159" t="s">
        <v>3651</v>
      </c>
      <c r="I498" s="159" t="s">
        <v>3671</v>
      </c>
      <c r="J498" s="159" t="s">
        <v>3887</v>
      </c>
      <c r="K498" s="159" t="s">
        <v>185</v>
      </c>
      <c r="L498" s="159" t="s">
        <v>6633</v>
      </c>
    </row>
    <row r="499" spans="1:12" x14ac:dyDescent="0.2">
      <c r="A499" s="159" t="s">
        <v>6634</v>
      </c>
      <c r="B499" s="159" t="s">
        <v>6635</v>
      </c>
      <c r="C499" s="159" t="s">
        <v>6615</v>
      </c>
      <c r="D499" s="159" t="s">
        <v>6615</v>
      </c>
      <c r="E499" s="160">
        <v>1</v>
      </c>
      <c r="F499" s="161">
        <v>24213376</v>
      </c>
      <c r="G499" s="161">
        <v>26250876</v>
      </c>
      <c r="H499" s="159" t="s">
        <v>3651</v>
      </c>
      <c r="I499" s="159" t="s">
        <v>3663</v>
      </c>
      <c r="J499" s="159" t="s">
        <v>5044</v>
      </c>
      <c r="K499" s="159" t="s">
        <v>182</v>
      </c>
      <c r="L499" s="159" t="s">
        <v>6636</v>
      </c>
    </row>
    <row r="500" spans="1:12" x14ac:dyDescent="0.2">
      <c r="A500" s="159" t="s">
        <v>6637</v>
      </c>
      <c r="B500" s="159" t="s">
        <v>6638</v>
      </c>
      <c r="C500" s="159" t="s">
        <v>6639</v>
      </c>
      <c r="D500" s="159" t="s">
        <v>6639</v>
      </c>
      <c r="E500" s="160">
        <v>1</v>
      </c>
      <c r="F500" s="161">
        <v>0</v>
      </c>
      <c r="G500" s="161">
        <v>521000</v>
      </c>
      <c r="H500" s="159" t="s">
        <v>3651</v>
      </c>
      <c r="I500" s="159" t="s">
        <v>3871</v>
      </c>
      <c r="J500" s="159" t="s">
        <v>6640</v>
      </c>
      <c r="K500" s="159" t="s">
        <v>189</v>
      </c>
      <c r="L500" s="159" t="s">
        <v>6641</v>
      </c>
    </row>
    <row r="501" spans="1:12" x14ac:dyDescent="0.2">
      <c r="A501" s="159" t="s">
        <v>6642</v>
      </c>
      <c r="B501" s="159" t="s">
        <v>6643</v>
      </c>
      <c r="C501" s="159" t="s">
        <v>6639</v>
      </c>
      <c r="D501" s="159" t="s">
        <v>6639</v>
      </c>
      <c r="E501" s="160">
        <v>1</v>
      </c>
      <c r="F501" s="161">
        <v>14700000</v>
      </c>
      <c r="G501" s="161">
        <v>15000000</v>
      </c>
      <c r="H501" s="159" t="s">
        <v>3651</v>
      </c>
      <c r="I501" s="159" t="s">
        <v>4846</v>
      </c>
      <c r="J501" s="159" t="s">
        <v>6644</v>
      </c>
      <c r="K501" s="159"/>
      <c r="L501" s="159" t="s">
        <v>6645</v>
      </c>
    </row>
    <row r="502" spans="1:12" x14ac:dyDescent="0.2">
      <c r="A502" s="159" t="s">
        <v>6624</v>
      </c>
      <c r="B502" s="159" t="s">
        <v>6625</v>
      </c>
      <c r="C502" s="159" t="s">
        <v>6639</v>
      </c>
      <c r="D502" s="159" t="s">
        <v>6639</v>
      </c>
      <c r="E502" s="160">
        <v>1</v>
      </c>
      <c r="F502" s="161">
        <v>1099939</v>
      </c>
      <c r="G502" s="161">
        <v>2087936</v>
      </c>
      <c r="H502" s="159" t="s">
        <v>3670</v>
      </c>
      <c r="I502" s="159" t="s">
        <v>3776</v>
      </c>
      <c r="J502" s="159" t="s">
        <v>5360</v>
      </c>
      <c r="K502" s="159"/>
      <c r="L502" s="159" t="s">
        <v>6646</v>
      </c>
    </row>
    <row r="503" spans="1:12" x14ac:dyDescent="0.2">
      <c r="A503" s="159" t="s">
        <v>6647</v>
      </c>
      <c r="B503" s="159" t="s">
        <v>6648</v>
      </c>
      <c r="C503" s="159" t="s">
        <v>6639</v>
      </c>
      <c r="D503" s="159" t="s">
        <v>6639</v>
      </c>
      <c r="E503" s="160">
        <v>1</v>
      </c>
      <c r="F503" s="161">
        <v>3100000</v>
      </c>
      <c r="G503" s="161">
        <v>6000000</v>
      </c>
      <c r="H503" s="159" t="s">
        <v>3651</v>
      </c>
      <c r="I503" s="159" t="s">
        <v>3958</v>
      </c>
      <c r="J503" s="159" t="s">
        <v>5943</v>
      </c>
      <c r="K503" s="159" t="s">
        <v>185</v>
      </c>
      <c r="L503" s="159" t="s">
        <v>6649</v>
      </c>
    </row>
    <row r="504" spans="1:12" x14ac:dyDescent="0.2">
      <c r="A504" s="159" t="s">
        <v>6650</v>
      </c>
      <c r="B504" s="159" t="s">
        <v>6651</v>
      </c>
      <c r="C504" s="159" t="s">
        <v>6639</v>
      </c>
      <c r="D504" s="159" t="s">
        <v>6639</v>
      </c>
      <c r="E504" s="160">
        <v>1</v>
      </c>
      <c r="F504" s="161">
        <v>120000000</v>
      </c>
      <c r="G504" s="161">
        <v>140000000</v>
      </c>
      <c r="H504" s="159" t="s">
        <v>3651</v>
      </c>
      <c r="I504" s="159" t="s">
        <v>3656</v>
      </c>
      <c r="J504" s="159" t="s">
        <v>5077</v>
      </c>
      <c r="K504" s="159" t="s">
        <v>189</v>
      </c>
      <c r="L504" s="159" t="s">
        <v>6652</v>
      </c>
    </row>
    <row r="505" spans="1:12" x14ac:dyDescent="0.2">
      <c r="A505" s="159" t="s">
        <v>6653</v>
      </c>
      <c r="B505" s="159" t="s">
        <v>6654</v>
      </c>
      <c r="C505" s="159" t="s">
        <v>6655</v>
      </c>
      <c r="D505" s="159" t="s">
        <v>6655</v>
      </c>
      <c r="E505" s="160">
        <v>1</v>
      </c>
      <c r="F505" s="161">
        <v>0</v>
      </c>
      <c r="G505" s="161">
        <v>2500000</v>
      </c>
      <c r="H505" s="159" t="s">
        <v>3651</v>
      </c>
      <c r="I505" s="159" t="s">
        <v>3666</v>
      </c>
      <c r="J505" s="159" t="s">
        <v>6656</v>
      </c>
      <c r="K505" s="159"/>
      <c r="L505" s="159" t="s">
        <v>6657</v>
      </c>
    </row>
    <row r="506" spans="1:12" x14ac:dyDescent="0.2">
      <c r="A506" s="159" t="s">
        <v>6658</v>
      </c>
      <c r="B506" s="159" t="s">
        <v>6659</v>
      </c>
      <c r="C506" s="159" t="s">
        <v>6655</v>
      </c>
      <c r="D506" s="159" t="s">
        <v>6655</v>
      </c>
      <c r="E506" s="160">
        <v>1</v>
      </c>
      <c r="F506" s="161">
        <v>11736000</v>
      </c>
      <c r="G506" s="161">
        <v>11736000</v>
      </c>
      <c r="H506" s="159" t="s">
        <v>3651</v>
      </c>
      <c r="I506" s="159" t="s">
        <v>3671</v>
      </c>
      <c r="J506" s="159" t="s">
        <v>6660</v>
      </c>
      <c r="K506" s="159"/>
      <c r="L506" s="159" t="s">
        <v>6661</v>
      </c>
    </row>
    <row r="507" spans="1:12" x14ac:dyDescent="0.2">
      <c r="A507" s="159" t="s">
        <v>6662</v>
      </c>
      <c r="B507" s="159" t="s">
        <v>6663</v>
      </c>
      <c r="C507" s="159" t="s">
        <v>6469</v>
      </c>
      <c r="D507" s="159" t="s">
        <v>6469</v>
      </c>
      <c r="E507" s="160">
        <v>1</v>
      </c>
      <c r="F507" s="161">
        <v>0</v>
      </c>
      <c r="G507" s="161">
        <v>50464302</v>
      </c>
      <c r="H507" s="159" t="s">
        <v>3651</v>
      </c>
      <c r="I507" s="159" t="s">
        <v>3663</v>
      </c>
      <c r="J507" s="159" t="s">
        <v>5044</v>
      </c>
      <c r="K507" s="159"/>
      <c r="L507" s="159" t="s">
        <v>6664</v>
      </c>
    </row>
    <row r="508" spans="1:12" x14ac:dyDescent="0.2">
      <c r="A508" s="159" t="s">
        <v>6665</v>
      </c>
      <c r="B508" s="159" t="s">
        <v>6666</v>
      </c>
      <c r="C508" s="159" t="s">
        <v>6469</v>
      </c>
      <c r="D508" s="159" t="s">
        <v>6469</v>
      </c>
      <c r="E508" s="160">
        <v>1</v>
      </c>
      <c r="F508" s="161">
        <v>100000000</v>
      </c>
      <c r="G508" s="161">
        <v>100000000</v>
      </c>
      <c r="H508" s="159" t="s">
        <v>3651</v>
      </c>
      <c r="I508" s="159" t="s">
        <v>4010</v>
      </c>
      <c r="J508" s="159" t="s">
        <v>6667</v>
      </c>
      <c r="K508" s="159" t="s">
        <v>185</v>
      </c>
      <c r="L508" s="159" t="s">
        <v>6668</v>
      </c>
    </row>
    <row r="509" spans="1:12" x14ac:dyDescent="0.2">
      <c r="A509" s="159" t="s">
        <v>6669</v>
      </c>
      <c r="B509" s="159" t="s">
        <v>6670</v>
      </c>
      <c r="C509" s="159" t="s">
        <v>6469</v>
      </c>
      <c r="D509" s="159" t="s">
        <v>6469</v>
      </c>
      <c r="E509" s="160">
        <v>1</v>
      </c>
      <c r="F509" s="161">
        <v>8800000</v>
      </c>
      <c r="G509" s="161"/>
      <c r="H509" s="159" t="s">
        <v>3670</v>
      </c>
      <c r="I509" s="159" t="s">
        <v>5733</v>
      </c>
      <c r="J509" s="159" t="s">
        <v>6671</v>
      </c>
      <c r="K509" s="159"/>
      <c r="L509" s="159" t="s">
        <v>6672</v>
      </c>
    </row>
    <row r="510" spans="1:12" x14ac:dyDescent="0.2">
      <c r="A510" s="159" t="s">
        <v>6673</v>
      </c>
      <c r="B510" s="159" t="s">
        <v>6674</v>
      </c>
      <c r="C510" s="159" t="s">
        <v>6469</v>
      </c>
      <c r="D510" s="159" t="s">
        <v>6469</v>
      </c>
      <c r="E510" s="160">
        <v>1</v>
      </c>
      <c r="F510" s="161">
        <v>250000</v>
      </c>
      <c r="G510" s="161">
        <v>250000</v>
      </c>
      <c r="H510" s="159" t="s">
        <v>3651</v>
      </c>
      <c r="I510" s="159" t="s">
        <v>3680</v>
      </c>
      <c r="J510" s="159" t="s">
        <v>6675</v>
      </c>
      <c r="K510" s="159"/>
      <c r="L510" s="159" t="s">
        <v>6676</v>
      </c>
    </row>
    <row r="511" spans="1:12" x14ac:dyDescent="0.2">
      <c r="A511" s="159" t="s">
        <v>6677</v>
      </c>
      <c r="B511" s="159" t="s">
        <v>6678</v>
      </c>
      <c r="C511" s="159" t="s">
        <v>2921</v>
      </c>
      <c r="D511" s="159" t="s">
        <v>2921</v>
      </c>
      <c r="E511" s="160">
        <v>1</v>
      </c>
      <c r="F511" s="161">
        <v>14486818</v>
      </c>
      <c r="G511" s="161">
        <v>15000001</v>
      </c>
      <c r="H511" s="159" t="s">
        <v>3651</v>
      </c>
      <c r="I511" s="159" t="s">
        <v>3671</v>
      </c>
      <c r="J511" s="159" t="s">
        <v>6679</v>
      </c>
      <c r="K511" s="159"/>
      <c r="L511" s="159" t="s">
        <v>6680</v>
      </c>
    </row>
    <row r="512" spans="1:12" x14ac:dyDescent="0.2">
      <c r="A512" s="159" t="s">
        <v>6681</v>
      </c>
      <c r="B512" s="159" t="s">
        <v>6682</v>
      </c>
      <c r="C512" s="159" t="s">
        <v>2921</v>
      </c>
      <c r="D512" s="159" t="s">
        <v>2921</v>
      </c>
      <c r="E512" s="160">
        <v>1</v>
      </c>
      <c r="F512" s="161">
        <v>7033711</v>
      </c>
      <c r="G512" s="161">
        <v>7500000</v>
      </c>
      <c r="H512" s="159" t="s">
        <v>3651</v>
      </c>
      <c r="I512" s="159" t="s">
        <v>3810</v>
      </c>
      <c r="J512" s="159" t="s">
        <v>5005</v>
      </c>
      <c r="K512" s="159"/>
      <c r="L512" s="159" t="s">
        <v>6683</v>
      </c>
    </row>
    <row r="513" spans="1:12" x14ac:dyDescent="0.2">
      <c r="A513" s="159" t="s">
        <v>6684</v>
      </c>
      <c r="B513" s="159" t="s">
        <v>6685</v>
      </c>
      <c r="C513" s="159" t="s">
        <v>2921</v>
      </c>
      <c r="D513" s="159" t="s">
        <v>2921</v>
      </c>
      <c r="E513" s="160">
        <v>1</v>
      </c>
      <c r="F513" s="161">
        <v>110000</v>
      </c>
      <c r="G513" s="161">
        <v>220000</v>
      </c>
      <c r="H513" s="159" t="s">
        <v>3670</v>
      </c>
      <c r="I513" s="159" t="s">
        <v>3656</v>
      </c>
      <c r="J513" s="159" t="s">
        <v>6686</v>
      </c>
      <c r="K513" s="159"/>
      <c r="L513" s="159" t="s">
        <v>6687</v>
      </c>
    </row>
    <row r="514" spans="1:12" x14ac:dyDescent="0.2">
      <c r="A514" s="159" t="s">
        <v>6688</v>
      </c>
      <c r="B514" s="159" t="s">
        <v>6689</v>
      </c>
      <c r="C514" s="159" t="s">
        <v>2921</v>
      </c>
      <c r="D514" s="159" t="s">
        <v>2921</v>
      </c>
      <c r="E514" s="160">
        <v>1</v>
      </c>
      <c r="F514" s="161">
        <v>50052916</v>
      </c>
      <c r="G514" s="161">
        <v>50052916</v>
      </c>
      <c r="H514" s="159" t="s">
        <v>3651</v>
      </c>
      <c r="I514" s="159" t="s">
        <v>3652</v>
      </c>
      <c r="J514" s="159" t="s">
        <v>4849</v>
      </c>
      <c r="K514" s="159"/>
      <c r="L514" s="159" t="s">
        <v>6690</v>
      </c>
    </row>
    <row r="515" spans="1:12" x14ac:dyDescent="0.2">
      <c r="A515" s="159" t="s">
        <v>6691</v>
      </c>
      <c r="B515" s="159" t="s">
        <v>6692</v>
      </c>
      <c r="C515" s="159" t="s">
        <v>2921</v>
      </c>
      <c r="D515" s="159" t="s">
        <v>2921</v>
      </c>
      <c r="E515" s="160">
        <v>1</v>
      </c>
      <c r="F515" s="161">
        <v>0</v>
      </c>
      <c r="G515" s="161">
        <v>750000</v>
      </c>
      <c r="H515" s="159" t="s">
        <v>3651</v>
      </c>
      <c r="I515" s="159" t="s">
        <v>3680</v>
      </c>
      <c r="J515" s="159" t="s">
        <v>3680</v>
      </c>
      <c r="K515" s="159" t="s">
        <v>185</v>
      </c>
      <c r="L515" s="159" t="s">
        <v>6693</v>
      </c>
    </row>
    <row r="516" spans="1:12" x14ac:dyDescent="0.2">
      <c r="A516" s="159" t="s">
        <v>6694</v>
      </c>
      <c r="B516" s="159" t="s">
        <v>6695</v>
      </c>
      <c r="C516" s="159" t="s">
        <v>3039</v>
      </c>
      <c r="D516" s="159" t="s">
        <v>6696</v>
      </c>
      <c r="E516" s="160">
        <v>3</v>
      </c>
      <c r="F516" s="161">
        <v>3794000</v>
      </c>
      <c r="G516" s="161">
        <v>5000000</v>
      </c>
      <c r="H516" s="159" t="s">
        <v>3651</v>
      </c>
      <c r="I516" s="159" t="s">
        <v>3958</v>
      </c>
      <c r="J516" s="159" t="s">
        <v>5943</v>
      </c>
      <c r="K516" s="159" t="s">
        <v>1475</v>
      </c>
      <c r="L516" s="159" t="s">
        <v>6697</v>
      </c>
    </row>
    <row r="517" spans="1:12" x14ac:dyDescent="0.2">
      <c r="A517" s="159" t="s">
        <v>6698</v>
      </c>
      <c r="B517" s="159" t="s">
        <v>6699</v>
      </c>
      <c r="C517" s="159" t="s">
        <v>3039</v>
      </c>
      <c r="D517" s="159" t="s">
        <v>6700</v>
      </c>
      <c r="E517" s="160">
        <v>2</v>
      </c>
      <c r="F517" s="161">
        <v>400000</v>
      </c>
      <c r="G517" s="161">
        <v>500000</v>
      </c>
      <c r="H517" s="159" t="s">
        <v>3651</v>
      </c>
      <c r="I517" s="159" t="s">
        <v>3666</v>
      </c>
      <c r="J517" s="159" t="s">
        <v>6701</v>
      </c>
      <c r="K517" s="159" t="s">
        <v>185</v>
      </c>
      <c r="L517" s="159" t="s">
        <v>6702</v>
      </c>
    </row>
    <row r="518" spans="1:12" x14ac:dyDescent="0.2">
      <c r="A518" s="159" t="s">
        <v>6703</v>
      </c>
      <c r="B518" s="159" t="s">
        <v>6704</v>
      </c>
      <c r="C518" s="159" t="s">
        <v>6705</v>
      </c>
      <c r="D518" s="159" t="s">
        <v>6706</v>
      </c>
      <c r="E518" s="160">
        <v>3</v>
      </c>
      <c r="F518" s="161">
        <v>259799396</v>
      </c>
      <c r="G518" s="161">
        <v>290000113</v>
      </c>
      <c r="H518" s="159" t="s">
        <v>3651</v>
      </c>
      <c r="I518" s="159" t="s">
        <v>3656</v>
      </c>
      <c r="J518" s="159" t="s">
        <v>6707</v>
      </c>
      <c r="K518" s="159" t="s">
        <v>182</v>
      </c>
      <c r="L518" s="159" t="s">
        <v>6708</v>
      </c>
    </row>
    <row r="519" spans="1:12" x14ac:dyDescent="0.2">
      <c r="A519" s="159" t="s">
        <v>6709</v>
      </c>
      <c r="B519" s="159" t="s">
        <v>6710</v>
      </c>
      <c r="C519" s="159" t="s">
        <v>6705</v>
      </c>
      <c r="D519" s="159" t="s">
        <v>6705</v>
      </c>
      <c r="E519" s="160">
        <v>1</v>
      </c>
      <c r="F519" s="161">
        <v>100000000</v>
      </c>
      <c r="G519" s="161">
        <v>100000000</v>
      </c>
      <c r="H519" s="159" t="s">
        <v>3651</v>
      </c>
      <c r="I519" s="159" t="s">
        <v>3656</v>
      </c>
      <c r="J519" s="159" t="s">
        <v>6711</v>
      </c>
      <c r="K519" s="159" t="s">
        <v>4877</v>
      </c>
      <c r="L519" s="159" t="s">
        <v>6712</v>
      </c>
    </row>
    <row r="520" spans="1:12" x14ac:dyDescent="0.2">
      <c r="A520" s="159" t="s">
        <v>6713</v>
      </c>
      <c r="B520" s="159" t="s">
        <v>6714</v>
      </c>
      <c r="C520" s="159" t="s">
        <v>6705</v>
      </c>
      <c r="D520" s="159" t="s">
        <v>6705</v>
      </c>
      <c r="E520" s="160">
        <v>1</v>
      </c>
      <c r="F520" s="161">
        <v>13865829</v>
      </c>
      <c r="G520" s="161">
        <v>20000000</v>
      </c>
      <c r="H520" s="159" t="s">
        <v>3651</v>
      </c>
      <c r="I520" s="159" t="s">
        <v>3810</v>
      </c>
      <c r="J520" s="159" t="s">
        <v>5040</v>
      </c>
      <c r="K520" s="159"/>
      <c r="L520" s="159" t="s">
        <v>6715</v>
      </c>
    </row>
    <row r="521" spans="1:12" x14ac:dyDescent="0.2">
      <c r="A521" s="159" t="s">
        <v>6716</v>
      </c>
      <c r="B521" s="159" t="s">
        <v>6717</v>
      </c>
      <c r="C521" s="159" t="s">
        <v>6705</v>
      </c>
      <c r="D521" s="159" t="s">
        <v>6705</v>
      </c>
      <c r="E521" s="160">
        <v>1</v>
      </c>
      <c r="F521" s="161">
        <v>903350</v>
      </c>
      <c r="G521" s="161"/>
      <c r="H521" s="159" t="s">
        <v>3670</v>
      </c>
      <c r="I521" s="159" t="s">
        <v>3680</v>
      </c>
      <c r="J521" s="159" t="s">
        <v>3680</v>
      </c>
      <c r="K521" s="159"/>
      <c r="L521" s="159" t="s">
        <v>6718</v>
      </c>
    </row>
    <row r="522" spans="1:12" x14ac:dyDescent="0.2">
      <c r="A522" s="159" t="s">
        <v>6719</v>
      </c>
      <c r="B522" s="159" t="s">
        <v>6720</v>
      </c>
      <c r="C522" s="159" t="s">
        <v>6721</v>
      </c>
      <c r="D522" s="159" t="s">
        <v>6722</v>
      </c>
      <c r="E522" s="160">
        <v>2</v>
      </c>
      <c r="F522" s="161">
        <v>5194350</v>
      </c>
      <c r="G522" s="161">
        <v>5194350</v>
      </c>
      <c r="H522" s="159" t="s">
        <v>3651</v>
      </c>
      <c r="I522" s="159" t="s">
        <v>3656</v>
      </c>
      <c r="J522" s="159" t="s">
        <v>3978</v>
      </c>
      <c r="K522" s="159"/>
      <c r="L522" s="159" t="s">
        <v>6723</v>
      </c>
    </row>
    <row r="523" spans="1:12" x14ac:dyDescent="0.2">
      <c r="A523" s="159" t="s">
        <v>6724</v>
      </c>
      <c r="B523" s="159" t="s">
        <v>6725</v>
      </c>
      <c r="C523" s="159" t="s">
        <v>6721</v>
      </c>
      <c r="D523" s="159" t="s">
        <v>6721</v>
      </c>
      <c r="E523" s="160">
        <v>1</v>
      </c>
      <c r="F523" s="161">
        <v>425000</v>
      </c>
      <c r="G523" s="161">
        <v>527591</v>
      </c>
      <c r="H523" s="159" t="s">
        <v>3651</v>
      </c>
      <c r="I523" s="159" t="s">
        <v>3680</v>
      </c>
      <c r="J523" s="159" t="s">
        <v>3680</v>
      </c>
      <c r="K523" s="159"/>
      <c r="L523" s="159" t="s">
        <v>6726</v>
      </c>
    </row>
    <row r="524" spans="1:12" x14ac:dyDescent="0.2">
      <c r="A524" s="159" t="s">
        <v>6727</v>
      </c>
      <c r="B524" s="159" t="s">
        <v>6728</v>
      </c>
      <c r="C524" s="159" t="s">
        <v>6721</v>
      </c>
      <c r="D524" s="159" t="s">
        <v>6721</v>
      </c>
      <c r="E524" s="160">
        <v>1</v>
      </c>
      <c r="F524" s="161">
        <v>300000</v>
      </c>
      <c r="G524" s="161">
        <v>300000</v>
      </c>
      <c r="H524" s="159" t="s">
        <v>3670</v>
      </c>
      <c r="I524" s="159" t="s">
        <v>3656</v>
      </c>
      <c r="J524" s="159" t="s">
        <v>5077</v>
      </c>
      <c r="K524" s="159"/>
      <c r="L524" s="159" t="s">
        <v>6729</v>
      </c>
    </row>
    <row r="525" spans="1:12" x14ac:dyDescent="0.2">
      <c r="A525" s="159" t="s">
        <v>6730</v>
      </c>
      <c r="B525" s="159" t="s">
        <v>6731</v>
      </c>
      <c r="C525" s="159" t="s">
        <v>6721</v>
      </c>
      <c r="D525" s="159" t="s">
        <v>6721</v>
      </c>
      <c r="E525" s="160">
        <v>1</v>
      </c>
      <c r="F525" s="161">
        <v>385000</v>
      </c>
      <c r="G525" s="161">
        <v>600000</v>
      </c>
      <c r="H525" s="159" t="s">
        <v>3651</v>
      </c>
      <c r="I525" s="159" t="s">
        <v>3687</v>
      </c>
      <c r="J525" s="159" t="s">
        <v>5313</v>
      </c>
      <c r="K525" s="159"/>
      <c r="L525" s="159" t="s">
        <v>6732</v>
      </c>
    </row>
    <row r="526" spans="1:12" x14ac:dyDescent="0.2">
      <c r="A526" s="159" t="s">
        <v>6733</v>
      </c>
      <c r="B526" s="159" t="s">
        <v>6734</v>
      </c>
      <c r="C526" s="159" t="s">
        <v>6721</v>
      </c>
      <c r="D526" s="159" t="s">
        <v>6721</v>
      </c>
      <c r="E526" s="160">
        <v>1</v>
      </c>
      <c r="F526" s="161">
        <v>3863173</v>
      </c>
      <c r="G526" s="161">
        <v>4863173</v>
      </c>
      <c r="H526" s="159" t="s">
        <v>3651</v>
      </c>
      <c r="I526" s="159" t="s">
        <v>3716</v>
      </c>
      <c r="J526" s="159" t="s">
        <v>6735</v>
      </c>
      <c r="K526" s="159"/>
      <c r="L526" s="159" t="s">
        <v>6736</v>
      </c>
    </row>
    <row r="527" spans="1:12" x14ac:dyDescent="0.2">
      <c r="A527" s="159" t="s">
        <v>5310</v>
      </c>
      <c r="B527" s="159" t="s">
        <v>5311</v>
      </c>
      <c r="C527" s="159" t="s">
        <v>6721</v>
      </c>
      <c r="D527" s="159" t="s">
        <v>6721</v>
      </c>
      <c r="E527" s="160">
        <v>1</v>
      </c>
      <c r="F527" s="161">
        <v>800000</v>
      </c>
      <c r="G527" s="161">
        <v>1500000</v>
      </c>
      <c r="H527" s="159" t="s">
        <v>3651</v>
      </c>
      <c r="I527" s="159" t="s">
        <v>3687</v>
      </c>
      <c r="J527" s="159" t="s">
        <v>5313</v>
      </c>
      <c r="K527" s="159"/>
      <c r="L527" s="159" t="s">
        <v>6737</v>
      </c>
    </row>
    <row r="528" spans="1:12" x14ac:dyDescent="0.2">
      <c r="A528" s="159" t="s">
        <v>6109</v>
      </c>
      <c r="B528" s="159" t="s">
        <v>6110</v>
      </c>
      <c r="C528" s="159" t="s">
        <v>6738</v>
      </c>
      <c r="D528" s="159" t="s">
        <v>6738</v>
      </c>
      <c r="E528" s="160">
        <v>1</v>
      </c>
      <c r="F528" s="161">
        <v>300000</v>
      </c>
      <c r="G528" s="161">
        <v>10000000</v>
      </c>
      <c r="H528" s="159" t="s">
        <v>3670</v>
      </c>
      <c r="I528" s="159" t="s">
        <v>3656</v>
      </c>
      <c r="J528" s="159" t="s">
        <v>3881</v>
      </c>
      <c r="K528" s="159"/>
      <c r="L528" s="159" t="s">
        <v>6739</v>
      </c>
    </row>
    <row r="529" spans="1:12" x14ac:dyDescent="0.2">
      <c r="A529" s="159" t="s">
        <v>6740</v>
      </c>
      <c r="B529" s="159" t="s">
        <v>6741</v>
      </c>
      <c r="C529" s="159" t="s">
        <v>6738</v>
      </c>
      <c r="D529" s="159" t="s">
        <v>6738</v>
      </c>
      <c r="E529" s="160">
        <v>1</v>
      </c>
      <c r="F529" s="161">
        <v>10000000</v>
      </c>
      <c r="G529" s="161">
        <v>20000000</v>
      </c>
      <c r="H529" s="159" t="s">
        <v>3651</v>
      </c>
      <c r="I529" s="159" t="s">
        <v>3716</v>
      </c>
      <c r="J529" s="159" t="s">
        <v>6735</v>
      </c>
      <c r="K529" s="159" t="s">
        <v>1475</v>
      </c>
      <c r="L529" s="159" t="s">
        <v>6742</v>
      </c>
    </row>
    <row r="530" spans="1:12" x14ac:dyDescent="0.2">
      <c r="A530" s="159" t="s">
        <v>6743</v>
      </c>
      <c r="B530" s="159" t="s">
        <v>6744</v>
      </c>
      <c r="C530" s="159" t="s">
        <v>6738</v>
      </c>
      <c r="D530" s="159" t="s">
        <v>6738</v>
      </c>
      <c r="E530" s="160">
        <v>1</v>
      </c>
      <c r="F530" s="161">
        <v>577500</v>
      </c>
      <c r="G530" s="161">
        <v>1500000</v>
      </c>
      <c r="H530" s="159" t="s">
        <v>3651</v>
      </c>
      <c r="I530" s="159" t="s">
        <v>3660</v>
      </c>
      <c r="J530" s="159" t="s">
        <v>5242</v>
      </c>
      <c r="K530" s="159"/>
      <c r="L530" s="159" t="s">
        <v>6745</v>
      </c>
    </row>
    <row r="531" spans="1:12" x14ac:dyDescent="0.2">
      <c r="A531" s="159" t="s">
        <v>6746</v>
      </c>
      <c r="B531" s="159" t="s">
        <v>3754</v>
      </c>
      <c r="C531" s="159" t="s">
        <v>6747</v>
      </c>
      <c r="D531" s="159" t="s">
        <v>6747</v>
      </c>
      <c r="E531" s="160">
        <v>1</v>
      </c>
      <c r="F531" s="161">
        <v>9101001</v>
      </c>
      <c r="G531" s="161">
        <v>20000000</v>
      </c>
      <c r="H531" s="159" t="s">
        <v>3651</v>
      </c>
      <c r="I531" s="159" t="s">
        <v>3753</v>
      </c>
      <c r="J531" s="159" t="s">
        <v>6369</v>
      </c>
      <c r="K531" s="159"/>
      <c r="L531" s="159" t="s">
        <v>6748</v>
      </c>
    </row>
    <row r="532" spans="1:12" x14ac:dyDescent="0.2">
      <c r="A532" s="159" t="s">
        <v>6749</v>
      </c>
      <c r="B532" s="159" t="s">
        <v>6750</v>
      </c>
      <c r="C532" s="159" t="s">
        <v>6747</v>
      </c>
      <c r="D532" s="159" t="s">
        <v>6751</v>
      </c>
      <c r="E532" s="160">
        <v>2</v>
      </c>
      <c r="F532" s="161">
        <v>55096738</v>
      </c>
      <c r="G532" s="161">
        <v>55096738</v>
      </c>
      <c r="H532" s="159" t="s">
        <v>3651</v>
      </c>
      <c r="I532" s="159" t="s">
        <v>3680</v>
      </c>
      <c r="J532" s="159" t="s">
        <v>3680</v>
      </c>
      <c r="K532" s="159"/>
      <c r="L532" s="159" t="s">
        <v>6752</v>
      </c>
    </row>
    <row r="533" spans="1:12" x14ac:dyDescent="0.2">
      <c r="A533" s="159" t="s">
        <v>6753</v>
      </c>
      <c r="B533" s="159" t="s">
        <v>6754</v>
      </c>
      <c r="C533" s="159" t="s">
        <v>6747</v>
      </c>
      <c r="D533" s="159" t="s">
        <v>6747</v>
      </c>
      <c r="E533" s="160">
        <v>1</v>
      </c>
      <c r="F533" s="161">
        <v>1098320</v>
      </c>
      <c r="G533" s="161">
        <v>2000000</v>
      </c>
      <c r="H533" s="159" t="s">
        <v>3670</v>
      </c>
      <c r="I533" s="159" t="s">
        <v>3687</v>
      </c>
      <c r="J533" s="159" t="s">
        <v>6755</v>
      </c>
      <c r="K533" s="159"/>
      <c r="L533" s="159" t="s">
        <v>6756</v>
      </c>
    </row>
    <row r="534" spans="1:12" x14ac:dyDescent="0.2">
      <c r="A534" s="159" t="s">
        <v>6757</v>
      </c>
      <c r="B534" s="159" t="s">
        <v>6758</v>
      </c>
      <c r="C534" s="159" t="s">
        <v>6747</v>
      </c>
      <c r="D534" s="159" t="s">
        <v>6747</v>
      </c>
      <c r="E534" s="160">
        <v>1</v>
      </c>
      <c r="F534" s="161">
        <v>2000000</v>
      </c>
      <c r="G534" s="161">
        <v>2000000</v>
      </c>
      <c r="H534" s="159" t="s">
        <v>3670</v>
      </c>
      <c r="I534" s="159" t="s">
        <v>3716</v>
      </c>
      <c r="J534" s="159" t="s">
        <v>6759</v>
      </c>
      <c r="K534" s="159"/>
      <c r="L534" s="159" t="s">
        <v>6760</v>
      </c>
    </row>
    <row r="535" spans="1:12" x14ac:dyDescent="0.2">
      <c r="A535" s="159" t="s">
        <v>6761</v>
      </c>
      <c r="B535" s="159" t="s">
        <v>6762</v>
      </c>
      <c r="C535" s="159" t="s">
        <v>6747</v>
      </c>
      <c r="D535" s="159" t="s">
        <v>3538</v>
      </c>
      <c r="E535" s="160">
        <v>2</v>
      </c>
      <c r="F535" s="161">
        <v>6999990</v>
      </c>
      <c r="G535" s="161">
        <v>6999990</v>
      </c>
      <c r="H535" s="159" t="s">
        <v>3651</v>
      </c>
      <c r="I535" s="159" t="s">
        <v>3656</v>
      </c>
      <c r="J535" s="159" t="s">
        <v>6763</v>
      </c>
      <c r="K535" s="159"/>
      <c r="L535" s="159" t="s">
        <v>6764</v>
      </c>
    </row>
    <row r="536" spans="1:12" x14ac:dyDescent="0.2">
      <c r="A536" s="159" t="s">
        <v>6765</v>
      </c>
      <c r="B536" s="159" t="s">
        <v>6766</v>
      </c>
      <c r="C536" s="159" t="s">
        <v>5934</v>
      </c>
      <c r="D536" s="159" t="s">
        <v>5934</v>
      </c>
      <c r="E536" s="160">
        <v>1</v>
      </c>
      <c r="F536" s="161">
        <v>45400</v>
      </c>
      <c r="G536" s="161">
        <v>4025000</v>
      </c>
      <c r="H536" s="159" t="s">
        <v>3651</v>
      </c>
      <c r="I536" s="159" t="s">
        <v>3753</v>
      </c>
      <c r="J536" s="159" t="s">
        <v>6767</v>
      </c>
      <c r="K536" s="159" t="s">
        <v>189</v>
      </c>
      <c r="L536" s="159" t="s">
        <v>6768</v>
      </c>
    </row>
    <row r="537" spans="1:12" x14ac:dyDescent="0.2">
      <c r="A537" s="159" t="s">
        <v>5018</v>
      </c>
      <c r="B537" s="159" t="s">
        <v>5019</v>
      </c>
      <c r="C537" s="159" t="s">
        <v>5934</v>
      </c>
      <c r="D537" s="159" t="s">
        <v>5934</v>
      </c>
      <c r="E537" s="160">
        <v>1</v>
      </c>
      <c r="F537" s="161">
        <v>5000319</v>
      </c>
      <c r="G537" s="161">
        <v>5000319</v>
      </c>
      <c r="H537" s="159" t="s">
        <v>3670</v>
      </c>
      <c r="I537" s="159" t="s">
        <v>3666</v>
      </c>
      <c r="J537" s="159" t="s">
        <v>5020</v>
      </c>
      <c r="K537" s="159"/>
      <c r="L537" s="159" t="s">
        <v>6769</v>
      </c>
    </row>
    <row r="538" spans="1:12" x14ac:dyDescent="0.2">
      <c r="A538" s="159" t="s">
        <v>6770</v>
      </c>
      <c r="B538" s="159" t="s">
        <v>6771</v>
      </c>
      <c r="C538" s="159" t="s">
        <v>5934</v>
      </c>
      <c r="D538" s="159" t="s">
        <v>5934</v>
      </c>
      <c r="E538" s="160">
        <v>1</v>
      </c>
      <c r="F538" s="161">
        <v>100000</v>
      </c>
      <c r="G538" s="161">
        <v>5000000</v>
      </c>
      <c r="H538" s="159" t="s">
        <v>3651</v>
      </c>
      <c r="I538" s="159" t="s">
        <v>6772</v>
      </c>
      <c r="J538" s="159" t="s">
        <v>6773</v>
      </c>
      <c r="K538" s="159" t="s">
        <v>189</v>
      </c>
      <c r="L538" s="159" t="s">
        <v>6774</v>
      </c>
    </row>
    <row r="539" spans="1:12" x14ac:dyDescent="0.2">
      <c r="A539" s="159" t="s">
        <v>6775</v>
      </c>
      <c r="B539" s="159" t="s">
        <v>6776</v>
      </c>
      <c r="C539" s="159" t="s">
        <v>5934</v>
      </c>
      <c r="D539" s="159" t="s">
        <v>6777</v>
      </c>
      <c r="E539" s="160">
        <v>4</v>
      </c>
      <c r="F539" s="161">
        <v>11512176</v>
      </c>
      <c r="G539" s="161">
        <v>16500000</v>
      </c>
      <c r="H539" s="159" t="s">
        <v>3651</v>
      </c>
      <c r="I539" s="159" t="s">
        <v>3656</v>
      </c>
      <c r="J539" s="159" t="s">
        <v>6778</v>
      </c>
      <c r="K539" s="159"/>
      <c r="L539" s="159" t="s">
        <v>6779</v>
      </c>
    </row>
    <row r="540" spans="1:12" x14ac:dyDescent="0.2">
      <c r="A540" s="159" t="s">
        <v>6780</v>
      </c>
      <c r="B540" s="159" t="s">
        <v>6781</v>
      </c>
      <c r="C540" s="159" t="s">
        <v>5934</v>
      </c>
      <c r="D540" s="159" t="s">
        <v>5934</v>
      </c>
      <c r="E540" s="160">
        <v>1</v>
      </c>
      <c r="F540" s="161">
        <v>0</v>
      </c>
      <c r="G540" s="161"/>
      <c r="H540" s="159" t="s">
        <v>3651</v>
      </c>
      <c r="I540" s="159" t="s">
        <v>4846</v>
      </c>
      <c r="J540" s="159" t="s">
        <v>4958</v>
      </c>
      <c r="K540" s="159" t="s">
        <v>4877</v>
      </c>
      <c r="L540" s="159" t="s">
        <v>6782</v>
      </c>
    </row>
    <row r="541" spans="1:12" x14ac:dyDescent="0.2">
      <c r="A541" s="159" t="s">
        <v>6783</v>
      </c>
      <c r="B541" s="159" t="s">
        <v>6784</v>
      </c>
      <c r="C541" s="159" t="s">
        <v>5934</v>
      </c>
      <c r="D541" s="159" t="s">
        <v>5934</v>
      </c>
      <c r="E541" s="160">
        <v>1</v>
      </c>
      <c r="F541" s="161">
        <v>50000</v>
      </c>
      <c r="G541" s="161">
        <v>1500000</v>
      </c>
      <c r="H541" s="159" t="s">
        <v>3670</v>
      </c>
      <c r="I541" s="159" t="s">
        <v>3687</v>
      </c>
      <c r="J541" s="159" t="s">
        <v>6785</v>
      </c>
      <c r="K541" s="159"/>
      <c r="L541" s="159" t="s">
        <v>6786</v>
      </c>
    </row>
    <row r="542" spans="1:12" x14ac:dyDescent="0.2">
      <c r="A542" s="159" t="s">
        <v>6787</v>
      </c>
      <c r="B542" s="159" t="s">
        <v>6788</v>
      </c>
      <c r="C542" s="159" t="s">
        <v>6789</v>
      </c>
      <c r="D542" s="159" t="s">
        <v>6789</v>
      </c>
      <c r="E542" s="160">
        <v>1</v>
      </c>
      <c r="F542" s="161">
        <v>1000000</v>
      </c>
      <c r="G542" s="161">
        <v>1111111</v>
      </c>
      <c r="H542" s="159" t="s">
        <v>3651</v>
      </c>
      <c r="I542" s="159" t="s">
        <v>3753</v>
      </c>
      <c r="J542" s="159" t="s">
        <v>6790</v>
      </c>
      <c r="K542" s="159" t="s">
        <v>185</v>
      </c>
      <c r="L542" s="159" t="s">
        <v>6791</v>
      </c>
    </row>
    <row r="543" spans="1:12" x14ac:dyDescent="0.2">
      <c r="A543" s="159" t="s">
        <v>6792</v>
      </c>
      <c r="B543" s="159" t="s">
        <v>6793</v>
      </c>
      <c r="C543" s="159" t="s">
        <v>6789</v>
      </c>
      <c r="D543" s="159" t="s">
        <v>5009</v>
      </c>
      <c r="E543" s="160">
        <v>2</v>
      </c>
      <c r="F543" s="161">
        <v>5000000</v>
      </c>
      <c r="G543" s="161">
        <v>5000000</v>
      </c>
      <c r="H543" s="159" t="s">
        <v>3651</v>
      </c>
      <c r="I543" s="159" t="s">
        <v>3871</v>
      </c>
      <c r="J543" s="159" t="s">
        <v>6794</v>
      </c>
      <c r="K543" s="159" t="s">
        <v>189</v>
      </c>
      <c r="L543" s="159" t="s">
        <v>6795</v>
      </c>
    </row>
    <row r="544" spans="1:12" x14ac:dyDescent="0.2">
      <c r="A544" s="159" t="s">
        <v>6796</v>
      </c>
      <c r="B544" s="159" t="s">
        <v>6797</v>
      </c>
      <c r="C544" s="159" t="s">
        <v>6789</v>
      </c>
      <c r="D544" s="159" t="s">
        <v>6789</v>
      </c>
      <c r="E544" s="160">
        <v>1</v>
      </c>
      <c r="F544" s="161">
        <v>2499945</v>
      </c>
      <c r="G544" s="161">
        <v>2499945</v>
      </c>
      <c r="H544" s="159" t="s">
        <v>3670</v>
      </c>
      <c r="I544" s="159" t="s">
        <v>3690</v>
      </c>
      <c r="J544" s="159" t="s">
        <v>6798</v>
      </c>
      <c r="K544" s="159" t="s">
        <v>185</v>
      </c>
      <c r="L544" s="159" t="s">
        <v>6799</v>
      </c>
    </row>
    <row r="545" spans="1:12" x14ac:dyDescent="0.2">
      <c r="A545" s="159" t="s">
        <v>6800</v>
      </c>
      <c r="B545" s="159" t="s">
        <v>6801</v>
      </c>
      <c r="C545" s="159" t="s">
        <v>6802</v>
      </c>
      <c r="D545" s="159" t="s">
        <v>6802</v>
      </c>
      <c r="E545" s="160">
        <v>1</v>
      </c>
      <c r="F545" s="161">
        <v>828360</v>
      </c>
      <c r="G545" s="161">
        <v>5282860</v>
      </c>
      <c r="H545" s="159" t="s">
        <v>3651</v>
      </c>
      <c r="I545" s="159" t="s">
        <v>3671</v>
      </c>
      <c r="J545" s="159" t="s">
        <v>4835</v>
      </c>
      <c r="K545" s="159" t="s">
        <v>4877</v>
      </c>
      <c r="L545" s="159" t="s">
        <v>6803</v>
      </c>
    </row>
    <row r="546" spans="1:12" x14ac:dyDescent="0.2">
      <c r="A546" s="159" t="s">
        <v>6804</v>
      </c>
      <c r="B546" s="159" t="s">
        <v>6805</v>
      </c>
      <c r="C546" s="159" t="s">
        <v>6802</v>
      </c>
      <c r="D546" s="159" t="s">
        <v>6802</v>
      </c>
      <c r="E546" s="160">
        <v>1</v>
      </c>
      <c r="F546" s="161">
        <v>16514618</v>
      </c>
      <c r="G546" s="161">
        <v>16514618</v>
      </c>
      <c r="H546" s="159" t="s">
        <v>3651</v>
      </c>
      <c r="I546" s="159" t="s">
        <v>3810</v>
      </c>
      <c r="J546" s="159" t="s">
        <v>5005</v>
      </c>
      <c r="K546" s="159" t="s">
        <v>178</v>
      </c>
      <c r="L546" s="159" t="s">
        <v>6806</v>
      </c>
    </row>
    <row r="547" spans="1:12" x14ac:dyDescent="0.2">
      <c r="A547" s="159" t="s">
        <v>6807</v>
      </c>
      <c r="B547" s="159" t="s">
        <v>6808</v>
      </c>
      <c r="C547" s="159" t="s">
        <v>6802</v>
      </c>
      <c r="D547" s="159" t="s">
        <v>6809</v>
      </c>
      <c r="E547" s="160">
        <v>3</v>
      </c>
      <c r="F547" s="161">
        <v>360000020</v>
      </c>
      <c r="G547" s="161">
        <v>445000000</v>
      </c>
      <c r="H547" s="159" t="s">
        <v>3651</v>
      </c>
      <c r="I547" s="159" t="s">
        <v>3690</v>
      </c>
      <c r="J547" s="159" t="s">
        <v>6810</v>
      </c>
      <c r="K547" s="159" t="s">
        <v>189</v>
      </c>
      <c r="L547" s="159" t="s">
        <v>6811</v>
      </c>
    </row>
    <row r="548" spans="1:12" x14ac:dyDescent="0.2">
      <c r="A548" s="159" t="s">
        <v>6812</v>
      </c>
      <c r="B548" s="159" t="s">
        <v>6813</v>
      </c>
      <c r="C548" s="159" t="s">
        <v>6802</v>
      </c>
      <c r="D548" s="159" t="s">
        <v>6802</v>
      </c>
      <c r="E548" s="160">
        <v>1</v>
      </c>
      <c r="F548" s="161">
        <v>305000</v>
      </c>
      <c r="G548" s="161"/>
      <c r="H548" s="159" t="s">
        <v>3651</v>
      </c>
      <c r="I548" s="159" t="s">
        <v>3666</v>
      </c>
      <c r="J548" s="159" t="s">
        <v>6814</v>
      </c>
      <c r="K548" s="159" t="s">
        <v>185</v>
      </c>
      <c r="L548" s="159" t="s">
        <v>6815</v>
      </c>
    </row>
    <row r="549" spans="1:12" x14ac:dyDescent="0.2">
      <c r="A549" s="159" t="s">
        <v>6816</v>
      </c>
      <c r="B549" s="159" t="s">
        <v>6817</v>
      </c>
      <c r="C549" s="159" t="s">
        <v>6818</v>
      </c>
      <c r="D549" s="159" t="s">
        <v>4483</v>
      </c>
      <c r="E549" s="160">
        <v>2</v>
      </c>
      <c r="F549" s="161">
        <v>6525179</v>
      </c>
      <c r="G549" s="161">
        <v>8028610</v>
      </c>
      <c r="H549" s="159" t="s">
        <v>3651</v>
      </c>
      <c r="I549" s="159" t="s">
        <v>5250</v>
      </c>
      <c r="J549" s="159" t="s">
        <v>5476</v>
      </c>
      <c r="K549" s="159" t="s">
        <v>189</v>
      </c>
      <c r="L549" s="159" t="s">
        <v>6819</v>
      </c>
    </row>
    <row r="550" spans="1:12" x14ac:dyDescent="0.2">
      <c r="A550" s="159" t="s">
        <v>6820</v>
      </c>
      <c r="B550" s="159" t="s">
        <v>6821</v>
      </c>
      <c r="C550" s="159" t="s">
        <v>6818</v>
      </c>
      <c r="D550" s="159" t="s">
        <v>6818</v>
      </c>
      <c r="E550" s="160">
        <v>1</v>
      </c>
      <c r="F550" s="161">
        <v>1300000</v>
      </c>
      <c r="G550" s="161">
        <v>3000000</v>
      </c>
      <c r="H550" s="159" t="s">
        <v>3670</v>
      </c>
      <c r="I550" s="159" t="s">
        <v>3680</v>
      </c>
      <c r="J550" s="159" t="s">
        <v>6266</v>
      </c>
      <c r="K550" s="159" t="s">
        <v>178</v>
      </c>
      <c r="L550" s="159" t="s">
        <v>6822</v>
      </c>
    </row>
    <row r="551" spans="1:12" x14ac:dyDescent="0.2">
      <c r="A551" s="159" t="s">
        <v>6823</v>
      </c>
      <c r="B551" s="159" t="s">
        <v>6824</v>
      </c>
      <c r="C551" s="159" t="s">
        <v>6818</v>
      </c>
      <c r="D551" s="159" t="s">
        <v>6818</v>
      </c>
      <c r="E551" s="160">
        <v>1</v>
      </c>
      <c r="F551" s="161">
        <v>1000000</v>
      </c>
      <c r="G551" s="161">
        <v>5000000</v>
      </c>
      <c r="H551" s="159" t="s">
        <v>3651</v>
      </c>
      <c r="I551" s="159" t="s">
        <v>4940</v>
      </c>
      <c r="J551" s="159" t="s">
        <v>6118</v>
      </c>
      <c r="K551" s="159"/>
      <c r="L551" s="159" t="s">
        <v>6825</v>
      </c>
    </row>
    <row r="552" spans="1:12" x14ac:dyDescent="0.2">
      <c r="A552" s="159" t="s">
        <v>6826</v>
      </c>
      <c r="B552" s="159" t="s">
        <v>6827</v>
      </c>
      <c r="C552" s="159" t="s">
        <v>6818</v>
      </c>
      <c r="D552" s="159" t="s">
        <v>6818</v>
      </c>
      <c r="E552" s="160">
        <v>1</v>
      </c>
      <c r="F552" s="161">
        <v>10956960</v>
      </c>
      <c r="G552" s="161">
        <v>10956960</v>
      </c>
      <c r="H552" s="159" t="s">
        <v>3651</v>
      </c>
      <c r="I552" s="159" t="s">
        <v>3656</v>
      </c>
      <c r="J552" s="159" t="s">
        <v>3881</v>
      </c>
      <c r="K552" s="159"/>
      <c r="L552" s="159" t="s">
        <v>6828</v>
      </c>
    </row>
    <row r="553" spans="1:12" x14ac:dyDescent="0.2">
      <c r="A553" s="159" t="s">
        <v>6829</v>
      </c>
      <c r="B553" s="159" t="s">
        <v>6830</v>
      </c>
      <c r="C553" s="159" t="s">
        <v>6818</v>
      </c>
      <c r="D553" s="159" t="s">
        <v>6818</v>
      </c>
      <c r="E553" s="160">
        <v>1</v>
      </c>
      <c r="F553" s="161">
        <v>10063252</v>
      </c>
      <c r="G553" s="161">
        <v>10500000</v>
      </c>
      <c r="H553" s="159" t="s">
        <v>3651</v>
      </c>
      <c r="I553" s="159" t="s">
        <v>3656</v>
      </c>
      <c r="J553" s="159" t="s">
        <v>5849</v>
      </c>
      <c r="K553" s="159"/>
      <c r="L553" s="159" t="s">
        <v>6831</v>
      </c>
    </row>
    <row r="554" spans="1:12" x14ac:dyDescent="0.2">
      <c r="A554" s="159" t="s">
        <v>6832</v>
      </c>
      <c r="B554" s="159" t="s">
        <v>6833</v>
      </c>
      <c r="C554" s="159" t="s">
        <v>5469</v>
      </c>
      <c r="D554" s="159" t="s">
        <v>5469</v>
      </c>
      <c r="E554" s="160">
        <v>1</v>
      </c>
      <c r="F554" s="161">
        <v>7825000</v>
      </c>
      <c r="G554" s="161">
        <v>10000000</v>
      </c>
      <c r="H554" s="159" t="s">
        <v>3651</v>
      </c>
      <c r="I554" s="159" t="s">
        <v>3753</v>
      </c>
      <c r="J554" s="159" t="s">
        <v>4949</v>
      </c>
      <c r="K554" s="159" t="s">
        <v>189</v>
      </c>
      <c r="L554" s="159" t="s">
        <v>6834</v>
      </c>
    </row>
    <row r="555" spans="1:12" x14ac:dyDescent="0.2">
      <c r="A555" s="159" t="s">
        <v>6832</v>
      </c>
      <c r="B555" s="159" t="s">
        <v>6833</v>
      </c>
      <c r="C555" s="159" t="s">
        <v>5469</v>
      </c>
      <c r="D555" s="159" t="s">
        <v>5469</v>
      </c>
      <c r="E555" s="160">
        <v>1</v>
      </c>
      <c r="F555" s="161">
        <v>2525000</v>
      </c>
      <c r="G555" s="161">
        <v>15000000</v>
      </c>
      <c r="H555" s="159" t="s">
        <v>3651</v>
      </c>
      <c r="I555" s="159" t="s">
        <v>3753</v>
      </c>
      <c r="J555" s="159" t="s">
        <v>4949</v>
      </c>
      <c r="K555" s="159" t="s">
        <v>189</v>
      </c>
      <c r="L555" s="159" t="s">
        <v>6835</v>
      </c>
    </row>
    <row r="556" spans="1:12" x14ac:dyDescent="0.2">
      <c r="A556" s="159" t="s">
        <v>6836</v>
      </c>
      <c r="B556" s="159" t="s">
        <v>6837</v>
      </c>
      <c r="C556" s="159" t="s">
        <v>5469</v>
      </c>
      <c r="D556" s="159" t="s">
        <v>5469</v>
      </c>
      <c r="E556" s="160">
        <v>1</v>
      </c>
      <c r="F556" s="161">
        <v>120041922</v>
      </c>
      <c r="G556" s="161">
        <v>120041922</v>
      </c>
      <c r="H556" s="159" t="s">
        <v>3651</v>
      </c>
      <c r="I556" s="159" t="s">
        <v>3656</v>
      </c>
      <c r="J556" s="159" t="s">
        <v>5077</v>
      </c>
      <c r="K556" s="159"/>
      <c r="L556" s="159" t="s">
        <v>6838</v>
      </c>
    </row>
    <row r="557" spans="1:12" x14ac:dyDescent="0.2">
      <c r="A557" s="159" t="s">
        <v>6839</v>
      </c>
      <c r="B557" s="159" t="s">
        <v>6840</v>
      </c>
      <c r="C557" s="159" t="s">
        <v>5469</v>
      </c>
      <c r="D557" s="159" t="s">
        <v>6841</v>
      </c>
      <c r="E557" s="160">
        <v>2</v>
      </c>
      <c r="F557" s="161">
        <v>28500000</v>
      </c>
      <c r="G557" s="161">
        <v>41000000</v>
      </c>
      <c r="H557" s="159" t="s">
        <v>3670</v>
      </c>
      <c r="I557" s="159" t="s">
        <v>3671</v>
      </c>
      <c r="J557" s="159" t="s">
        <v>6484</v>
      </c>
      <c r="K557" s="159" t="s">
        <v>182</v>
      </c>
      <c r="L557" s="159" t="s">
        <v>6842</v>
      </c>
    </row>
    <row r="558" spans="1:12" x14ac:dyDescent="0.2">
      <c r="A558" s="159" t="s">
        <v>6843</v>
      </c>
      <c r="B558" s="159" t="s">
        <v>6844</v>
      </c>
      <c r="C558" s="159" t="s">
        <v>5469</v>
      </c>
      <c r="D558" s="159" t="s">
        <v>5469</v>
      </c>
      <c r="E558" s="160">
        <v>1</v>
      </c>
      <c r="F558" s="161">
        <v>2105000</v>
      </c>
      <c r="G558" s="161">
        <v>4000000</v>
      </c>
      <c r="H558" s="159" t="s">
        <v>3651</v>
      </c>
      <c r="I558" s="159" t="s">
        <v>5209</v>
      </c>
      <c r="J558" s="159" t="s">
        <v>6845</v>
      </c>
      <c r="K558" s="159" t="s">
        <v>4877</v>
      </c>
      <c r="L558" s="159" t="s">
        <v>6846</v>
      </c>
    </row>
    <row r="559" spans="1:12" x14ac:dyDescent="0.2">
      <c r="A559" s="159" t="s">
        <v>6847</v>
      </c>
      <c r="B559" s="159" t="s">
        <v>6848</v>
      </c>
      <c r="C559" s="159" t="s">
        <v>6537</v>
      </c>
      <c r="D559" s="159" t="s">
        <v>6537</v>
      </c>
      <c r="E559" s="160">
        <v>1</v>
      </c>
      <c r="F559" s="161">
        <v>4230000</v>
      </c>
      <c r="G559" s="161">
        <v>4230000</v>
      </c>
      <c r="H559" s="159" t="s">
        <v>3651</v>
      </c>
      <c r="I559" s="159" t="s">
        <v>3671</v>
      </c>
      <c r="J559" s="159" t="s">
        <v>6203</v>
      </c>
      <c r="K559" s="159"/>
      <c r="L559" s="159" t="s">
        <v>6849</v>
      </c>
    </row>
    <row r="560" spans="1:12" x14ac:dyDescent="0.2">
      <c r="A560" s="159" t="s">
        <v>6850</v>
      </c>
      <c r="B560" s="159" t="s">
        <v>6851</v>
      </c>
      <c r="C560" s="159" t="s">
        <v>6537</v>
      </c>
      <c r="D560" s="159" t="s">
        <v>6537</v>
      </c>
      <c r="E560" s="160">
        <v>1</v>
      </c>
      <c r="F560" s="161">
        <v>55749999</v>
      </c>
      <c r="G560" s="161">
        <v>111526550</v>
      </c>
      <c r="H560" s="159" t="s">
        <v>3651</v>
      </c>
      <c r="I560" s="159" t="s">
        <v>3671</v>
      </c>
      <c r="J560" s="159" t="s">
        <v>3887</v>
      </c>
      <c r="K560" s="159"/>
      <c r="L560" s="159" t="s">
        <v>6852</v>
      </c>
    </row>
    <row r="561" spans="1:12" x14ac:dyDescent="0.2">
      <c r="A561" s="159" t="s">
        <v>6853</v>
      </c>
      <c r="B561" s="159" t="s">
        <v>6854</v>
      </c>
      <c r="C561" s="159" t="s">
        <v>2317</v>
      </c>
      <c r="D561" s="159" t="s">
        <v>2317</v>
      </c>
      <c r="E561" s="160">
        <v>1</v>
      </c>
      <c r="F561" s="161">
        <v>3000000</v>
      </c>
      <c r="G561" s="161">
        <v>5000000</v>
      </c>
      <c r="H561" s="159" t="s">
        <v>3651</v>
      </c>
      <c r="I561" s="159" t="s">
        <v>3671</v>
      </c>
      <c r="J561" s="159" t="s">
        <v>4835</v>
      </c>
      <c r="K561" s="159" t="s">
        <v>189</v>
      </c>
      <c r="L561" s="159" t="s">
        <v>6855</v>
      </c>
    </row>
    <row r="562" spans="1:12" x14ac:dyDescent="0.2">
      <c r="A562" s="159" t="s">
        <v>6856</v>
      </c>
      <c r="B562" s="159" t="s">
        <v>6857</v>
      </c>
      <c r="C562" s="159" t="s">
        <v>6858</v>
      </c>
      <c r="D562" s="159" t="s">
        <v>6858</v>
      </c>
      <c r="E562" s="160">
        <v>1</v>
      </c>
      <c r="F562" s="161">
        <v>600858</v>
      </c>
      <c r="G562" s="161">
        <v>2500000</v>
      </c>
      <c r="H562" s="159" t="s">
        <v>3651</v>
      </c>
      <c r="I562" s="159" t="s">
        <v>6859</v>
      </c>
      <c r="J562" s="159" t="s">
        <v>6860</v>
      </c>
      <c r="K562" s="159"/>
      <c r="L562" s="159" t="s">
        <v>6861</v>
      </c>
    </row>
    <row r="563" spans="1:12" x14ac:dyDescent="0.2">
      <c r="A563" s="159" t="s">
        <v>5587</v>
      </c>
      <c r="B563" s="159" t="s">
        <v>5588</v>
      </c>
      <c r="C563" s="159" t="s">
        <v>3480</v>
      </c>
      <c r="D563" s="159" t="s">
        <v>3480</v>
      </c>
      <c r="E563" s="160">
        <v>1</v>
      </c>
      <c r="F563" s="161">
        <v>101157</v>
      </c>
      <c r="G563" s="161">
        <v>2500002</v>
      </c>
      <c r="H563" s="159" t="s">
        <v>3651</v>
      </c>
      <c r="I563" s="159" t="s">
        <v>3716</v>
      </c>
      <c r="J563" s="159" t="s">
        <v>5171</v>
      </c>
      <c r="K563" s="159"/>
      <c r="L563" s="159" t="s">
        <v>6862</v>
      </c>
    </row>
    <row r="564" spans="1:12" x14ac:dyDescent="0.2">
      <c r="A564" s="159" t="s">
        <v>6863</v>
      </c>
      <c r="B564" s="159" t="s">
        <v>4783</v>
      </c>
      <c r="C564" s="159" t="s">
        <v>3480</v>
      </c>
      <c r="D564" s="159" t="s">
        <v>3480</v>
      </c>
      <c r="E564" s="160">
        <v>1</v>
      </c>
      <c r="F564" s="161">
        <v>10656035</v>
      </c>
      <c r="G564" s="161">
        <v>10656035</v>
      </c>
      <c r="H564" s="159" t="s">
        <v>3651</v>
      </c>
      <c r="I564" s="159" t="s">
        <v>3656</v>
      </c>
      <c r="J564" s="159" t="s">
        <v>3978</v>
      </c>
      <c r="K564" s="159"/>
      <c r="L564" s="159" t="s">
        <v>6864</v>
      </c>
    </row>
    <row r="565" spans="1:12" x14ac:dyDescent="0.2">
      <c r="A565" s="159" t="s">
        <v>3679</v>
      </c>
      <c r="B565" s="159" t="s">
        <v>3681</v>
      </c>
      <c r="C565" s="159" t="s">
        <v>3480</v>
      </c>
      <c r="D565" s="159" t="s">
        <v>3480</v>
      </c>
      <c r="E565" s="160">
        <v>1</v>
      </c>
      <c r="F565" s="161">
        <v>4999999</v>
      </c>
      <c r="G565" s="161">
        <v>4999999</v>
      </c>
      <c r="H565" s="159" t="s">
        <v>3651</v>
      </c>
      <c r="I565" s="159" t="s">
        <v>3680</v>
      </c>
      <c r="J565" s="159" t="s">
        <v>3680</v>
      </c>
      <c r="K565" s="159"/>
      <c r="L565" s="159" t="s">
        <v>3481</v>
      </c>
    </row>
    <row r="566" spans="1:12" x14ac:dyDescent="0.2">
      <c r="A566" s="159" t="s">
        <v>6865</v>
      </c>
      <c r="B566" s="159" t="s">
        <v>6866</v>
      </c>
      <c r="C566" s="159" t="s">
        <v>3480</v>
      </c>
      <c r="D566" s="159" t="s">
        <v>3480</v>
      </c>
      <c r="E566" s="160">
        <v>1</v>
      </c>
      <c r="F566" s="161">
        <v>130475296</v>
      </c>
      <c r="G566" s="161">
        <v>130475296</v>
      </c>
      <c r="H566" s="159" t="s">
        <v>3651</v>
      </c>
      <c r="I566" s="159" t="s">
        <v>3656</v>
      </c>
      <c r="J566" s="159" t="s">
        <v>4308</v>
      </c>
      <c r="K566" s="159"/>
      <c r="L566" s="159" t="s">
        <v>6867</v>
      </c>
    </row>
    <row r="567" spans="1:12" x14ac:dyDescent="0.2">
      <c r="A567" s="159" t="s">
        <v>6868</v>
      </c>
      <c r="B567" s="159" t="s">
        <v>6869</v>
      </c>
      <c r="C567" s="159" t="s">
        <v>6870</v>
      </c>
      <c r="D567" s="159" t="s">
        <v>6870</v>
      </c>
      <c r="E567" s="160">
        <v>1</v>
      </c>
      <c r="F567" s="161">
        <v>6000000</v>
      </c>
      <c r="G567" s="161">
        <v>6000000</v>
      </c>
      <c r="H567" s="159" t="s">
        <v>3651</v>
      </c>
      <c r="I567" s="159" t="s">
        <v>5565</v>
      </c>
      <c r="J567" s="159" t="s">
        <v>6871</v>
      </c>
      <c r="K567" s="159"/>
      <c r="L567" s="159" t="s">
        <v>6872</v>
      </c>
    </row>
    <row r="568" spans="1:12" x14ac:dyDescent="0.2">
      <c r="A568" s="159" t="s">
        <v>6873</v>
      </c>
      <c r="B568" s="159" t="s">
        <v>6874</v>
      </c>
      <c r="C568" s="159" t="s">
        <v>6870</v>
      </c>
      <c r="D568" s="159" t="s">
        <v>6870</v>
      </c>
      <c r="E568" s="160">
        <v>1</v>
      </c>
      <c r="F568" s="161">
        <v>150000</v>
      </c>
      <c r="G568" s="161">
        <v>2000000</v>
      </c>
      <c r="H568" s="159" t="s">
        <v>3651</v>
      </c>
      <c r="I568" s="159" t="s">
        <v>3753</v>
      </c>
      <c r="J568" s="159" t="s">
        <v>6875</v>
      </c>
      <c r="K568" s="159" t="s">
        <v>189</v>
      </c>
      <c r="L568" s="159" t="s">
        <v>6876</v>
      </c>
    </row>
    <row r="569" spans="1:12" x14ac:dyDescent="0.2">
      <c r="A569" s="159" t="s">
        <v>6877</v>
      </c>
      <c r="B569" s="159" t="s">
        <v>6878</v>
      </c>
      <c r="C569" s="159" t="s">
        <v>6870</v>
      </c>
      <c r="D569" s="159" t="s">
        <v>6870</v>
      </c>
      <c r="E569" s="160">
        <v>1</v>
      </c>
      <c r="F569" s="161">
        <v>224999876</v>
      </c>
      <c r="G569" s="161">
        <v>224999876</v>
      </c>
      <c r="H569" s="159" t="s">
        <v>3651</v>
      </c>
      <c r="I569" s="159" t="s">
        <v>3666</v>
      </c>
      <c r="J569" s="159" t="s">
        <v>6405</v>
      </c>
      <c r="K569" s="159" t="s">
        <v>1475</v>
      </c>
      <c r="L569" s="159" t="s">
        <v>6879</v>
      </c>
    </row>
    <row r="570" spans="1:12" x14ac:dyDescent="0.2">
      <c r="A570" s="159" t="s">
        <v>6880</v>
      </c>
      <c r="B570" s="159" t="s">
        <v>6881</v>
      </c>
      <c r="C570" s="159" t="s">
        <v>6882</v>
      </c>
      <c r="D570" s="159" t="s">
        <v>6882</v>
      </c>
      <c r="E570" s="160">
        <v>1</v>
      </c>
      <c r="F570" s="161">
        <v>10294993</v>
      </c>
      <c r="G570" s="161">
        <v>12499994</v>
      </c>
      <c r="H570" s="159" t="s">
        <v>3651</v>
      </c>
      <c r="I570" s="159" t="s">
        <v>3656</v>
      </c>
      <c r="J570" s="159" t="s">
        <v>3881</v>
      </c>
      <c r="K570" s="159" t="s">
        <v>178</v>
      </c>
      <c r="L570" s="159" t="s">
        <v>6883</v>
      </c>
    </row>
    <row r="571" spans="1:12" x14ac:dyDescent="0.2">
      <c r="A571" s="159" t="s">
        <v>6884</v>
      </c>
      <c r="B571" s="159" t="s">
        <v>6885</v>
      </c>
      <c r="C571" s="159" t="s">
        <v>6882</v>
      </c>
      <c r="D571" s="159" t="s">
        <v>6882</v>
      </c>
      <c r="E571" s="160">
        <v>1</v>
      </c>
      <c r="F571" s="161">
        <v>44399972</v>
      </c>
      <c r="G571" s="161">
        <v>74999996</v>
      </c>
      <c r="H571" s="159" t="s">
        <v>3651</v>
      </c>
      <c r="I571" s="159" t="s">
        <v>3663</v>
      </c>
      <c r="J571" s="159" t="s">
        <v>4192</v>
      </c>
      <c r="K571" s="159" t="s">
        <v>1475</v>
      </c>
      <c r="L571" s="159" t="s">
        <v>6886</v>
      </c>
    </row>
    <row r="572" spans="1:12" x14ac:dyDescent="0.2">
      <c r="A572" s="159" t="s">
        <v>6887</v>
      </c>
      <c r="B572" s="159" t="s">
        <v>6888</v>
      </c>
      <c r="C572" s="159" t="s">
        <v>6882</v>
      </c>
      <c r="D572" s="159" t="s">
        <v>6882</v>
      </c>
      <c r="E572" s="160">
        <v>1</v>
      </c>
      <c r="F572" s="161">
        <v>150000</v>
      </c>
      <c r="G572" s="161">
        <v>300000</v>
      </c>
      <c r="H572" s="159" t="s">
        <v>3651</v>
      </c>
      <c r="I572" s="159" t="s">
        <v>3663</v>
      </c>
      <c r="J572" s="159" t="s">
        <v>6889</v>
      </c>
      <c r="K572" s="159" t="s">
        <v>182</v>
      </c>
      <c r="L572" s="159" t="s">
        <v>6890</v>
      </c>
    </row>
    <row r="573" spans="1:12" x14ac:dyDescent="0.2">
      <c r="A573" s="159" t="s">
        <v>6880</v>
      </c>
      <c r="B573" s="159" t="s">
        <v>6881</v>
      </c>
      <c r="C573" s="159" t="s">
        <v>6882</v>
      </c>
      <c r="D573" s="159" t="s">
        <v>6882</v>
      </c>
      <c r="E573" s="160">
        <v>1</v>
      </c>
      <c r="F573" s="161">
        <v>9190000</v>
      </c>
      <c r="G573" s="161">
        <v>9250000</v>
      </c>
      <c r="H573" s="159" t="s">
        <v>3651</v>
      </c>
      <c r="I573" s="159" t="s">
        <v>3656</v>
      </c>
      <c r="J573" s="159" t="s">
        <v>3881</v>
      </c>
      <c r="K573" s="159" t="s">
        <v>178</v>
      </c>
      <c r="L573" s="159" t="s">
        <v>6891</v>
      </c>
    </row>
    <row r="574" spans="1:12" x14ac:dyDescent="0.2">
      <c r="A574" s="159" t="s">
        <v>6892</v>
      </c>
      <c r="B574" s="159" t="s">
        <v>6893</v>
      </c>
      <c r="C574" s="159" t="s">
        <v>6882</v>
      </c>
      <c r="D574" s="159" t="s">
        <v>6882</v>
      </c>
      <c r="E574" s="160">
        <v>1</v>
      </c>
      <c r="F574" s="161">
        <v>250000</v>
      </c>
      <c r="G574" s="161">
        <v>1000000</v>
      </c>
      <c r="H574" s="159" t="s">
        <v>3651</v>
      </c>
      <c r="I574" s="159" t="s">
        <v>3671</v>
      </c>
      <c r="J574" s="159" t="s">
        <v>5256</v>
      </c>
      <c r="K574" s="159" t="s">
        <v>189</v>
      </c>
      <c r="L574" s="159" t="s">
        <v>6894</v>
      </c>
    </row>
    <row r="575" spans="1:12" x14ac:dyDescent="0.2">
      <c r="A575" s="159" t="s">
        <v>6895</v>
      </c>
      <c r="B575" s="159" t="s">
        <v>6896</v>
      </c>
      <c r="C575" s="159" t="s">
        <v>6882</v>
      </c>
      <c r="D575" s="159" t="s">
        <v>6882</v>
      </c>
      <c r="E575" s="160">
        <v>1</v>
      </c>
      <c r="F575" s="161">
        <v>5000000</v>
      </c>
      <c r="G575" s="161">
        <v>5000000</v>
      </c>
      <c r="H575" s="159" t="s">
        <v>3651</v>
      </c>
      <c r="I575" s="159" t="s">
        <v>3656</v>
      </c>
      <c r="J575" s="159" t="s">
        <v>3978</v>
      </c>
      <c r="K575" s="159"/>
      <c r="L575" s="159" t="s">
        <v>6897</v>
      </c>
    </row>
    <row r="576" spans="1:12" x14ac:dyDescent="0.2">
      <c r="A576" s="159" t="s">
        <v>6898</v>
      </c>
      <c r="B576" s="159" t="s">
        <v>6899</v>
      </c>
      <c r="C576" s="159" t="s">
        <v>6882</v>
      </c>
      <c r="D576" s="159" t="s">
        <v>6882</v>
      </c>
      <c r="E576" s="160">
        <v>1</v>
      </c>
      <c r="F576" s="161">
        <v>300000</v>
      </c>
      <c r="G576" s="161">
        <v>300000</v>
      </c>
      <c r="H576" s="159" t="s">
        <v>3651</v>
      </c>
      <c r="I576" s="159" t="s">
        <v>3753</v>
      </c>
      <c r="J576" s="159" t="s">
        <v>4962</v>
      </c>
      <c r="K576" s="159"/>
      <c r="L576" s="159" t="s">
        <v>6900</v>
      </c>
    </row>
    <row r="577" spans="1:12" x14ac:dyDescent="0.2">
      <c r="A577" s="159" t="s">
        <v>6901</v>
      </c>
      <c r="B577" s="159" t="s">
        <v>6902</v>
      </c>
      <c r="C577" s="159" t="s">
        <v>6882</v>
      </c>
      <c r="D577" s="159" t="s">
        <v>6903</v>
      </c>
      <c r="E577" s="160">
        <v>2</v>
      </c>
      <c r="F577" s="161">
        <v>1545000</v>
      </c>
      <c r="G577" s="161">
        <v>15000000</v>
      </c>
      <c r="H577" s="159" t="s">
        <v>3651</v>
      </c>
      <c r="I577" s="159" t="s">
        <v>4846</v>
      </c>
      <c r="J577" s="159" t="s">
        <v>6904</v>
      </c>
      <c r="K577" s="159" t="s">
        <v>189</v>
      </c>
      <c r="L577" s="159" t="s">
        <v>6905</v>
      </c>
    </row>
    <row r="578" spans="1:12" x14ac:dyDescent="0.2">
      <c r="A578" s="159" t="s">
        <v>6906</v>
      </c>
      <c r="B578" s="159" t="s">
        <v>6907</v>
      </c>
      <c r="C578" s="159" t="s">
        <v>6882</v>
      </c>
      <c r="D578" s="159" t="s">
        <v>6903</v>
      </c>
      <c r="E578" s="160">
        <v>2</v>
      </c>
      <c r="F578" s="161">
        <v>6975000</v>
      </c>
      <c r="G578" s="161">
        <v>15000000</v>
      </c>
      <c r="H578" s="159" t="s">
        <v>3651</v>
      </c>
      <c r="I578" s="159" t="s">
        <v>4846</v>
      </c>
      <c r="J578" s="159" t="s">
        <v>6904</v>
      </c>
      <c r="K578" s="159" t="s">
        <v>189</v>
      </c>
      <c r="L578" s="159" t="s">
        <v>6908</v>
      </c>
    </row>
    <row r="579" spans="1:12" x14ac:dyDescent="0.2">
      <c r="A579" s="159" t="s">
        <v>6909</v>
      </c>
      <c r="B579" s="159" t="s">
        <v>6910</v>
      </c>
      <c r="C579" s="159" t="s">
        <v>6911</v>
      </c>
      <c r="D579" s="159" t="s">
        <v>6911</v>
      </c>
      <c r="E579" s="160">
        <v>1</v>
      </c>
      <c r="F579" s="161">
        <v>8399721</v>
      </c>
      <c r="G579" s="161">
        <v>61748311</v>
      </c>
      <c r="H579" s="159" t="s">
        <v>3651</v>
      </c>
      <c r="I579" s="159" t="s">
        <v>3656</v>
      </c>
      <c r="J579" s="159" t="s">
        <v>6912</v>
      </c>
      <c r="K579" s="159"/>
      <c r="L579" s="159" t="s">
        <v>6913</v>
      </c>
    </row>
    <row r="580" spans="1:12" x14ac:dyDescent="0.2">
      <c r="A580" s="159" t="s">
        <v>6914</v>
      </c>
      <c r="B580" s="159" t="s">
        <v>6915</v>
      </c>
      <c r="C580" s="159" t="s">
        <v>5667</v>
      </c>
      <c r="D580" s="159" t="s">
        <v>5667</v>
      </c>
      <c r="E580" s="160">
        <v>2</v>
      </c>
      <c r="F580" s="161">
        <v>358165</v>
      </c>
      <c r="G580" s="161">
        <v>5940000</v>
      </c>
      <c r="H580" s="159" t="s">
        <v>3651</v>
      </c>
      <c r="I580" s="159" t="s">
        <v>3680</v>
      </c>
      <c r="J580" s="159" t="s">
        <v>3680</v>
      </c>
      <c r="K580" s="159" t="s">
        <v>178</v>
      </c>
      <c r="L580" s="159" t="s">
        <v>6916</v>
      </c>
    </row>
    <row r="581" spans="1:12" x14ac:dyDescent="0.2">
      <c r="A581" s="159" t="s">
        <v>6917</v>
      </c>
      <c r="B581" s="159" t="s">
        <v>6918</v>
      </c>
      <c r="C581" s="159" t="s">
        <v>5667</v>
      </c>
      <c r="D581" s="159" t="s">
        <v>6919</v>
      </c>
      <c r="E581" s="160">
        <v>2</v>
      </c>
      <c r="F581" s="161">
        <v>350000</v>
      </c>
      <c r="G581" s="161"/>
      <c r="H581" s="159" t="s">
        <v>3651</v>
      </c>
      <c r="I581" s="159" t="s">
        <v>3716</v>
      </c>
      <c r="J581" s="159" t="s">
        <v>6920</v>
      </c>
      <c r="K581" s="159"/>
      <c r="L581" s="159" t="s">
        <v>6921</v>
      </c>
    </row>
    <row r="582" spans="1:12" x14ac:dyDescent="0.2">
      <c r="A582" s="159" t="s">
        <v>6922</v>
      </c>
      <c r="B582" s="159" t="s">
        <v>6923</v>
      </c>
      <c r="C582" s="159" t="s">
        <v>5667</v>
      </c>
      <c r="D582" s="159" t="s">
        <v>6924</v>
      </c>
      <c r="E582" s="160">
        <v>2</v>
      </c>
      <c r="F582" s="161">
        <v>17500000</v>
      </c>
      <c r="G582" s="161">
        <v>17500000</v>
      </c>
      <c r="H582" s="159" t="s">
        <v>3651</v>
      </c>
      <c r="I582" s="159" t="s">
        <v>3656</v>
      </c>
      <c r="J582" s="159" t="s">
        <v>3854</v>
      </c>
      <c r="K582" s="159" t="s">
        <v>189</v>
      </c>
      <c r="L582" s="159" t="s">
        <v>6925</v>
      </c>
    </row>
    <row r="583" spans="1:12" x14ac:dyDescent="0.2">
      <c r="A583" s="159" t="s">
        <v>6926</v>
      </c>
      <c r="B583" s="159" t="s">
        <v>6927</v>
      </c>
      <c r="C583" s="159" t="s">
        <v>5667</v>
      </c>
      <c r="D583" s="159" t="s">
        <v>5667</v>
      </c>
      <c r="E583" s="160">
        <v>1</v>
      </c>
      <c r="F583" s="161">
        <v>8240000</v>
      </c>
      <c r="G583" s="161">
        <v>18240000</v>
      </c>
      <c r="H583" s="159" t="s">
        <v>3670</v>
      </c>
      <c r="I583" s="159" t="s">
        <v>3656</v>
      </c>
      <c r="J583" s="159" t="s">
        <v>4924</v>
      </c>
      <c r="K583" s="159"/>
      <c r="L583" s="159" t="s">
        <v>6928</v>
      </c>
    </row>
    <row r="584" spans="1:12" x14ac:dyDescent="0.2">
      <c r="A584" s="159" t="s">
        <v>6929</v>
      </c>
      <c r="B584" s="159" t="s">
        <v>6930</v>
      </c>
      <c r="C584" s="159" t="s">
        <v>5667</v>
      </c>
      <c r="D584" s="159" t="s">
        <v>3540</v>
      </c>
      <c r="E584" s="160">
        <v>2</v>
      </c>
      <c r="F584" s="161">
        <v>38399997</v>
      </c>
      <c r="G584" s="161">
        <v>48249997</v>
      </c>
      <c r="H584" s="159" t="s">
        <v>3651</v>
      </c>
      <c r="I584" s="159" t="s">
        <v>3671</v>
      </c>
      <c r="J584" s="159" t="s">
        <v>6931</v>
      </c>
      <c r="K584" s="159" t="s">
        <v>1475</v>
      </c>
      <c r="L584" s="159" t="s">
        <v>6932</v>
      </c>
    </row>
    <row r="585" spans="1:12" x14ac:dyDescent="0.2">
      <c r="A585" s="159" t="s">
        <v>6933</v>
      </c>
      <c r="B585" s="159" t="s">
        <v>6934</v>
      </c>
      <c r="C585" s="159" t="s">
        <v>5667</v>
      </c>
      <c r="D585" s="159" t="s">
        <v>5667</v>
      </c>
      <c r="E585" s="160">
        <v>1</v>
      </c>
      <c r="F585" s="161">
        <v>25000</v>
      </c>
      <c r="G585" s="161">
        <v>7000000</v>
      </c>
      <c r="H585" s="159" t="s">
        <v>3651</v>
      </c>
      <c r="I585" s="159" t="s">
        <v>3680</v>
      </c>
      <c r="J585" s="159" t="s">
        <v>3680</v>
      </c>
      <c r="K585" s="159"/>
      <c r="L585" s="159" t="s">
        <v>6935</v>
      </c>
    </row>
    <row r="586" spans="1:12" x14ac:dyDescent="0.2">
      <c r="A586" s="159" t="s">
        <v>3682</v>
      </c>
      <c r="B586" s="159" t="s">
        <v>3685</v>
      </c>
      <c r="C586" s="159" t="s">
        <v>5667</v>
      </c>
      <c r="D586" s="159" t="s">
        <v>5667</v>
      </c>
      <c r="E586" s="160">
        <v>1</v>
      </c>
      <c r="F586" s="161">
        <v>139999988</v>
      </c>
      <c r="G586" s="161">
        <v>139999988</v>
      </c>
      <c r="H586" s="159" t="s">
        <v>3651</v>
      </c>
      <c r="I586" s="159" t="s">
        <v>3683</v>
      </c>
      <c r="J586" s="159" t="s">
        <v>6936</v>
      </c>
      <c r="K586" s="159" t="s">
        <v>185</v>
      </c>
      <c r="L586" s="159" t="s">
        <v>3684</v>
      </c>
    </row>
    <row r="587" spans="1:12" x14ac:dyDescent="0.2">
      <c r="A587" s="159" t="s">
        <v>6937</v>
      </c>
      <c r="B587" s="159" t="s">
        <v>6938</v>
      </c>
      <c r="C587" s="159" t="s">
        <v>5667</v>
      </c>
      <c r="D587" s="159" t="s">
        <v>2367</v>
      </c>
      <c r="E587" s="160">
        <v>2</v>
      </c>
      <c r="F587" s="161">
        <v>2963834</v>
      </c>
      <c r="G587" s="161">
        <v>4299999</v>
      </c>
      <c r="H587" s="159" t="s">
        <v>3651</v>
      </c>
      <c r="I587" s="159" t="s">
        <v>3656</v>
      </c>
      <c r="J587" s="159" t="s">
        <v>4953</v>
      </c>
      <c r="K587" s="159" t="s">
        <v>182</v>
      </c>
      <c r="L587" s="159" t="s">
        <v>6939</v>
      </c>
    </row>
    <row r="588" spans="1:12" x14ac:dyDescent="0.2">
      <c r="A588" s="159" t="s">
        <v>6940</v>
      </c>
      <c r="B588" s="159" t="s">
        <v>6941</v>
      </c>
      <c r="C588" s="159" t="s">
        <v>6903</v>
      </c>
      <c r="D588" s="159" t="s">
        <v>6903</v>
      </c>
      <c r="E588" s="160">
        <v>1</v>
      </c>
      <c r="F588" s="161">
        <v>0</v>
      </c>
      <c r="G588" s="161">
        <v>521000</v>
      </c>
      <c r="H588" s="159" t="s">
        <v>3651</v>
      </c>
      <c r="I588" s="159" t="s">
        <v>3871</v>
      </c>
      <c r="J588" s="159" t="s">
        <v>6640</v>
      </c>
      <c r="K588" s="159" t="s">
        <v>189</v>
      </c>
      <c r="L588" s="159" t="s">
        <v>6942</v>
      </c>
    </row>
    <row r="589" spans="1:12" x14ac:dyDescent="0.2">
      <c r="A589" s="159" t="s">
        <v>6943</v>
      </c>
      <c r="B589" s="159" t="s">
        <v>6944</v>
      </c>
      <c r="C589" s="159" t="s">
        <v>6903</v>
      </c>
      <c r="D589" s="159" t="s">
        <v>6945</v>
      </c>
      <c r="E589" s="160">
        <v>4</v>
      </c>
      <c r="F589" s="161">
        <v>39996256</v>
      </c>
      <c r="G589" s="161">
        <v>89994934</v>
      </c>
      <c r="H589" s="159" t="s">
        <v>3651</v>
      </c>
      <c r="I589" s="159" t="s">
        <v>3716</v>
      </c>
      <c r="J589" s="159" t="s">
        <v>5266</v>
      </c>
      <c r="K589" s="159" t="s">
        <v>178</v>
      </c>
      <c r="L589" s="159" t="s">
        <v>6946</v>
      </c>
    </row>
    <row r="590" spans="1:12" x14ac:dyDescent="0.2">
      <c r="A590" s="159" t="s">
        <v>5478</v>
      </c>
      <c r="B590" s="159" t="s">
        <v>5479</v>
      </c>
      <c r="C590" s="159" t="s">
        <v>6903</v>
      </c>
      <c r="D590" s="159" t="s">
        <v>5854</v>
      </c>
      <c r="E590" s="160">
        <v>2</v>
      </c>
      <c r="F590" s="161">
        <v>23413102</v>
      </c>
      <c r="G590" s="161">
        <v>25000000</v>
      </c>
      <c r="H590" s="159" t="s">
        <v>3670</v>
      </c>
      <c r="I590" s="159" t="s">
        <v>4846</v>
      </c>
      <c r="J590" s="159" t="s">
        <v>6904</v>
      </c>
      <c r="K590" s="159"/>
      <c r="L590" s="159" t="s">
        <v>6947</v>
      </c>
    </row>
    <row r="591" spans="1:12" x14ac:dyDescent="0.2">
      <c r="A591" s="159" t="s">
        <v>6389</v>
      </c>
      <c r="B591" s="159" t="s">
        <v>6390</v>
      </c>
      <c r="C591" s="159" t="s">
        <v>6903</v>
      </c>
      <c r="D591" s="159" t="s">
        <v>6903</v>
      </c>
      <c r="E591" s="160">
        <v>1</v>
      </c>
      <c r="F591" s="161">
        <v>35000009</v>
      </c>
      <c r="G591" s="161">
        <v>35000009</v>
      </c>
      <c r="H591" s="159" t="s">
        <v>3651</v>
      </c>
      <c r="I591" s="159" t="s">
        <v>3680</v>
      </c>
      <c r="J591" s="159" t="s">
        <v>6948</v>
      </c>
      <c r="K591" s="159"/>
      <c r="L591" s="159" t="s">
        <v>6949</v>
      </c>
    </row>
    <row r="592" spans="1:12" x14ac:dyDescent="0.2">
      <c r="A592" s="159" t="s">
        <v>6950</v>
      </c>
      <c r="B592" s="159" t="s">
        <v>6951</v>
      </c>
      <c r="C592" s="159" t="s">
        <v>3584</v>
      </c>
      <c r="D592" s="159" t="s">
        <v>3584</v>
      </c>
      <c r="E592" s="160">
        <v>1</v>
      </c>
      <c r="F592" s="161">
        <v>6511000</v>
      </c>
      <c r="G592" s="161">
        <v>6511000</v>
      </c>
      <c r="H592" s="159" t="s">
        <v>3670</v>
      </c>
      <c r="I592" s="159" t="s">
        <v>3666</v>
      </c>
      <c r="J592" s="159" t="s">
        <v>5305</v>
      </c>
      <c r="K592" s="159" t="s">
        <v>182</v>
      </c>
      <c r="L592" s="159" t="s">
        <v>6952</v>
      </c>
    </row>
    <row r="593" spans="1:12" x14ac:dyDescent="0.2">
      <c r="A593" s="159" t="s">
        <v>3686</v>
      </c>
      <c r="B593" s="159" t="s">
        <v>3688</v>
      </c>
      <c r="C593" s="159" t="s">
        <v>3584</v>
      </c>
      <c r="D593" s="159" t="s">
        <v>3584</v>
      </c>
      <c r="E593" s="160">
        <v>1</v>
      </c>
      <c r="F593" s="161">
        <v>34640700</v>
      </c>
      <c r="G593" s="161">
        <v>34640700</v>
      </c>
      <c r="H593" s="159" t="s">
        <v>3670</v>
      </c>
      <c r="I593" s="159" t="s">
        <v>3687</v>
      </c>
      <c r="J593" s="159" t="s">
        <v>6953</v>
      </c>
      <c r="K593" s="159"/>
      <c r="L593" s="159" t="s">
        <v>3585</v>
      </c>
    </row>
    <row r="594" spans="1:12" x14ac:dyDescent="0.2">
      <c r="A594" s="159" t="s">
        <v>6954</v>
      </c>
      <c r="B594" s="159" t="s">
        <v>6955</v>
      </c>
      <c r="C594" s="159" t="s">
        <v>3584</v>
      </c>
      <c r="D594" s="159" t="s">
        <v>3584</v>
      </c>
      <c r="E594" s="160">
        <v>1</v>
      </c>
      <c r="F594" s="161">
        <v>625000</v>
      </c>
      <c r="G594" s="161">
        <v>625000</v>
      </c>
      <c r="H594" s="159" t="s">
        <v>3651</v>
      </c>
      <c r="I594" s="159" t="s">
        <v>3704</v>
      </c>
      <c r="J594" s="159" t="s">
        <v>6956</v>
      </c>
      <c r="K594" s="159" t="s">
        <v>185</v>
      </c>
      <c r="L594" s="159" t="s">
        <v>6957</v>
      </c>
    </row>
    <row r="595" spans="1:12" x14ac:dyDescent="0.2">
      <c r="A595" s="159" t="s">
        <v>6950</v>
      </c>
      <c r="B595" s="159" t="s">
        <v>6951</v>
      </c>
      <c r="C595" s="159" t="s">
        <v>3584</v>
      </c>
      <c r="D595" s="159" t="s">
        <v>3584</v>
      </c>
      <c r="E595" s="160">
        <v>1</v>
      </c>
      <c r="F595" s="161">
        <v>625000</v>
      </c>
      <c r="G595" s="161">
        <v>3000000</v>
      </c>
      <c r="H595" s="159" t="s">
        <v>3670</v>
      </c>
      <c r="I595" s="159" t="s">
        <v>3666</v>
      </c>
      <c r="J595" s="159" t="s">
        <v>5305</v>
      </c>
      <c r="K595" s="159" t="s">
        <v>182</v>
      </c>
      <c r="L595" s="159" t="s">
        <v>6958</v>
      </c>
    </row>
    <row r="596" spans="1:12" x14ac:dyDescent="0.2">
      <c r="A596" s="159" t="s">
        <v>6959</v>
      </c>
      <c r="B596" s="159" t="s">
        <v>6960</v>
      </c>
      <c r="C596" s="159" t="s">
        <v>6961</v>
      </c>
      <c r="D596" s="159" t="s">
        <v>6961</v>
      </c>
      <c r="E596" s="160">
        <v>1</v>
      </c>
      <c r="F596" s="161">
        <v>400000</v>
      </c>
      <c r="G596" s="161">
        <v>400000</v>
      </c>
      <c r="H596" s="159" t="s">
        <v>3651</v>
      </c>
      <c r="I596" s="159" t="s">
        <v>3753</v>
      </c>
      <c r="J596" s="159" t="s">
        <v>6962</v>
      </c>
      <c r="K596" s="159"/>
      <c r="L596" s="159" t="s">
        <v>6963</v>
      </c>
    </row>
    <row r="597" spans="1:12" x14ac:dyDescent="0.2">
      <c r="A597" s="159" t="s">
        <v>6964</v>
      </c>
      <c r="B597" s="159" t="s">
        <v>6965</v>
      </c>
      <c r="C597" s="159" t="s">
        <v>6961</v>
      </c>
      <c r="D597" s="159" t="s">
        <v>6961</v>
      </c>
      <c r="E597" s="160">
        <v>1</v>
      </c>
      <c r="F597" s="161">
        <v>1363658</v>
      </c>
      <c r="G597" s="161">
        <v>5000000</v>
      </c>
      <c r="H597" s="159" t="s">
        <v>3651</v>
      </c>
      <c r="I597" s="159" t="s">
        <v>3810</v>
      </c>
      <c r="J597" s="159" t="s">
        <v>5040</v>
      </c>
      <c r="K597" s="159" t="s">
        <v>1475</v>
      </c>
      <c r="L597" s="159" t="s">
        <v>6966</v>
      </c>
    </row>
    <row r="598" spans="1:12" x14ac:dyDescent="0.2">
      <c r="A598" s="159" t="s">
        <v>6967</v>
      </c>
      <c r="B598" s="159" t="s">
        <v>6968</v>
      </c>
      <c r="C598" s="159" t="s">
        <v>6969</v>
      </c>
      <c r="D598" s="159" t="s">
        <v>6969</v>
      </c>
      <c r="E598" s="160">
        <v>1</v>
      </c>
      <c r="F598" s="161">
        <v>8799995</v>
      </c>
      <c r="G598" s="161">
        <v>15000000</v>
      </c>
      <c r="H598" s="159" t="s">
        <v>3651</v>
      </c>
      <c r="I598" s="159" t="s">
        <v>3810</v>
      </c>
      <c r="J598" s="159" t="s">
        <v>6970</v>
      </c>
      <c r="K598" s="159"/>
      <c r="L598" s="159" t="s">
        <v>6971</v>
      </c>
    </row>
    <row r="599" spans="1:12" x14ac:dyDescent="0.2">
      <c r="A599" s="159" t="s">
        <v>6972</v>
      </c>
      <c r="B599" s="159" t="s">
        <v>6973</v>
      </c>
      <c r="C599" s="159" t="s">
        <v>6969</v>
      </c>
      <c r="D599" s="159" t="s">
        <v>6969</v>
      </c>
      <c r="E599" s="160">
        <v>1</v>
      </c>
      <c r="F599" s="161">
        <v>42891000</v>
      </c>
      <c r="G599" s="161">
        <v>49324650</v>
      </c>
      <c r="H599" s="159" t="s">
        <v>3670</v>
      </c>
      <c r="I599" s="159" t="s">
        <v>4846</v>
      </c>
      <c r="J599" s="159" t="s">
        <v>6974</v>
      </c>
      <c r="K599" s="159"/>
      <c r="L599" s="159" t="s">
        <v>6975</v>
      </c>
    </row>
    <row r="600" spans="1:12" x14ac:dyDescent="0.2">
      <c r="A600" s="159" t="s">
        <v>5745</v>
      </c>
      <c r="B600" s="159" t="s">
        <v>3822</v>
      </c>
      <c r="C600" s="159" t="s">
        <v>6976</v>
      </c>
      <c r="D600" s="159" t="s">
        <v>6976</v>
      </c>
      <c r="E600" s="160">
        <v>1</v>
      </c>
      <c r="F600" s="161">
        <v>3000000</v>
      </c>
      <c r="G600" s="161">
        <v>3000000</v>
      </c>
      <c r="H600" s="159" t="s">
        <v>3651</v>
      </c>
      <c r="I600" s="159" t="s">
        <v>3666</v>
      </c>
      <c r="J600" s="159" t="s">
        <v>3855</v>
      </c>
      <c r="K600" s="159"/>
      <c r="L600" s="159" t="s">
        <v>6977</v>
      </c>
    </row>
    <row r="601" spans="1:12" x14ac:dyDescent="0.2">
      <c r="A601" s="159" t="s">
        <v>6978</v>
      </c>
      <c r="B601" s="159" t="s">
        <v>6979</v>
      </c>
      <c r="C601" s="159" t="s">
        <v>6976</v>
      </c>
      <c r="D601" s="159" t="s">
        <v>6976</v>
      </c>
      <c r="E601" s="160">
        <v>1</v>
      </c>
      <c r="F601" s="161">
        <v>4230500</v>
      </c>
      <c r="G601" s="161">
        <v>4230500</v>
      </c>
      <c r="H601" s="159" t="s">
        <v>3651</v>
      </c>
      <c r="I601" s="159" t="s">
        <v>6980</v>
      </c>
      <c r="J601" s="159" t="s">
        <v>6981</v>
      </c>
      <c r="K601" s="159"/>
      <c r="L601" s="159" t="s">
        <v>6982</v>
      </c>
    </row>
    <row r="602" spans="1:12" x14ac:dyDescent="0.2">
      <c r="A602" s="159" t="s">
        <v>6983</v>
      </c>
      <c r="B602" s="159" t="s">
        <v>6984</v>
      </c>
      <c r="C602" s="159" t="s">
        <v>6976</v>
      </c>
      <c r="D602" s="159" t="s">
        <v>6976</v>
      </c>
      <c r="E602" s="160">
        <v>1</v>
      </c>
      <c r="F602" s="161">
        <v>6216700</v>
      </c>
      <c r="G602" s="161">
        <v>6216700</v>
      </c>
      <c r="H602" s="159" t="s">
        <v>3651</v>
      </c>
      <c r="I602" s="159" t="s">
        <v>3656</v>
      </c>
      <c r="J602" s="159" t="s">
        <v>4895</v>
      </c>
      <c r="K602" s="159"/>
      <c r="L602" s="159" t="s">
        <v>6985</v>
      </c>
    </row>
    <row r="603" spans="1:12" x14ac:dyDescent="0.2">
      <c r="A603" s="159" t="s">
        <v>6986</v>
      </c>
      <c r="B603" s="159" t="s">
        <v>6987</v>
      </c>
      <c r="C603" s="159" t="s">
        <v>6988</v>
      </c>
      <c r="D603" s="159" t="s">
        <v>6988</v>
      </c>
      <c r="E603" s="160">
        <v>1</v>
      </c>
      <c r="F603" s="161">
        <v>1652986</v>
      </c>
      <c r="G603" s="161">
        <v>6000000</v>
      </c>
      <c r="H603" s="159" t="s">
        <v>3651</v>
      </c>
      <c r="I603" s="159" t="s">
        <v>3671</v>
      </c>
      <c r="J603" s="159" t="s">
        <v>6989</v>
      </c>
      <c r="K603" s="159"/>
      <c r="L603" s="159" t="s">
        <v>6990</v>
      </c>
    </row>
    <row r="604" spans="1:12" x14ac:dyDescent="0.2">
      <c r="A604" s="159" t="s">
        <v>6991</v>
      </c>
      <c r="B604" s="159" t="s">
        <v>6992</v>
      </c>
      <c r="C604" s="159" t="s">
        <v>6988</v>
      </c>
      <c r="D604" s="159" t="s">
        <v>6993</v>
      </c>
      <c r="E604" s="160">
        <v>2</v>
      </c>
      <c r="F604" s="161">
        <v>12780000</v>
      </c>
      <c r="G604" s="161">
        <v>12780000</v>
      </c>
      <c r="H604" s="159" t="s">
        <v>3670</v>
      </c>
      <c r="I604" s="159" t="s">
        <v>3753</v>
      </c>
      <c r="J604" s="159" t="s">
        <v>6994</v>
      </c>
      <c r="K604" s="159"/>
      <c r="L604" s="159" t="s">
        <v>6995</v>
      </c>
    </row>
    <row r="605" spans="1:12" x14ac:dyDescent="0.2">
      <c r="A605" s="159" t="s">
        <v>6996</v>
      </c>
      <c r="B605" s="159" t="s">
        <v>6997</v>
      </c>
      <c r="C605" s="159" t="s">
        <v>6988</v>
      </c>
      <c r="D605" s="159" t="s">
        <v>6988</v>
      </c>
      <c r="E605" s="160">
        <v>1</v>
      </c>
      <c r="F605" s="161">
        <v>0</v>
      </c>
      <c r="G605" s="161"/>
      <c r="H605" s="159" t="s">
        <v>3651</v>
      </c>
      <c r="I605" s="159" t="s">
        <v>3753</v>
      </c>
      <c r="J605" s="159" t="s">
        <v>4839</v>
      </c>
      <c r="K605" s="159" t="s">
        <v>1475</v>
      </c>
      <c r="L605" s="159" t="s">
        <v>6998</v>
      </c>
    </row>
    <row r="606" spans="1:12" x14ac:dyDescent="0.2">
      <c r="A606" s="159" t="s">
        <v>6999</v>
      </c>
      <c r="B606" s="159" t="s">
        <v>7000</v>
      </c>
      <c r="C606" s="159" t="s">
        <v>6988</v>
      </c>
      <c r="D606" s="159" t="s">
        <v>6988</v>
      </c>
      <c r="E606" s="160">
        <v>1</v>
      </c>
      <c r="F606" s="161">
        <v>0</v>
      </c>
      <c r="G606" s="161"/>
      <c r="H606" s="159" t="s">
        <v>3651</v>
      </c>
      <c r="I606" s="159" t="s">
        <v>3753</v>
      </c>
      <c r="J606" s="159" t="s">
        <v>4839</v>
      </c>
      <c r="K606" s="159" t="s">
        <v>182</v>
      </c>
      <c r="L606" s="159" t="s">
        <v>7001</v>
      </c>
    </row>
    <row r="607" spans="1:12" x14ac:dyDescent="0.2">
      <c r="A607" s="159" t="s">
        <v>7002</v>
      </c>
      <c r="B607" s="159" t="s">
        <v>7003</v>
      </c>
      <c r="C607" s="159" t="s">
        <v>6988</v>
      </c>
      <c r="D607" s="159" t="s">
        <v>7004</v>
      </c>
      <c r="E607" s="160">
        <v>2</v>
      </c>
      <c r="F607" s="161">
        <v>40664711</v>
      </c>
      <c r="G607" s="161">
        <v>40664711</v>
      </c>
      <c r="H607" s="159" t="s">
        <v>3651</v>
      </c>
      <c r="I607" s="159" t="s">
        <v>3656</v>
      </c>
      <c r="J607" s="159" t="s">
        <v>7005</v>
      </c>
      <c r="K607" s="159" t="s">
        <v>182</v>
      </c>
      <c r="L607" s="159" t="s">
        <v>7006</v>
      </c>
    </row>
    <row r="608" spans="1:12" x14ac:dyDescent="0.2">
      <c r="A608" s="159" t="s">
        <v>7007</v>
      </c>
      <c r="B608" s="159" t="s">
        <v>7008</v>
      </c>
      <c r="C608" s="159" t="s">
        <v>6988</v>
      </c>
      <c r="D608" s="159" t="s">
        <v>6988</v>
      </c>
      <c r="E608" s="160">
        <v>1</v>
      </c>
      <c r="F608" s="161">
        <v>5000000</v>
      </c>
      <c r="G608" s="161">
        <v>5000000</v>
      </c>
      <c r="H608" s="159" t="s">
        <v>3651</v>
      </c>
      <c r="I608" s="159" t="s">
        <v>4010</v>
      </c>
      <c r="J608" s="159" t="s">
        <v>5065</v>
      </c>
      <c r="K608" s="159"/>
      <c r="L608" s="159" t="s">
        <v>7009</v>
      </c>
    </row>
    <row r="609" spans="1:12" x14ac:dyDescent="0.2">
      <c r="A609" s="159" t="s">
        <v>7010</v>
      </c>
      <c r="B609" s="159" t="s">
        <v>7011</v>
      </c>
      <c r="C609" s="159" t="s">
        <v>7012</v>
      </c>
      <c r="D609" s="159" t="s">
        <v>7012</v>
      </c>
      <c r="E609" s="160">
        <v>1</v>
      </c>
      <c r="F609" s="161">
        <v>160671809</v>
      </c>
      <c r="G609" s="161">
        <v>160671809</v>
      </c>
      <c r="H609" s="159" t="s">
        <v>3651</v>
      </c>
      <c r="I609" s="159" t="s">
        <v>3656</v>
      </c>
      <c r="J609" s="159" t="s">
        <v>4984</v>
      </c>
      <c r="K609" s="159"/>
      <c r="L609" s="159" t="s">
        <v>7013</v>
      </c>
    </row>
    <row r="610" spans="1:12" x14ac:dyDescent="0.2">
      <c r="A610" s="159" t="s">
        <v>7014</v>
      </c>
      <c r="B610" s="159" t="s">
        <v>7015</v>
      </c>
      <c r="C610" s="159" t="s">
        <v>7012</v>
      </c>
      <c r="D610" s="159" t="s">
        <v>5595</v>
      </c>
      <c r="E610" s="160">
        <v>2</v>
      </c>
      <c r="F610" s="161">
        <v>435000</v>
      </c>
      <c r="G610" s="161">
        <v>7370000</v>
      </c>
      <c r="H610" s="159" t="s">
        <v>3651</v>
      </c>
      <c r="I610" s="159" t="s">
        <v>5209</v>
      </c>
      <c r="J610" s="159" t="s">
        <v>7016</v>
      </c>
      <c r="K610" s="159" t="s">
        <v>178</v>
      </c>
      <c r="L610" s="159" t="s">
        <v>7017</v>
      </c>
    </row>
    <row r="611" spans="1:12" x14ac:dyDescent="0.2">
      <c r="A611" s="159" t="s">
        <v>7018</v>
      </c>
      <c r="B611" s="159" t="s">
        <v>7019</v>
      </c>
      <c r="C611" s="159" t="s">
        <v>7012</v>
      </c>
      <c r="D611" s="159" t="s">
        <v>7012</v>
      </c>
      <c r="E611" s="160">
        <v>1</v>
      </c>
      <c r="F611" s="161">
        <v>24182042</v>
      </c>
      <c r="G611" s="161">
        <v>30000000</v>
      </c>
      <c r="H611" s="159" t="s">
        <v>3651</v>
      </c>
      <c r="I611" s="159" t="s">
        <v>3656</v>
      </c>
      <c r="J611" s="159" t="s">
        <v>4924</v>
      </c>
      <c r="K611" s="159" t="s">
        <v>1475</v>
      </c>
      <c r="L611" s="159" t="s">
        <v>7020</v>
      </c>
    </row>
    <row r="612" spans="1:12" x14ac:dyDescent="0.2">
      <c r="A612" s="159" t="s">
        <v>7021</v>
      </c>
      <c r="B612" s="159" t="s">
        <v>7022</v>
      </c>
      <c r="C612" s="159" t="s">
        <v>7023</v>
      </c>
      <c r="D612" s="159" t="s">
        <v>7023</v>
      </c>
      <c r="E612" s="160">
        <v>1</v>
      </c>
      <c r="F612" s="161">
        <v>5000000</v>
      </c>
      <c r="G612" s="161">
        <v>5000000</v>
      </c>
      <c r="H612" s="159" t="s">
        <v>3651</v>
      </c>
      <c r="I612" s="159" t="s">
        <v>7024</v>
      </c>
      <c r="J612" s="159" t="s">
        <v>7025</v>
      </c>
      <c r="K612" s="159" t="s">
        <v>189</v>
      </c>
      <c r="L612" s="159" t="s">
        <v>7026</v>
      </c>
    </row>
    <row r="613" spans="1:12" x14ac:dyDescent="0.2">
      <c r="A613" s="159" t="s">
        <v>7027</v>
      </c>
      <c r="B613" s="159" t="s">
        <v>7028</v>
      </c>
      <c r="C613" s="159" t="s">
        <v>7023</v>
      </c>
      <c r="D613" s="159" t="s">
        <v>7023</v>
      </c>
      <c r="E613" s="160">
        <v>1</v>
      </c>
      <c r="F613" s="161">
        <v>10000000</v>
      </c>
      <c r="G613" s="161">
        <v>10000000</v>
      </c>
      <c r="H613" s="159" t="s">
        <v>3651</v>
      </c>
      <c r="I613" s="159" t="s">
        <v>3671</v>
      </c>
      <c r="J613" s="159" t="s">
        <v>4835</v>
      </c>
      <c r="K613" s="159" t="s">
        <v>178</v>
      </c>
      <c r="L613" s="159" t="s">
        <v>7029</v>
      </c>
    </row>
    <row r="614" spans="1:12" x14ac:dyDescent="0.2">
      <c r="A614" s="159" t="s">
        <v>7030</v>
      </c>
      <c r="B614" s="159" t="s">
        <v>7031</v>
      </c>
      <c r="C614" s="159" t="s">
        <v>7032</v>
      </c>
      <c r="D614" s="159" t="s">
        <v>7032</v>
      </c>
      <c r="E614" s="160">
        <v>1</v>
      </c>
      <c r="F614" s="161">
        <v>6440000</v>
      </c>
      <c r="G614" s="161">
        <v>8035000</v>
      </c>
      <c r="H614" s="159" t="s">
        <v>3651</v>
      </c>
      <c r="I614" s="159" t="s">
        <v>3671</v>
      </c>
      <c r="J614" s="159" t="s">
        <v>6104</v>
      </c>
      <c r="K614" s="159" t="s">
        <v>182</v>
      </c>
      <c r="L614" s="159" t="s">
        <v>7033</v>
      </c>
    </row>
    <row r="615" spans="1:12" x14ac:dyDescent="0.2">
      <c r="A615" s="159" t="s">
        <v>7034</v>
      </c>
      <c r="B615" s="159" t="s">
        <v>7035</v>
      </c>
      <c r="C615" s="159" t="s">
        <v>7032</v>
      </c>
      <c r="D615" s="159" t="s">
        <v>7032</v>
      </c>
      <c r="E615" s="160">
        <v>1</v>
      </c>
      <c r="F615" s="161">
        <v>2000000</v>
      </c>
      <c r="G615" s="161"/>
      <c r="H615" s="159" t="s">
        <v>3670</v>
      </c>
      <c r="I615" s="159" t="s">
        <v>3871</v>
      </c>
      <c r="J615" s="159" t="s">
        <v>7036</v>
      </c>
      <c r="K615" s="159" t="s">
        <v>178</v>
      </c>
      <c r="L615" s="159" t="s">
        <v>7037</v>
      </c>
    </row>
    <row r="616" spans="1:12" x14ac:dyDescent="0.2">
      <c r="A616" s="159" t="s">
        <v>7038</v>
      </c>
      <c r="B616" s="159" t="s">
        <v>7039</v>
      </c>
      <c r="C616" s="159" t="s">
        <v>7032</v>
      </c>
      <c r="D616" s="159" t="s">
        <v>7032</v>
      </c>
      <c r="E616" s="160">
        <v>1</v>
      </c>
      <c r="F616" s="161">
        <v>15878637</v>
      </c>
      <c r="G616" s="161">
        <v>15878637</v>
      </c>
      <c r="H616" s="159" t="s">
        <v>3651</v>
      </c>
      <c r="I616" s="159" t="s">
        <v>3690</v>
      </c>
      <c r="J616" s="159" t="s">
        <v>7040</v>
      </c>
      <c r="K616" s="159" t="s">
        <v>182</v>
      </c>
      <c r="L616" s="159" t="s">
        <v>7041</v>
      </c>
    </row>
    <row r="617" spans="1:12" x14ac:dyDescent="0.2">
      <c r="A617" s="159" t="s">
        <v>4986</v>
      </c>
      <c r="B617" s="159" t="s">
        <v>4987</v>
      </c>
      <c r="C617" s="159" t="s">
        <v>7032</v>
      </c>
      <c r="D617" s="159" t="s">
        <v>7032</v>
      </c>
      <c r="E617" s="160">
        <v>1</v>
      </c>
      <c r="F617" s="161">
        <v>6000000</v>
      </c>
      <c r="G617" s="161">
        <v>9500000</v>
      </c>
      <c r="H617" s="159" t="s">
        <v>3651</v>
      </c>
      <c r="I617" s="159" t="s">
        <v>3663</v>
      </c>
      <c r="J617" s="159" t="s">
        <v>4988</v>
      </c>
      <c r="K617" s="159"/>
      <c r="L617" s="159" t="s">
        <v>7042</v>
      </c>
    </row>
    <row r="618" spans="1:12" x14ac:dyDescent="0.2">
      <c r="A618" s="159" t="s">
        <v>7043</v>
      </c>
      <c r="B618" s="159" t="s">
        <v>7044</v>
      </c>
      <c r="C618" s="159" t="s">
        <v>6509</v>
      </c>
      <c r="D618" s="159" t="s">
        <v>6509</v>
      </c>
      <c r="E618" s="160">
        <v>1</v>
      </c>
      <c r="F618" s="161">
        <v>8000</v>
      </c>
      <c r="G618" s="161"/>
      <c r="H618" s="159" t="s">
        <v>3651</v>
      </c>
      <c r="I618" s="159" t="s">
        <v>5570</v>
      </c>
      <c r="J618" s="159" t="s">
        <v>5571</v>
      </c>
      <c r="K618" s="159" t="s">
        <v>185</v>
      </c>
      <c r="L618" s="159" t="s">
        <v>7045</v>
      </c>
    </row>
    <row r="619" spans="1:12" x14ac:dyDescent="0.2">
      <c r="A619" s="159" t="s">
        <v>7046</v>
      </c>
      <c r="B619" s="159" t="s">
        <v>7047</v>
      </c>
      <c r="C619" s="159" t="s">
        <v>6509</v>
      </c>
      <c r="D619" s="159" t="s">
        <v>6509</v>
      </c>
      <c r="E619" s="160">
        <v>1</v>
      </c>
      <c r="F619" s="161">
        <v>30000000</v>
      </c>
      <c r="G619" s="161">
        <v>30000000</v>
      </c>
      <c r="H619" s="159" t="s">
        <v>3670</v>
      </c>
      <c r="I619" s="159" t="s">
        <v>3656</v>
      </c>
      <c r="J619" s="159" t="s">
        <v>4916</v>
      </c>
      <c r="K619" s="159"/>
      <c r="L619" s="159" t="s">
        <v>7048</v>
      </c>
    </row>
    <row r="620" spans="1:12" x14ac:dyDescent="0.2">
      <c r="A620" s="159" t="s">
        <v>7046</v>
      </c>
      <c r="B620" s="159" t="s">
        <v>7047</v>
      </c>
      <c r="C620" s="159" t="s">
        <v>6509</v>
      </c>
      <c r="D620" s="159" t="s">
        <v>6509</v>
      </c>
      <c r="E620" s="160">
        <v>1</v>
      </c>
      <c r="F620" s="161">
        <v>24500000</v>
      </c>
      <c r="G620" s="161">
        <v>25000000</v>
      </c>
      <c r="H620" s="159" t="s">
        <v>3670</v>
      </c>
      <c r="I620" s="159" t="s">
        <v>3656</v>
      </c>
      <c r="J620" s="159" t="s">
        <v>4916</v>
      </c>
      <c r="K620" s="159"/>
      <c r="L620" s="159" t="s">
        <v>7049</v>
      </c>
    </row>
    <row r="621" spans="1:12" x14ac:dyDescent="0.2">
      <c r="A621" s="159" t="s">
        <v>6356</v>
      </c>
      <c r="B621" s="159" t="s">
        <v>6357</v>
      </c>
      <c r="C621" s="159" t="s">
        <v>6509</v>
      </c>
      <c r="D621" s="159" t="s">
        <v>6509</v>
      </c>
      <c r="E621" s="160">
        <v>1</v>
      </c>
      <c r="F621" s="161">
        <v>7114287</v>
      </c>
      <c r="G621" s="161">
        <v>7114287</v>
      </c>
      <c r="H621" s="159" t="s">
        <v>3670</v>
      </c>
      <c r="I621" s="159" t="s">
        <v>3671</v>
      </c>
      <c r="J621" s="159" t="s">
        <v>4902</v>
      </c>
      <c r="K621" s="159"/>
      <c r="L621" s="159" t="s">
        <v>7050</v>
      </c>
    </row>
    <row r="622" spans="1:12" x14ac:dyDescent="0.2">
      <c r="A622" s="159" t="s">
        <v>7051</v>
      </c>
      <c r="B622" s="159" t="s">
        <v>7052</v>
      </c>
      <c r="C622" s="159" t="s">
        <v>7053</v>
      </c>
      <c r="D622" s="159" t="s">
        <v>7054</v>
      </c>
      <c r="E622" s="160">
        <v>2</v>
      </c>
      <c r="F622" s="161">
        <v>574998</v>
      </c>
      <c r="G622" s="161">
        <v>574998</v>
      </c>
      <c r="H622" s="159" t="s">
        <v>3651</v>
      </c>
      <c r="I622" s="159" t="s">
        <v>5250</v>
      </c>
      <c r="J622" s="159" t="s">
        <v>5476</v>
      </c>
      <c r="K622" s="159" t="s">
        <v>185</v>
      </c>
      <c r="L622" s="159" t="s">
        <v>7055</v>
      </c>
    </row>
    <row r="623" spans="1:12" x14ac:dyDescent="0.2">
      <c r="A623" s="159" t="s">
        <v>7056</v>
      </c>
      <c r="B623" s="159" t="s">
        <v>7057</v>
      </c>
      <c r="C623" s="159" t="s">
        <v>7053</v>
      </c>
      <c r="D623" s="159" t="s">
        <v>7053</v>
      </c>
      <c r="E623" s="160">
        <v>1</v>
      </c>
      <c r="F623" s="161">
        <v>13200000</v>
      </c>
      <c r="G623" s="161">
        <v>13200000</v>
      </c>
      <c r="H623" s="159" t="s">
        <v>3651</v>
      </c>
      <c r="I623" s="159" t="s">
        <v>3687</v>
      </c>
      <c r="J623" s="159" t="s">
        <v>6493</v>
      </c>
      <c r="K623" s="159" t="s">
        <v>185</v>
      </c>
      <c r="L623" s="159" t="s">
        <v>7058</v>
      </c>
    </row>
    <row r="624" spans="1:12" x14ac:dyDescent="0.2">
      <c r="A624" s="159" t="s">
        <v>5851</v>
      </c>
      <c r="B624" s="159" t="s">
        <v>5852</v>
      </c>
      <c r="C624" s="159" t="s">
        <v>7053</v>
      </c>
      <c r="D624" s="159" t="s">
        <v>7059</v>
      </c>
      <c r="E624" s="160">
        <v>3</v>
      </c>
      <c r="F624" s="161">
        <v>440000</v>
      </c>
      <c r="G624" s="161">
        <v>700000</v>
      </c>
      <c r="H624" s="159" t="s">
        <v>3651</v>
      </c>
      <c r="I624" s="159" t="s">
        <v>3660</v>
      </c>
      <c r="J624" s="159" t="s">
        <v>7060</v>
      </c>
      <c r="K624" s="159" t="s">
        <v>4877</v>
      </c>
      <c r="L624" s="159" t="s">
        <v>7061</v>
      </c>
    </row>
    <row r="625" spans="1:12" x14ac:dyDescent="0.2">
      <c r="A625" s="159" t="s">
        <v>5347</v>
      </c>
      <c r="B625" s="159" t="s">
        <v>5348</v>
      </c>
      <c r="C625" s="159" t="s">
        <v>6245</v>
      </c>
      <c r="D625" s="159" t="s">
        <v>6245</v>
      </c>
      <c r="E625" s="160">
        <v>1</v>
      </c>
      <c r="F625" s="161">
        <v>12500000</v>
      </c>
      <c r="G625" s="161">
        <v>55000000</v>
      </c>
      <c r="H625" s="159" t="s">
        <v>3670</v>
      </c>
      <c r="I625" s="159" t="s">
        <v>3690</v>
      </c>
      <c r="J625" s="159" t="s">
        <v>3878</v>
      </c>
      <c r="K625" s="159" t="s">
        <v>1475</v>
      </c>
      <c r="L625" s="159" t="s">
        <v>7062</v>
      </c>
    </row>
    <row r="626" spans="1:12" x14ac:dyDescent="0.2">
      <c r="A626" s="159" t="s">
        <v>4870</v>
      </c>
      <c r="B626" s="159" t="s">
        <v>4871</v>
      </c>
      <c r="C626" s="159" t="s">
        <v>6245</v>
      </c>
      <c r="D626" s="159" t="s">
        <v>6245</v>
      </c>
      <c r="E626" s="160">
        <v>1</v>
      </c>
      <c r="F626" s="161">
        <v>125000</v>
      </c>
      <c r="G626" s="161">
        <v>500000</v>
      </c>
      <c r="H626" s="159" t="s">
        <v>3670</v>
      </c>
      <c r="I626" s="159" t="s">
        <v>3666</v>
      </c>
      <c r="J626" s="159" t="s">
        <v>3855</v>
      </c>
      <c r="K626" s="159" t="s">
        <v>1475</v>
      </c>
      <c r="L626" s="159" t="s">
        <v>7063</v>
      </c>
    </row>
    <row r="627" spans="1:12" x14ac:dyDescent="0.2">
      <c r="A627" s="159" t="s">
        <v>7064</v>
      </c>
      <c r="B627" s="159" t="s">
        <v>7065</v>
      </c>
      <c r="C627" s="159" t="s">
        <v>6138</v>
      </c>
      <c r="D627" s="159" t="s">
        <v>6138</v>
      </c>
      <c r="E627" s="160">
        <v>1</v>
      </c>
      <c r="F627" s="161">
        <v>13652623</v>
      </c>
      <c r="G627" s="161">
        <v>15652623</v>
      </c>
      <c r="H627" s="159" t="s">
        <v>3651</v>
      </c>
      <c r="I627" s="159" t="s">
        <v>3656</v>
      </c>
      <c r="J627" s="159" t="s">
        <v>5077</v>
      </c>
      <c r="K627" s="159" t="s">
        <v>182</v>
      </c>
      <c r="L627" s="159" t="s">
        <v>7066</v>
      </c>
    </row>
    <row r="628" spans="1:12" x14ac:dyDescent="0.2">
      <c r="A628" s="159" t="s">
        <v>7067</v>
      </c>
      <c r="B628" s="159" t="s">
        <v>7068</v>
      </c>
      <c r="C628" s="159" t="s">
        <v>6138</v>
      </c>
      <c r="D628" s="159" t="s">
        <v>7069</v>
      </c>
      <c r="E628" s="160">
        <v>3</v>
      </c>
      <c r="F628" s="161">
        <v>40889315</v>
      </c>
      <c r="G628" s="161">
        <v>40889315</v>
      </c>
      <c r="H628" s="159" t="s">
        <v>3651</v>
      </c>
      <c r="I628" s="159" t="s">
        <v>3671</v>
      </c>
      <c r="J628" s="159" t="s">
        <v>4835</v>
      </c>
      <c r="K628" s="159" t="s">
        <v>185</v>
      </c>
      <c r="L628" s="159" t="s">
        <v>7070</v>
      </c>
    </row>
    <row r="629" spans="1:12" x14ac:dyDescent="0.2">
      <c r="A629" s="159" t="s">
        <v>7071</v>
      </c>
      <c r="B629" s="159" t="s">
        <v>7072</v>
      </c>
      <c r="C629" s="159" t="s">
        <v>6138</v>
      </c>
      <c r="D629" s="159" t="s">
        <v>3568</v>
      </c>
      <c r="E629" s="160">
        <v>2</v>
      </c>
      <c r="F629" s="161">
        <v>22486953</v>
      </c>
      <c r="G629" s="161">
        <v>22800000</v>
      </c>
      <c r="H629" s="159" t="s">
        <v>3651</v>
      </c>
      <c r="I629" s="159" t="s">
        <v>3666</v>
      </c>
      <c r="J629" s="159" t="s">
        <v>7073</v>
      </c>
      <c r="K629" s="159"/>
      <c r="L629" s="159" t="s">
        <v>7074</v>
      </c>
    </row>
    <row r="630" spans="1:12" x14ac:dyDescent="0.2">
      <c r="A630" s="159" t="s">
        <v>7075</v>
      </c>
      <c r="B630" s="159" t="s">
        <v>7076</v>
      </c>
      <c r="C630" s="159" t="s">
        <v>6138</v>
      </c>
      <c r="D630" s="159" t="s">
        <v>6138</v>
      </c>
      <c r="E630" s="160">
        <v>1</v>
      </c>
      <c r="F630" s="161">
        <v>15000000</v>
      </c>
      <c r="G630" s="161">
        <v>15000000</v>
      </c>
      <c r="H630" s="159" t="s">
        <v>3670</v>
      </c>
      <c r="I630" s="159" t="s">
        <v>3753</v>
      </c>
      <c r="J630" s="159" t="s">
        <v>7077</v>
      </c>
      <c r="K630" s="159"/>
      <c r="L630" s="159" t="s">
        <v>7078</v>
      </c>
    </row>
    <row r="631" spans="1:12" x14ac:dyDescent="0.2">
      <c r="A631" s="159" t="s">
        <v>7079</v>
      </c>
      <c r="B631" s="159" t="s">
        <v>7080</v>
      </c>
      <c r="C631" s="159" t="s">
        <v>6138</v>
      </c>
      <c r="D631" s="159" t="s">
        <v>6138</v>
      </c>
      <c r="E631" s="160">
        <v>1</v>
      </c>
      <c r="F631" s="161">
        <v>13957000</v>
      </c>
      <c r="G631" s="161">
        <v>40000000</v>
      </c>
      <c r="H631" s="159" t="s">
        <v>3651</v>
      </c>
      <c r="I631" s="159" t="s">
        <v>3711</v>
      </c>
      <c r="J631" s="159" t="s">
        <v>7081</v>
      </c>
      <c r="K631" s="159"/>
      <c r="L631" s="159" t="s">
        <v>7082</v>
      </c>
    </row>
    <row r="632" spans="1:12" x14ac:dyDescent="0.2">
      <c r="A632" s="159" t="s">
        <v>7083</v>
      </c>
      <c r="B632" s="159" t="s">
        <v>7084</v>
      </c>
      <c r="C632" s="159" t="s">
        <v>6138</v>
      </c>
      <c r="D632" s="159" t="s">
        <v>6138</v>
      </c>
      <c r="E632" s="160">
        <v>1</v>
      </c>
      <c r="F632" s="161">
        <v>2400002</v>
      </c>
      <c r="G632" s="161">
        <v>2400002</v>
      </c>
      <c r="H632" s="159" t="s">
        <v>3651</v>
      </c>
      <c r="I632" s="159" t="s">
        <v>3656</v>
      </c>
      <c r="J632" s="159" t="s">
        <v>7085</v>
      </c>
      <c r="K632" s="159"/>
      <c r="L632" s="159" t="s">
        <v>7086</v>
      </c>
    </row>
    <row r="633" spans="1:12" x14ac:dyDescent="0.2">
      <c r="A633" s="159" t="s">
        <v>5046</v>
      </c>
      <c r="B633" s="159" t="s">
        <v>5047</v>
      </c>
      <c r="C633" s="159" t="s">
        <v>6138</v>
      </c>
      <c r="D633" s="159" t="s">
        <v>6138</v>
      </c>
      <c r="E633" s="160">
        <v>1</v>
      </c>
      <c r="F633" s="161">
        <v>600000</v>
      </c>
      <c r="G633" s="161">
        <v>600000</v>
      </c>
      <c r="H633" s="159" t="s">
        <v>3651</v>
      </c>
      <c r="I633" s="159" t="s">
        <v>3671</v>
      </c>
      <c r="J633" s="159" t="s">
        <v>5049</v>
      </c>
      <c r="K633" s="159"/>
      <c r="L633" s="159" t="s">
        <v>7087</v>
      </c>
    </row>
    <row r="634" spans="1:12" x14ac:dyDescent="0.2">
      <c r="A634" s="159" t="s">
        <v>7088</v>
      </c>
      <c r="B634" s="159" t="s">
        <v>7089</v>
      </c>
      <c r="C634" s="159" t="s">
        <v>7090</v>
      </c>
      <c r="D634" s="159" t="s">
        <v>7090</v>
      </c>
      <c r="E634" s="160">
        <v>1</v>
      </c>
      <c r="F634" s="161">
        <v>15410669</v>
      </c>
      <c r="G634" s="161">
        <v>25006934</v>
      </c>
      <c r="H634" s="159" t="s">
        <v>3651</v>
      </c>
      <c r="I634" s="159" t="s">
        <v>3680</v>
      </c>
      <c r="J634" s="159" t="s">
        <v>5845</v>
      </c>
      <c r="K634" s="159" t="s">
        <v>178</v>
      </c>
      <c r="L634" s="159" t="s">
        <v>7091</v>
      </c>
    </row>
    <row r="635" spans="1:12" x14ac:dyDescent="0.2">
      <c r="A635" s="159" t="s">
        <v>7092</v>
      </c>
      <c r="B635" s="159" t="s">
        <v>7093</v>
      </c>
      <c r="C635" s="159" t="s">
        <v>7090</v>
      </c>
      <c r="D635" s="159" t="s">
        <v>7090</v>
      </c>
      <c r="E635" s="160">
        <v>1</v>
      </c>
      <c r="F635" s="161">
        <v>1588889</v>
      </c>
      <c r="G635" s="161">
        <v>1588889</v>
      </c>
      <c r="H635" s="159" t="s">
        <v>3651</v>
      </c>
      <c r="I635" s="159" t="s">
        <v>6172</v>
      </c>
      <c r="J635" s="159" t="s">
        <v>7094</v>
      </c>
      <c r="K635" s="159" t="s">
        <v>185</v>
      </c>
      <c r="L635" s="159" t="s">
        <v>7095</v>
      </c>
    </row>
    <row r="636" spans="1:12" x14ac:dyDescent="0.2">
      <c r="A636" s="159" t="s">
        <v>7096</v>
      </c>
      <c r="B636" s="159" t="s">
        <v>7097</v>
      </c>
      <c r="C636" s="159" t="s">
        <v>7090</v>
      </c>
      <c r="D636" s="159" t="s">
        <v>7090</v>
      </c>
      <c r="E636" s="160">
        <v>1</v>
      </c>
      <c r="F636" s="161">
        <v>1399993</v>
      </c>
      <c r="G636" s="161">
        <v>2000000</v>
      </c>
      <c r="H636" s="159" t="s">
        <v>3651</v>
      </c>
      <c r="I636" s="159" t="s">
        <v>3810</v>
      </c>
      <c r="J636" s="159" t="s">
        <v>5617</v>
      </c>
      <c r="K636" s="159" t="s">
        <v>182</v>
      </c>
      <c r="L636" s="159" t="s">
        <v>7098</v>
      </c>
    </row>
    <row r="637" spans="1:12" x14ac:dyDescent="0.2">
      <c r="A637" s="159" t="s">
        <v>7099</v>
      </c>
      <c r="B637" s="159" t="s">
        <v>7100</v>
      </c>
      <c r="C637" s="159" t="s">
        <v>7090</v>
      </c>
      <c r="D637" s="159" t="s">
        <v>7101</v>
      </c>
      <c r="E637" s="160">
        <v>2</v>
      </c>
      <c r="F637" s="161">
        <v>15372179</v>
      </c>
      <c r="G637" s="161">
        <v>15372179</v>
      </c>
      <c r="H637" s="159" t="s">
        <v>3651</v>
      </c>
      <c r="I637" s="159" t="s">
        <v>3671</v>
      </c>
      <c r="J637" s="159" t="s">
        <v>7102</v>
      </c>
      <c r="K637" s="159" t="s">
        <v>189</v>
      </c>
      <c r="L637" s="159" t="s">
        <v>7103</v>
      </c>
    </row>
    <row r="638" spans="1:12" x14ac:dyDescent="0.2">
      <c r="A638" s="159" t="s">
        <v>7104</v>
      </c>
      <c r="B638" s="159" t="s">
        <v>7105</v>
      </c>
      <c r="C638" s="159" t="s">
        <v>7090</v>
      </c>
      <c r="D638" s="159" t="s">
        <v>7090</v>
      </c>
      <c r="E638" s="160">
        <v>1</v>
      </c>
      <c r="F638" s="161">
        <v>2033333</v>
      </c>
      <c r="G638" s="161">
        <v>2200000</v>
      </c>
      <c r="H638" s="159" t="s">
        <v>3651</v>
      </c>
      <c r="I638" s="159" t="s">
        <v>5209</v>
      </c>
      <c r="J638" s="159" t="s">
        <v>5663</v>
      </c>
      <c r="K638" s="159"/>
      <c r="L638" s="159" t="s">
        <v>7106</v>
      </c>
    </row>
    <row r="639" spans="1:12" x14ac:dyDescent="0.2">
      <c r="A639" s="159" t="s">
        <v>5215</v>
      </c>
      <c r="B639" s="159" t="s">
        <v>5216</v>
      </c>
      <c r="C639" s="159" t="s">
        <v>7090</v>
      </c>
      <c r="D639" s="159" t="s">
        <v>7090</v>
      </c>
      <c r="E639" s="160">
        <v>1</v>
      </c>
      <c r="F639" s="161">
        <v>629958</v>
      </c>
      <c r="G639" s="161">
        <v>629958</v>
      </c>
      <c r="H639" s="159" t="s">
        <v>3670</v>
      </c>
      <c r="I639" s="159" t="s">
        <v>3656</v>
      </c>
      <c r="J639" s="159" t="s">
        <v>3854</v>
      </c>
      <c r="K639" s="159"/>
      <c r="L639" s="159" t="s">
        <v>7107</v>
      </c>
    </row>
    <row r="640" spans="1:12" x14ac:dyDescent="0.2">
      <c r="A640" s="159" t="s">
        <v>7108</v>
      </c>
      <c r="B640" s="159" t="s">
        <v>7109</v>
      </c>
      <c r="C640" s="159" t="s">
        <v>7110</v>
      </c>
      <c r="D640" s="159" t="s">
        <v>7110</v>
      </c>
      <c r="E640" s="160">
        <v>1</v>
      </c>
      <c r="F640" s="161">
        <v>50675</v>
      </c>
      <c r="G640" s="161">
        <v>1500000</v>
      </c>
      <c r="H640" s="159" t="s">
        <v>3651</v>
      </c>
      <c r="I640" s="159" t="s">
        <v>3958</v>
      </c>
      <c r="J640" s="159" t="s">
        <v>7111</v>
      </c>
      <c r="K640" s="159" t="s">
        <v>185</v>
      </c>
      <c r="L640" s="159" t="s">
        <v>7112</v>
      </c>
    </row>
    <row r="641" spans="1:12" x14ac:dyDescent="0.2">
      <c r="A641" s="159" t="s">
        <v>7113</v>
      </c>
      <c r="B641" s="159" t="s">
        <v>7114</v>
      </c>
      <c r="C641" s="159" t="s">
        <v>7110</v>
      </c>
      <c r="D641" s="159" t="s">
        <v>7110</v>
      </c>
      <c r="E641" s="160">
        <v>1</v>
      </c>
      <c r="F641" s="161">
        <v>7220002</v>
      </c>
      <c r="G641" s="161">
        <v>39999999</v>
      </c>
      <c r="H641" s="159" t="s">
        <v>3651</v>
      </c>
      <c r="I641" s="159" t="s">
        <v>3711</v>
      </c>
      <c r="J641" s="159" t="s">
        <v>5493</v>
      </c>
      <c r="K641" s="159"/>
      <c r="L641" s="159" t="s">
        <v>7115</v>
      </c>
    </row>
    <row r="642" spans="1:12" x14ac:dyDescent="0.2">
      <c r="A642" s="159" t="s">
        <v>7116</v>
      </c>
      <c r="B642" s="159" t="s">
        <v>7117</v>
      </c>
      <c r="C642" s="159" t="s">
        <v>7118</v>
      </c>
      <c r="D642" s="159" t="s">
        <v>7118</v>
      </c>
      <c r="E642" s="160">
        <v>1</v>
      </c>
      <c r="F642" s="161">
        <v>13545223</v>
      </c>
      <c r="G642" s="161"/>
      <c r="H642" s="159" t="s">
        <v>3651</v>
      </c>
      <c r="I642" s="159" t="s">
        <v>3656</v>
      </c>
      <c r="J642" s="159" t="s">
        <v>7119</v>
      </c>
      <c r="K642" s="159"/>
      <c r="L642" s="159" t="s">
        <v>7120</v>
      </c>
    </row>
    <row r="643" spans="1:12" x14ac:dyDescent="0.2">
      <c r="A643" s="159" t="s">
        <v>7121</v>
      </c>
      <c r="B643" s="159" t="s">
        <v>7122</v>
      </c>
      <c r="C643" s="159" t="s">
        <v>7118</v>
      </c>
      <c r="D643" s="159" t="s">
        <v>7123</v>
      </c>
      <c r="E643" s="160">
        <v>3</v>
      </c>
      <c r="F643" s="161">
        <v>3862000</v>
      </c>
      <c r="G643" s="161">
        <v>4600000</v>
      </c>
      <c r="H643" s="159" t="s">
        <v>3651</v>
      </c>
      <c r="I643" s="159" t="s">
        <v>3810</v>
      </c>
      <c r="J643" s="159" t="s">
        <v>5859</v>
      </c>
      <c r="K643" s="159"/>
      <c r="L643" s="159" t="s">
        <v>7124</v>
      </c>
    </row>
    <row r="644" spans="1:12" x14ac:dyDescent="0.2">
      <c r="A644" s="159" t="s">
        <v>3689</v>
      </c>
      <c r="B644" s="159" t="s">
        <v>3692</v>
      </c>
      <c r="C644" s="159" t="s">
        <v>7118</v>
      </c>
      <c r="D644" s="159" t="s">
        <v>7118</v>
      </c>
      <c r="E644" s="160">
        <v>1</v>
      </c>
      <c r="F644" s="161">
        <v>2250000</v>
      </c>
      <c r="G644" s="161">
        <v>2250000</v>
      </c>
      <c r="H644" s="159" t="s">
        <v>3651</v>
      </c>
      <c r="I644" s="159" t="s">
        <v>3690</v>
      </c>
      <c r="J644" s="159" t="s">
        <v>3878</v>
      </c>
      <c r="K644" s="159"/>
      <c r="L644" s="159" t="s">
        <v>3691</v>
      </c>
    </row>
    <row r="645" spans="1:12" x14ac:dyDescent="0.2">
      <c r="A645" s="159" t="s">
        <v>7125</v>
      </c>
      <c r="B645" s="159" t="s">
        <v>7126</v>
      </c>
      <c r="C645" s="159" t="s">
        <v>7118</v>
      </c>
      <c r="D645" s="159" t="s">
        <v>7118</v>
      </c>
      <c r="E645" s="160">
        <v>1</v>
      </c>
      <c r="F645" s="161">
        <v>16153594</v>
      </c>
      <c r="G645" s="161">
        <v>16153594</v>
      </c>
      <c r="H645" s="159" t="s">
        <v>3651</v>
      </c>
      <c r="I645" s="159" t="s">
        <v>3660</v>
      </c>
      <c r="J645" s="159" t="s">
        <v>7060</v>
      </c>
      <c r="K645" s="159"/>
      <c r="L645" s="159" t="s">
        <v>7127</v>
      </c>
    </row>
    <row r="646" spans="1:12" x14ac:dyDescent="0.2">
      <c r="A646" s="159" t="s">
        <v>7128</v>
      </c>
      <c r="B646" s="159" t="s">
        <v>7129</v>
      </c>
      <c r="C646" s="159" t="s">
        <v>7118</v>
      </c>
      <c r="D646" s="159" t="s">
        <v>7118</v>
      </c>
      <c r="E646" s="160">
        <v>1</v>
      </c>
      <c r="F646" s="161">
        <v>1800000</v>
      </c>
      <c r="G646" s="161">
        <v>1800000</v>
      </c>
      <c r="H646" s="159" t="s">
        <v>3651</v>
      </c>
      <c r="I646" s="159" t="s">
        <v>3671</v>
      </c>
      <c r="J646" s="159" t="s">
        <v>4835</v>
      </c>
      <c r="K646" s="159" t="s">
        <v>1475</v>
      </c>
      <c r="L646" s="159" t="s">
        <v>7130</v>
      </c>
    </row>
    <row r="647" spans="1:12" x14ac:dyDescent="0.2">
      <c r="A647" s="159" t="s">
        <v>6534</v>
      </c>
      <c r="B647" s="159" t="s">
        <v>6535</v>
      </c>
      <c r="C647" s="159" t="s">
        <v>5854</v>
      </c>
      <c r="D647" s="159" t="s">
        <v>5854</v>
      </c>
      <c r="E647" s="160">
        <v>1</v>
      </c>
      <c r="F647" s="161">
        <v>2000000</v>
      </c>
      <c r="G647" s="161">
        <v>2000000</v>
      </c>
      <c r="H647" s="159" t="s">
        <v>3651</v>
      </c>
      <c r="I647" s="159" t="s">
        <v>3656</v>
      </c>
      <c r="J647" s="159" t="s">
        <v>3978</v>
      </c>
      <c r="K647" s="159" t="s">
        <v>189</v>
      </c>
      <c r="L647" s="159" t="s">
        <v>7131</v>
      </c>
    </row>
    <row r="648" spans="1:12" x14ac:dyDescent="0.2">
      <c r="A648" s="159" t="s">
        <v>7132</v>
      </c>
      <c r="B648" s="159" t="s">
        <v>7133</v>
      </c>
      <c r="C648" s="159" t="s">
        <v>5854</v>
      </c>
      <c r="D648" s="159" t="s">
        <v>5854</v>
      </c>
      <c r="E648" s="160">
        <v>1</v>
      </c>
      <c r="F648" s="161">
        <v>28650000</v>
      </c>
      <c r="G648" s="161">
        <v>28650000</v>
      </c>
      <c r="H648" s="159" t="s">
        <v>3651</v>
      </c>
      <c r="I648" s="159" t="s">
        <v>3656</v>
      </c>
      <c r="J648" s="159" t="s">
        <v>7134</v>
      </c>
      <c r="K648" s="159"/>
      <c r="L648" s="159" t="s">
        <v>7135</v>
      </c>
    </row>
    <row r="649" spans="1:12" x14ac:dyDescent="0.2">
      <c r="A649" s="159" t="s">
        <v>7136</v>
      </c>
      <c r="B649" s="159" t="s">
        <v>7137</v>
      </c>
      <c r="C649" s="159" t="s">
        <v>5854</v>
      </c>
      <c r="D649" s="159" t="s">
        <v>5854</v>
      </c>
      <c r="E649" s="160">
        <v>1</v>
      </c>
      <c r="F649" s="161">
        <v>9999973</v>
      </c>
      <c r="G649" s="161">
        <v>40000000</v>
      </c>
      <c r="H649" s="159" t="s">
        <v>3651</v>
      </c>
      <c r="I649" s="159" t="s">
        <v>3680</v>
      </c>
      <c r="J649" s="159" t="s">
        <v>3680</v>
      </c>
      <c r="K649" s="159" t="s">
        <v>182</v>
      </c>
      <c r="L649" s="159" t="s">
        <v>7138</v>
      </c>
    </row>
    <row r="650" spans="1:12" x14ac:dyDescent="0.2">
      <c r="A650" s="159" t="s">
        <v>7139</v>
      </c>
      <c r="B650" s="159" t="s">
        <v>7140</v>
      </c>
      <c r="C650" s="159" t="s">
        <v>5854</v>
      </c>
      <c r="D650" s="159" t="s">
        <v>7141</v>
      </c>
      <c r="E650" s="160">
        <v>2</v>
      </c>
      <c r="F650" s="161">
        <v>7377002</v>
      </c>
      <c r="G650" s="161">
        <v>10629329</v>
      </c>
      <c r="H650" s="159" t="s">
        <v>3651</v>
      </c>
      <c r="I650" s="159" t="s">
        <v>3656</v>
      </c>
      <c r="J650" s="159" t="s">
        <v>7142</v>
      </c>
      <c r="K650" s="159"/>
      <c r="L650" s="159" t="s">
        <v>7143</v>
      </c>
    </row>
    <row r="651" spans="1:12" x14ac:dyDescent="0.2">
      <c r="A651" s="159" t="s">
        <v>7144</v>
      </c>
      <c r="B651" s="159" t="s">
        <v>7145</v>
      </c>
      <c r="C651" s="159" t="s">
        <v>5854</v>
      </c>
      <c r="D651" s="159" t="s">
        <v>5854</v>
      </c>
      <c r="E651" s="160">
        <v>1</v>
      </c>
      <c r="F651" s="161">
        <v>8320515</v>
      </c>
      <c r="G651" s="161">
        <v>10000000</v>
      </c>
      <c r="H651" s="159" t="s">
        <v>3651</v>
      </c>
      <c r="I651" s="159" t="s">
        <v>4996</v>
      </c>
      <c r="J651" s="159" t="s">
        <v>7146</v>
      </c>
      <c r="K651" s="159"/>
      <c r="L651" s="159" t="s">
        <v>7147</v>
      </c>
    </row>
    <row r="652" spans="1:12" x14ac:dyDescent="0.2">
      <c r="A652" s="159" t="s">
        <v>7144</v>
      </c>
      <c r="B652" s="159" t="s">
        <v>7145</v>
      </c>
      <c r="C652" s="159" t="s">
        <v>5854</v>
      </c>
      <c r="D652" s="159" t="s">
        <v>5854</v>
      </c>
      <c r="E652" s="160">
        <v>1</v>
      </c>
      <c r="F652" s="161">
        <v>9979274</v>
      </c>
      <c r="G652" s="161">
        <v>10000000</v>
      </c>
      <c r="H652" s="159" t="s">
        <v>3651</v>
      </c>
      <c r="I652" s="159" t="s">
        <v>4996</v>
      </c>
      <c r="J652" s="159" t="s">
        <v>7146</v>
      </c>
      <c r="K652" s="159"/>
      <c r="L652" s="159" t="s">
        <v>7148</v>
      </c>
    </row>
    <row r="653" spans="1:12" x14ac:dyDescent="0.2">
      <c r="A653" s="159" t="s">
        <v>7149</v>
      </c>
      <c r="B653" s="159" t="s">
        <v>7150</v>
      </c>
      <c r="C653" s="159" t="s">
        <v>5854</v>
      </c>
      <c r="D653" s="159" t="s">
        <v>5854</v>
      </c>
      <c r="E653" s="160">
        <v>1</v>
      </c>
      <c r="F653" s="161">
        <v>639969</v>
      </c>
      <c r="G653" s="161">
        <v>639969</v>
      </c>
      <c r="H653" s="159" t="s">
        <v>3651</v>
      </c>
      <c r="I653" s="159" t="s">
        <v>4010</v>
      </c>
      <c r="J653" s="159" t="s">
        <v>7151</v>
      </c>
      <c r="K653" s="159" t="s">
        <v>1475</v>
      </c>
      <c r="L653" s="159" t="s">
        <v>7152</v>
      </c>
    </row>
    <row r="654" spans="1:12" x14ac:dyDescent="0.2">
      <c r="A654" s="159" t="s">
        <v>7149</v>
      </c>
      <c r="B654" s="159" t="s">
        <v>7150</v>
      </c>
      <c r="C654" s="159" t="s">
        <v>5854</v>
      </c>
      <c r="D654" s="159" t="s">
        <v>5854</v>
      </c>
      <c r="E654" s="160">
        <v>1</v>
      </c>
      <c r="F654" s="161">
        <v>9242052</v>
      </c>
      <c r="G654" s="161">
        <v>9242052</v>
      </c>
      <c r="H654" s="159" t="s">
        <v>3651</v>
      </c>
      <c r="I654" s="159" t="s">
        <v>4010</v>
      </c>
      <c r="J654" s="159" t="s">
        <v>7151</v>
      </c>
      <c r="K654" s="159" t="s">
        <v>1475</v>
      </c>
      <c r="L654" s="159" t="s">
        <v>7153</v>
      </c>
    </row>
    <row r="655" spans="1:12" x14ac:dyDescent="0.2">
      <c r="A655" s="159" t="s">
        <v>5018</v>
      </c>
      <c r="B655" s="159" t="s">
        <v>5019</v>
      </c>
      <c r="C655" s="159" t="s">
        <v>5854</v>
      </c>
      <c r="D655" s="159" t="s">
        <v>5854</v>
      </c>
      <c r="E655" s="160">
        <v>1</v>
      </c>
      <c r="F655" s="161">
        <v>5000319</v>
      </c>
      <c r="G655" s="161">
        <v>5000319</v>
      </c>
      <c r="H655" s="159" t="s">
        <v>3670</v>
      </c>
      <c r="I655" s="159" t="s">
        <v>3666</v>
      </c>
      <c r="J655" s="159" t="s">
        <v>5020</v>
      </c>
      <c r="K655" s="159"/>
      <c r="L655" s="159" t="s">
        <v>7154</v>
      </c>
    </row>
    <row r="656" spans="1:12" x14ac:dyDescent="0.2">
      <c r="A656" s="159" t="s">
        <v>7155</v>
      </c>
      <c r="B656" s="159" t="s">
        <v>7156</v>
      </c>
      <c r="C656" s="159" t="s">
        <v>5854</v>
      </c>
      <c r="D656" s="159" t="s">
        <v>5854</v>
      </c>
      <c r="E656" s="160">
        <v>1</v>
      </c>
      <c r="F656" s="161">
        <v>0</v>
      </c>
      <c r="G656" s="161"/>
      <c r="H656" s="159" t="s">
        <v>3651</v>
      </c>
      <c r="I656" s="159" t="s">
        <v>3656</v>
      </c>
      <c r="J656" s="159" t="s">
        <v>7157</v>
      </c>
      <c r="K656" s="159" t="s">
        <v>1475</v>
      </c>
      <c r="L656" s="159" t="s">
        <v>7158</v>
      </c>
    </row>
    <row r="657" spans="1:12" x14ac:dyDescent="0.2">
      <c r="A657" s="159" t="s">
        <v>7159</v>
      </c>
      <c r="B657" s="159" t="s">
        <v>7160</v>
      </c>
      <c r="C657" s="159" t="s">
        <v>5854</v>
      </c>
      <c r="D657" s="159" t="s">
        <v>5854</v>
      </c>
      <c r="E657" s="160">
        <v>1</v>
      </c>
      <c r="F657" s="161">
        <v>4000000</v>
      </c>
      <c r="G657" s="161">
        <v>4000000</v>
      </c>
      <c r="H657" s="159" t="s">
        <v>3651</v>
      </c>
      <c r="I657" s="159" t="s">
        <v>4010</v>
      </c>
      <c r="J657" s="159" t="s">
        <v>5390</v>
      </c>
      <c r="K657" s="159" t="s">
        <v>189</v>
      </c>
      <c r="L657" s="159" t="s">
        <v>7161</v>
      </c>
    </row>
    <row r="658" spans="1:12" x14ac:dyDescent="0.2">
      <c r="A658" s="159" t="s">
        <v>7162</v>
      </c>
      <c r="B658" s="159" t="s">
        <v>7163</v>
      </c>
      <c r="C658" s="159" t="s">
        <v>7164</v>
      </c>
      <c r="D658" s="159" t="s">
        <v>7164</v>
      </c>
      <c r="E658" s="160">
        <v>1</v>
      </c>
      <c r="F658" s="161">
        <v>120599993</v>
      </c>
      <c r="G658" s="161">
        <v>300000000</v>
      </c>
      <c r="H658" s="159" t="s">
        <v>3651</v>
      </c>
      <c r="I658" s="159" t="s">
        <v>3671</v>
      </c>
      <c r="J658" s="159" t="s">
        <v>4835</v>
      </c>
      <c r="K658" s="159" t="s">
        <v>182</v>
      </c>
      <c r="L658" s="159" t="s">
        <v>7165</v>
      </c>
    </row>
    <row r="659" spans="1:12" x14ac:dyDescent="0.2">
      <c r="A659" s="159" t="s">
        <v>7166</v>
      </c>
      <c r="B659" s="159" t="s">
        <v>7167</v>
      </c>
      <c r="C659" s="159" t="s">
        <v>7164</v>
      </c>
      <c r="D659" s="159" t="s">
        <v>7164</v>
      </c>
      <c r="E659" s="160">
        <v>1</v>
      </c>
      <c r="F659" s="161">
        <v>1759734</v>
      </c>
      <c r="G659" s="161">
        <v>1759734</v>
      </c>
      <c r="H659" s="159" t="s">
        <v>3651</v>
      </c>
      <c r="I659" s="159" t="s">
        <v>7168</v>
      </c>
      <c r="J659" s="159" t="s">
        <v>7169</v>
      </c>
      <c r="K659" s="159"/>
      <c r="L659" s="159" t="s">
        <v>7170</v>
      </c>
    </row>
    <row r="660" spans="1:12" x14ac:dyDescent="0.2">
      <c r="A660" s="159" t="s">
        <v>7171</v>
      </c>
      <c r="B660" s="159" t="s">
        <v>7172</v>
      </c>
      <c r="C660" s="159" t="s">
        <v>7164</v>
      </c>
      <c r="D660" s="159" t="s">
        <v>7164</v>
      </c>
      <c r="E660" s="160">
        <v>1</v>
      </c>
      <c r="F660" s="161">
        <v>2160000</v>
      </c>
      <c r="G660" s="161">
        <v>2160000</v>
      </c>
      <c r="H660" s="159" t="s">
        <v>3651</v>
      </c>
      <c r="I660" s="159" t="s">
        <v>5565</v>
      </c>
      <c r="J660" s="159" t="s">
        <v>6477</v>
      </c>
      <c r="K660" s="159" t="s">
        <v>178</v>
      </c>
      <c r="L660" s="159" t="s">
        <v>7173</v>
      </c>
    </row>
    <row r="661" spans="1:12" x14ac:dyDescent="0.2">
      <c r="A661" s="159" t="s">
        <v>5169</v>
      </c>
      <c r="B661" s="159" t="s">
        <v>5170</v>
      </c>
      <c r="C661" s="159" t="s">
        <v>7164</v>
      </c>
      <c r="D661" s="159" t="s">
        <v>7164</v>
      </c>
      <c r="E661" s="160">
        <v>1</v>
      </c>
      <c r="F661" s="161">
        <v>0</v>
      </c>
      <c r="G661" s="161">
        <v>1000000</v>
      </c>
      <c r="H661" s="159" t="s">
        <v>3651</v>
      </c>
      <c r="I661" s="159" t="s">
        <v>3716</v>
      </c>
      <c r="J661" s="159" t="s">
        <v>5171</v>
      </c>
      <c r="K661" s="159" t="s">
        <v>1475</v>
      </c>
      <c r="L661" s="159" t="s">
        <v>7174</v>
      </c>
    </row>
    <row r="662" spans="1:12" x14ac:dyDescent="0.2">
      <c r="A662" s="159" t="s">
        <v>7175</v>
      </c>
      <c r="B662" s="159" t="s">
        <v>7176</v>
      </c>
      <c r="C662" s="159" t="s">
        <v>7164</v>
      </c>
      <c r="D662" s="159" t="s">
        <v>7164</v>
      </c>
      <c r="E662" s="160">
        <v>1</v>
      </c>
      <c r="F662" s="161">
        <v>4000000</v>
      </c>
      <c r="G662" s="161">
        <v>10000000</v>
      </c>
      <c r="H662" s="159" t="s">
        <v>3651</v>
      </c>
      <c r="I662" s="159" t="s">
        <v>3671</v>
      </c>
      <c r="J662" s="159" t="s">
        <v>7177</v>
      </c>
      <c r="K662" s="159" t="s">
        <v>185</v>
      </c>
      <c r="L662" s="159" t="s">
        <v>7178</v>
      </c>
    </row>
    <row r="663" spans="1:12" x14ac:dyDescent="0.2">
      <c r="A663" s="159" t="s">
        <v>7179</v>
      </c>
      <c r="B663" s="159" t="s">
        <v>7180</v>
      </c>
      <c r="C663" s="159" t="s">
        <v>7181</v>
      </c>
      <c r="D663" s="159" t="s">
        <v>7181</v>
      </c>
      <c r="E663" s="160">
        <v>1</v>
      </c>
      <c r="F663" s="161">
        <v>6999997</v>
      </c>
      <c r="G663" s="161">
        <v>16999993</v>
      </c>
      <c r="H663" s="159" t="s">
        <v>3670</v>
      </c>
      <c r="I663" s="159" t="s">
        <v>3671</v>
      </c>
      <c r="J663" s="159" t="s">
        <v>5256</v>
      </c>
      <c r="K663" s="159"/>
      <c r="L663" s="159" t="s">
        <v>7182</v>
      </c>
    </row>
    <row r="664" spans="1:12" x14ac:dyDescent="0.2">
      <c r="A664" s="159" t="s">
        <v>6940</v>
      </c>
      <c r="B664" s="159" t="s">
        <v>6941</v>
      </c>
      <c r="C664" s="159" t="s">
        <v>7181</v>
      </c>
      <c r="D664" s="159" t="s">
        <v>7181</v>
      </c>
      <c r="E664" s="160">
        <v>1</v>
      </c>
      <c r="F664" s="161">
        <v>100000</v>
      </c>
      <c r="G664" s="161">
        <v>18000000</v>
      </c>
      <c r="H664" s="159" t="s">
        <v>3651</v>
      </c>
      <c r="I664" s="159" t="s">
        <v>3871</v>
      </c>
      <c r="J664" s="159" t="s">
        <v>6640</v>
      </c>
      <c r="K664" s="159" t="s">
        <v>189</v>
      </c>
      <c r="L664" s="159" t="s">
        <v>7183</v>
      </c>
    </row>
    <row r="665" spans="1:12" x14ac:dyDescent="0.2">
      <c r="A665" s="159" t="s">
        <v>7184</v>
      </c>
      <c r="B665" s="159" t="s">
        <v>7185</v>
      </c>
      <c r="C665" s="159" t="s">
        <v>7181</v>
      </c>
      <c r="D665" s="159" t="s">
        <v>7181</v>
      </c>
      <c r="E665" s="160">
        <v>1</v>
      </c>
      <c r="F665" s="161">
        <v>66720</v>
      </c>
      <c r="G665" s="161">
        <v>66720</v>
      </c>
      <c r="H665" s="159" t="s">
        <v>3651</v>
      </c>
      <c r="I665" s="159" t="s">
        <v>3711</v>
      </c>
      <c r="J665" s="159" t="s">
        <v>5599</v>
      </c>
      <c r="K665" s="159"/>
      <c r="L665" s="159" t="s">
        <v>7186</v>
      </c>
    </row>
    <row r="666" spans="1:12" x14ac:dyDescent="0.2">
      <c r="A666" s="159" t="s">
        <v>7187</v>
      </c>
      <c r="B666" s="159" t="s">
        <v>7188</v>
      </c>
      <c r="C666" s="159" t="s">
        <v>7181</v>
      </c>
      <c r="D666" s="159" t="s">
        <v>7181</v>
      </c>
      <c r="E666" s="160">
        <v>1</v>
      </c>
      <c r="F666" s="161">
        <v>7200000</v>
      </c>
      <c r="G666" s="161">
        <v>7200000</v>
      </c>
      <c r="H666" s="159" t="s">
        <v>3651</v>
      </c>
      <c r="I666" s="159" t="s">
        <v>3671</v>
      </c>
      <c r="J666" s="159" t="s">
        <v>4835</v>
      </c>
      <c r="K666" s="159" t="s">
        <v>185</v>
      </c>
      <c r="L666" s="159" t="s">
        <v>7189</v>
      </c>
    </row>
    <row r="667" spans="1:12" x14ac:dyDescent="0.2">
      <c r="A667" s="159" t="s">
        <v>7190</v>
      </c>
      <c r="B667" s="159" t="s">
        <v>7191</v>
      </c>
      <c r="C667" s="159" t="s">
        <v>7181</v>
      </c>
      <c r="D667" s="159" t="s">
        <v>7181</v>
      </c>
      <c r="E667" s="160">
        <v>1</v>
      </c>
      <c r="F667" s="161">
        <v>575684</v>
      </c>
      <c r="G667" s="161">
        <v>50575684</v>
      </c>
      <c r="H667" s="159" t="s">
        <v>3670</v>
      </c>
      <c r="I667" s="159" t="s">
        <v>3671</v>
      </c>
      <c r="J667" s="159" t="s">
        <v>3887</v>
      </c>
      <c r="K667" s="159" t="s">
        <v>182</v>
      </c>
      <c r="L667" s="159" t="s">
        <v>7192</v>
      </c>
    </row>
    <row r="668" spans="1:12" x14ac:dyDescent="0.2">
      <c r="A668" s="159" t="s">
        <v>7193</v>
      </c>
      <c r="B668" s="159" t="s">
        <v>7194</v>
      </c>
      <c r="C668" s="159" t="s">
        <v>7181</v>
      </c>
      <c r="D668" s="159" t="s">
        <v>7181</v>
      </c>
      <c r="E668" s="160">
        <v>1</v>
      </c>
      <c r="F668" s="161">
        <v>0</v>
      </c>
      <c r="G668" s="161"/>
      <c r="H668" s="159" t="s">
        <v>3670</v>
      </c>
      <c r="I668" s="159" t="s">
        <v>3656</v>
      </c>
      <c r="J668" s="159" t="s">
        <v>3881</v>
      </c>
      <c r="K668" s="159" t="s">
        <v>185</v>
      </c>
      <c r="L668" s="159" t="s">
        <v>7195</v>
      </c>
    </row>
    <row r="669" spans="1:12" x14ac:dyDescent="0.2">
      <c r="A669" s="159" t="s">
        <v>7196</v>
      </c>
      <c r="B669" s="159" t="s">
        <v>7197</v>
      </c>
      <c r="C669" s="159" t="s">
        <v>7181</v>
      </c>
      <c r="D669" s="159" t="s">
        <v>7181</v>
      </c>
      <c r="E669" s="160">
        <v>1</v>
      </c>
      <c r="F669" s="161">
        <v>10344008</v>
      </c>
      <c r="G669" s="161">
        <v>20000000</v>
      </c>
      <c r="H669" s="159" t="s">
        <v>3651</v>
      </c>
      <c r="I669" s="159" t="s">
        <v>3753</v>
      </c>
      <c r="J669" s="159" t="s">
        <v>5330</v>
      </c>
      <c r="K669" s="159" t="s">
        <v>182</v>
      </c>
      <c r="L669" s="159" t="s">
        <v>7198</v>
      </c>
    </row>
    <row r="670" spans="1:12" x14ac:dyDescent="0.2">
      <c r="A670" s="159" t="s">
        <v>7199</v>
      </c>
      <c r="B670" s="159" t="s">
        <v>7200</v>
      </c>
      <c r="C670" s="159" t="s">
        <v>7201</v>
      </c>
      <c r="D670" s="159" t="s">
        <v>7201</v>
      </c>
      <c r="E670" s="160">
        <v>1</v>
      </c>
      <c r="F670" s="161">
        <v>5000000</v>
      </c>
      <c r="G670" s="161">
        <v>5000000</v>
      </c>
      <c r="H670" s="159" t="s">
        <v>3651</v>
      </c>
      <c r="I670" s="159" t="s">
        <v>3656</v>
      </c>
      <c r="J670" s="159" t="s">
        <v>5077</v>
      </c>
      <c r="K670" s="159" t="s">
        <v>189</v>
      </c>
      <c r="L670" s="159" t="s">
        <v>7202</v>
      </c>
    </row>
    <row r="671" spans="1:12" x14ac:dyDescent="0.2">
      <c r="A671" s="159" t="s">
        <v>7203</v>
      </c>
      <c r="B671" s="159" t="s">
        <v>7204</v>
      </c>
      <c r="C671" s="159" t="s">
        <v>7205</v>
      </c>
      <c r="D671" s="159" t="s">
        <v>7205</v>
      </c>
      <c r="E671" s="160">
        <v>1</v>
      </c>
      <c r="F671" s="161">
        <v>4734004</v>
      </c>
      <c r="G671" s="161">
        <v>50000000</v>
      </c>
      <c r="H671" s="159" t="s">
        <v>3651</v>
      </c>
      <c r="I671" s="159" t="s">
        <v>4010</v>
      </c>
      <c r="J671" s="159" t="s">
        <v>7206</v>
      </c>
      <c r="K671" s="159"/>
      <c r="L671" s="159" t="s">
        <v>7207</v>
      </c>
    </row>
    <row r="672" spans="1:12" x14ac:dyDescent="0.2">
      <c r="A672" s="159" t="s">
        <v>7208</v>
      </c>
      <c r="B672" s="159" t="s">
        <v>7209</v>
      </c>
      <c r="C672" s="159" t="s">
        <v>7205</v>
      </c>
      <c r="D672" s="159" t="s">
        <v>7205</v>
      </c>
      <c r="E672" s="160">
        <v>1</v>
      </c>
      <c r="F672" s="161">
        <v>350000</v>
      </c>
      <c r="G672" s="161">
        <v>1000000</v>
      </c>
      <c r="H672" s="159" t="s">
        <v>3651</v>
      </c>
      <c r="I672" s="159" t="s">
        <v>3671</v>
      </c>
      <c r="J672" s="159" t="s">
        <v>4835</v>
      </c>
      <c r="K672" s="159" t="s">
        <v>189</v>
      </c>
      <c r="L672" s="159" t="s">
        <v>7210</v>
      </c>
    </row>
    <row r="673" spans="1:12" x14ac:dyDescent="0.2">
      <c r="A673" s="159" t="s">
        <v>7211</v>
      </c>
      <c r="B673" s="159" t="s">
        <v>7212</v>
      </c>
      <c r="C673" s="159" t="s">
        <v>6751</v>
      </c>
      <c r="D673" s="159" t="s">
        <v>6751</v>
      </c>
      <c r="E673" s="160">
        <v>1</v>
      </c>
      <c r="F673" s="161">
        <v>1175000</v>
      </c>
      <c r="G673" s="161">
        <v>2000000</v>
      </c>
      <c r="H673" s="159" t="s">
        <v>3651</v>
      </c>
      <c r="I673" s="159" t="s">
        <v>5794</v>
      </c>
      <c r="J673" s="159" t="s">
        <v>5795</v>
      </c>
      <c r="K673" s="159" t="s">
        <v>178</v>
      </c>
      <c r="L673" s="159" t="s">
        <v>7213</v>
      </c>
    </row>
    <row r="674" spans="1:12" x14ac:dyDescent="0.2">
      <c r="A674" s="159" t="s">
        <v>7214</v>
      </c>
      <c r="B674" s="159" t="s">
        <v>7215</v>
      </c>
      <c r="C674" s="159" t="s">
        <v>6751</v>
      </c>
      <c r="D674" s="159" t="s">
        <v>6751</v>
      </c>
      <c r="E674" s="160">
        <v>1</v>
      </c>
      <c r="F674" s="161">
        <v>29637774</v>
      </c>
      <c r="G674" s="161">
        <v>29637774</v>
      </c>
      <c r="H674" s="159" t="s">
        <v>3651</v>
      </c>
      <c r="I674" s="159" t="s">
        <v>3666</v>
      </c>
      <c r="J674" s="159" t="s">
        <v>3855</v>
      </c>
      <c r="K674" s="159"/>
      <c r="L674" s="159" t="s">
        <v>7216</v>
      </c>
    </row>
    <row r="675" spans="1:12" x14ac:dyDescent="0.2">
      <c r="A675" s="159" t="s">
        <v>7217</v>
      </c>
      <c r="B675" s="159" t="s">
        <v>7218</v>
      </c>
      <c r="C675" s="159" t="s">
        <v>6751</v>
      </c>
      <c r="D675" s="159" t="s">
        <v>6751</v>
      </c>
      <c r="E675" s="160">
        <v>1</v>
      </c>
      <c r="F675" s="161">
        <v>74999705</v>
      </c>
      <c r="G675" s="161">
        <v>74999705</v>
      </c>
      <c r="H675" s="159" t="s">
        <v>3670</v>
      </c>
      <c r="I675" s="159" t="s">
        <v>3671</v>
      </c>
      <c r="J675" s="159" t="s">
        <v>4835</v>
      </c>
      <c r="K675" s="159" t="s">
        <v>182</v>
      </c>
      <c r="L675" s="159" t="s">
        <v>7219</v>
      </c>
    </row>
    <row r="676" spans="1:12" x14ac:dyDescent="0.2">
      <c r="A676" s="159" t="s">
        <v>7220</v>
      </c>
      <c r="B676" s="159" t="s">
        <v>7221</v>
      </c>
      <c r="C676" s="159" t="s">
        <v>7054</v>
      </c>
      <c r="D676" s="159" t="s">
        <v>7054</v>
      </c>
      <c r="E676" s="160">
        <v>1</v>
      </c>
      <c r="F676" s="161">
        <v>7000000</v>
      </c>
      <c r="G676" s="161">
        <v>7000000</v>
      </c>
      <c r="H676" s="159" t="s">
        <v>3651</v>
      </c>
      <c r="I676" s="159" t="s">
        <v>3810</v>
      </c>
      <c r="J676" s="159" t="s">
        <v>3861</v>
      </c>
      <c r="K676" s="159" t="s">
        <v>189</v>
      </c>
      <c r="L676" s="159" t="s">
        <v>7222</v>
      </c>
    </row>
    <row r="677" spans="1:12" x14ac:dyDescent="0.2">
      <c r="A677" s="159" t="s">
        <v>7223</v>
      </c>
      <c r="B677" s="159" t="s">
        <v>7224</v>
      </c>
      <c r="C677" s="159" t="s">
        <v>7054</v>
      </c>
      <c r="D677" s="159" t="s">
        <v>7054</v>
      </c>
      <c r="E677" s="160">
        <v>1</v>
      </c>
      <c r="F677" s="161">
        <v>222250</v>
      </c>
      <c r="G677" s="161">
        <v>1000000</v>
      </c>
      <c r="H677" s="159" t="s">
        <v>3651</v>
      </c>
      <c r="I677" s="159" t="s">
        <v>3671</v>
      </c>
      <c r="J677" s="159" t="s">
        <v>7225</v>
      </c>
      <c r="K677" s="159" t="s">
        <v>189</v>
      </c>
      <c r="L677" s="159" t="s">
        <v>7226</v>
      </c>
    </row>
    <row r="678" spans="1:12" x14ac:dyDescent="0.2">
      <c r="A678" s="159" t="s">
        <v>7227</v>
      </c>
      <c r="B678" s="159" t="s">
        <v>7228</v>
      </c>
      <c r="C678" s="159" t="s">
        <v>7054</v>
      </c>
      <c r="D678" s="159" t="s">
        <v>7054</v>
      </c>
      <c r="E678" s="160">
        <v>1</v>
      </c>
      <c r="F678" s="161">
        <v>8000000</v>
      </c>
      <c r="G678" s="161">
        <v>9000000</v>
      </c>
      <c r="H678" s="159" t="s">
        <v>3651</v>
      </c>
      <c r="I678" s="159" t="s">
        <v>3656</v>
      </c>
      <c r="J678" s="159" t="s">
        <v>3881</v>
      </c>
      <c r="K678" s="159" t="s">
        <v>189</v>
      </c>
      <c r="L678" s="159" t="s">
        <v>7229</v>
      </c>
    </row>
    <row r="679" spans="1:12" x14ac:dyDescent="0.2">
      <c r="A679" s="159" t="s">
        <v>7230</v>
      </c>
      <c r="B679" s="159" t="s">
        <v>7231</v>
      </c>
      <c r="C679" s="159" t="s">
        <v>7054</v>
      </c>
      <c r="D679" s="159" t="s">
        <v>7054</v>
      </c>
      <c r="E679" s="160">
        <v>1</v>
      </c>
      <c r="F679" s="161">
        <v>799989</v>
      </c>
      <c r="G679" s="161">
        <v>2000000</v>
      </c>
      <c r="H679" s="159" t="s">
        <v>3651</v>
      </c>
      <c r="I679" s="159" t="s">
        <v>3671</v>
      </c>
      <c r="J679" s="159" t="s">
        <v>7232</v>
      </c>
      <c r="K679" s="159" t="s">
        <v>1475</v>
      </c>
      <c r="L679" s="159" t="s">
        <v>7233</v>
      </c>
    </row>
    <row r="680" spans="1:12" x14ac:dyDescent="0.2">
      <c r="A680" s="159" t="s">
        <v>7234</v>
      </c>
      <c r="B680" s="159" t="s">
        <v>7235</v>
      </c>
      <c r="C680" s="159" t="s">
        <v>7054</v>
      </c>
      <c r="D680" s="159" t="s">
        <v>7054</v>
      </c>
      <c r="E680" s="160">
        <v>1</v>
      </c>
      <c r="F680" s="161">
        <v>6048000</v>
      </c>
      <c r="G680" s="161">
        <v>84999990</v>
      </c>
      <c r="H680" s="159" t="s">
        <v>3651</v>
      </c>
      <c r="I680" s="159" t="s">
        <v>3656</v>
      </c>
      <c r="J680" s="159" t="s">
        <v>4916</v>
      </c>
      <c r="K680" s="159"/>
      <c r="L680" s="159" t="s">
        <v>7236</v>
      </c>
    </row>
    <row r="681" spans="1:12" x14ac:dyDescent="0.2">
      <c r="A681" s="159" t="s">
        <v>6959</v>
      </c>
      <c r="B681" s="159" t="s">
        <v>6960</v>
      </c>
      <c r="C681" s="159" t="s">
        <v>7237</v>
      </c>
      <c r="D681" s="159" t="s">
        <v>7237</v>
      </c>
      <c r="E681" s="160">
        <v>1</v>
      </c>
      <c r="F681" s="161">
        <v>0</v>
      </c>
      <c r="G681" s="161">
        <v>5000000</v>
      </c>
      <c r="H681" s="159" t="s">
        <v>3651</v>
      </c>
      <c r="I681" s="159" t="s">
        <v>3753</v>
      </c>
      <c r="J681" s="159" t="s">
        <v>6962</v>
      </c>
      <c r="K681" s="159"/>
      <c r="L681" s="159" t="s">
        <v>7238</v>
      </c>
    </row>
    <row r="682" spans="1:12" x14ac:dyDescent="0.2">
      <c r="A682" s="159" t="s">
        <v>7239</v>
      </c>
      <c r="B682" s="159" t="s">
        <v>7240</v>
      </c>
      <c r="C682" s="159" t="s">
        <v>7237</v>
      </c>
      <c r="D682" s="159" t="s">
        <v>7237</v>
      </c>
      <c r="E682" s="160">
        <v>1</v>
      </c>
      <c r="F682" s="161">
        <v>193537</v>
      </c>
      <c r="G682" s="161">
        <v>193537</v>
      </c>
      <c r="H682" s="159" t="s">
        <v>3670</v>
      </c>
      <c r="I682" s="159" t="s">
        <v>3818</v>
      </c>
      <c r="J682" s="159" t="s">
        <v>7241</v>
      </c>
      <c r="K682" s="159"/>
      <c r="L682" s="159" t="s">
        <v>7242</v>
      </c>
    </row>
    <row r="683" spans="1:12" x14ac:dyDescent="0.2">
      <c r="A683" s="159" t="s">
        <v>7243</v>
      </c>
      <c r="B683" s="159" t="s">
        <v>7244</v>
      </c>
      <c r="C683" s="159" t="s">
        <v>7245</v>
      </c>
      <c r="D683" s="159" t="s">
        <v>7245</v>
      </c>
      <c r="E683" s="160">
        <v>1</v>
      </c>
      <c r="F683" s="161">
        <v>5000000</v>
      </c>
      <c r="G683" s="161">
        <v>10000000</v>
      </c>
      <c r="H683" s="159" t="s">
        <v>3670</v>
      </c>
      <c r="I683" s="159" t="s">
        <v>3671</v>
      </c>
      <c r="J683" s="159" t="s">
        <v>4835</v>
      </c>
      <c r="K683" s="159"/>
      <c r="L683" s="159" t="s">
        <v>7246</v>
      </c>
    </row>
    <row r="684" spans="1:12" x14ac:dyDescent="0.2">
      <c r="A684" s="159" t="s">
        <v>7247</v>
      </c>
      <c r="B684" s="159" t="s">
        <v>7248</v>
      </c>
      <c r="C684" s="159" t="s">
        <v>7245</v>
      </c>
      <c r="D684" s="159" t="s">
        <v>7249</v>
      </c>
      <c r="E684" s="160">
        <v>2</v>
      </c>
      <c r="F684" s="161">
        <v>700000</v>
      </c>
      <c r="G684" s="161">
        <v>1500000</v>
      </c>
      <c r="H684" s="159" t="s">
        <v>3651</v>
      </c>
      <c r="I684" s="159" t="s">
        <v>3871</v>
      </c>
      <c r="J684" s="159" t="s">
        <v>3872</v>
      </c>
      <c r="K684" s="159"/>
      <c r="L684" s="159" t="s">
        <v>7250</v>
      </c>
    </row>
    <row r="685" spans="1:12" x14ac:dyDescent="0.2">
      <c r="A685" s="159" t="s">
        <v>6176</v>
      </c>
      <c r="B685" s="159" t="s">
        <v>6177</v>
      </c>
      <c r="C685" s="159" t="s">
        <v>7245</v>
      </c>
      <c r="D685" s="159" t="s">
        <v>7245</v>
      </c>
      <c r="E685" s="160">
        <v>1</v>
      </c>
      <c r="F685" s="161">
        <v>0</v>
      </c>
      <c r="G685" s="161">
        <v>220329</v>
      </c>
      <c r="H685" s="159" t="s">
        <v>3651</v>
      </c>
      <c r="I685" s="159" t="s">
        <v>3680</v>
      </c>
      <c r="J685" s="159" t="s">
        <v>3680</v>
      </c>
      <c r="K685" s="159" t="s">
        <v>178</v>
      </c>
      <c r="L685" s="159" t="s">
        <v>7251</v>
      </c>
    </row>
    <row r="686" spans="1:12" x14ac:dyDescent="0.2">
      <c r="A686" s="159" t="s">
        <v>7252</v>
      </c>
      <c r="B686" s="159" t="s">
        <v>7253</v>
      </c>
      <c r="C686" s="159" t="s">
        <v>7254</v>
      </c>
      <c r="D686" s="159" t="s">
        <v>7254</v>
      </c>
      <c r="E686" s="160">
        <v>1</v>
      </c>
      <c r="F686" s="161">
        <v>24200000</v>
      </c>
      <c r="G686" s="161">
        <v>50000000</v>
      </c>
      <c r="H686" s="159" t="s">
        <v>3670</v>
      </c>
      <c r="I686" s="159" t="s">
        <v>5209</v>
      </c>
      <c r="J686" s="159" t="s">
        <v>5663</v>
      </c>
      <c r="K686" s="159" t="s">
        <v>182</v>
      </c>
      <c r="L686" s="159" t="s">
        <v>7255</v>
      </c>
    </row>
    <row r="687" spans="1:12" x14ac:dyDescent="0.2">
      <c r="A687" s="159" t="s">
        <v>5560</v>
      </c>
      <c r="B687" s="159" t="s">
        <v>5561</v>
      </c>
      <c r="C687" s="159" t="s">
        <v>7254</v>
      </c>
      <c r="D687" s="159" t="s">
        <v>7254</v>
      </c>
      <c r="E687" s="160">
        <v>1</v>
      </c>
      <c r="F687" s="161">
        <v>1500000</v>
      </c>
      <c r="G687" s="161"/>
      <c r="H687" s="159" t="s">
        <v>3651</v>
      </c>
      <c r="I687" s="159" t="s">
        <v>4996</v>
      </c>
      <c r="J687" s="159" t="s">
        <v>4997</v>
      </c>
      <c r="K687" s="159" t="s">
        <v>185</v>
      </c>
      <c r="L687" s="159" t="s">
        <v>7256</v>
      </c>
    </row>
    <row r="688" spans="1:12" x14ac:dyDescent="0.2">
      <c r="A688" s="159" t="s">
        <v>7257</v>
      </c>
      <c r="B688" s="159" t="s">
        <v>7258</v>
      </c>
      <c r="C688" s="159" t="s">
        <v>7254</v>
      </c>
      <c r="D688" s="159" t="s">
        <v>7254</v>
      </c>
      <c r="E688" s="160">
        <v>1</v>
      </c>
      <c r="F688" s="161">
        <v>795000</v>
      </c>
      <c r="G688" s="161"/>
      <c r="H688" s="159" t="s">
        <v>3651</v>
      </c>
      <c r="I688" s="159" t="s">
        <v>3656</v>
      </c>
      <c r="J688" s="159" t="s">
        <v>4916</v>
      </c>
      <c r="K688" s="159" t="s">
        <v>1475</v>
      </c>
      <c r="L688" s="159" t="s">
        <v>7259</v>
      </c>
    </row>
    <row r="689" spans="1:12" x14ac:dyDescent="0.2">
      <c r="A689" s="159" t="s">
        <v>7260</v>
      </c>
      <c r="B689" s="159" t="s">
        <v>7261</v>
      </c>
      <c r="C689" s="159" t="s">
        <v>7254</v>
      </c>
      <c r="D689" s="159" t="s">
        <v>7254</v>
      </c>
      <c r="E689" s="160">
        <v>1</v>
      </c>
      <c r="F689" s="161">
        <v>650000</v>
      </c>
      <c r="G689" s="161">
        <v>1000000</v>
      </c>
      <c r="H689" s="159" t="s">
        <v>3651</v>
      </c>
      <c r="I689" s="159" t="s">
        <v>3716</v>
      </c>
      <c r="J689" s="159" t="s">
        <v>7262</v>
      </c>
      <c r="K689" s="159" t="s">
        <v>189</v>
      </c>
      <c r="L689" s="159" t="s">
        <v>7263</v>
      </c>
    </row>
    <row r="690" spans="1:12" x14ac:dyDescent="0.2">
      <c r="A690" s="159" t="s">
        <v>6109</v>
      </c>
      <c r="B690" s="159" t="s">
        <v>6110</v>
      </c>
      <c r="C690" s="159" t="s">
        <v>7254</v>
      </c>
      <c r="D690" s="159" t="s">
        <v>7254</v>
      </c>
      <c r="E690" s="160">
        <v>1</v>
      </c>
      <c r="F690" s="161">
        <v>12000000</v>
      </c>
      <c r="G690" s="161">
        <v>12000000</v>
      </c>
      <c r="H690" s="159" t="s">
        <v>3670</v>
      </c>
      <c r="I690" s="159" t="s">
        <v>3656</v>
      </c>
      <c r="J690" s="159" t="s">
        <v>3881</v>
      </c>
      <c r="K690" s="159"/>
      <c r="L690" s="159" t="s">
        <v>7264</v>
      </c>
    </row>
    <row r="691" spans="1:12" x14ac:dyDescent="0.2">
      <c r="A691" s="159" t="s">
        <v>7265</v>
      </c>
      <c r="B691" s="159" t="s">
        <v>5898</v>
      </c>
      <c r="C691" s="159" t="s">
        <v>7254</v>
      </c>
      <c r="D691" s="159" t="s">
        <v>7266</v>
      </c>
      <c r="E691" s="160">
        <v>2</v>
      </c>
      <c r="F691" s="161">
        <v>24700001</v>
      </c>
      <c r="G691" s="161">
        <v>24700001</v>
      </c>
      <c r="H691" s="159" t="s">
        <v>3670</v>
      </c>
      <c r="I691" s="159" t="s">
        <v>3716</v>
      </c>
      <c r="J691" s="159" t="s">
        <v>5899</v>
      </c>
      <c r="K691" s="159"/>
      <c r="L691" s="159" t="s">
        <v>7267</v>
      </c>
    </row>
    <row r="692" spans="1:12" x14ac:dyDescent="0.2">
      <c r="A692" s="159" t="s">
        <v>7268</v>
      </c>
      <c r="B692" s="159" t="s">
        <v>7269</v>
      </c>
      <c r="C692" s="159" t="s">
        <v>7270</v>
      </c>
      <c r="D692" s="159" t="s">
        <v>7270</v>
      </c>
      <c r="E692" s="160">
        <v>1</v>
      </c>
      <c r="F692" s="161">
        <v>884000</v>
      </c>
      <c r="G692" s="161">
        <v>2500000</v>
      </c>
      <c r="H692" s="159" t="s">
        <v>3651</v>
      </c>
      <c r="I692" s="159" t="s">
        <v>4846</v>
      </c>
      <c r="J692" s="159" t="s">
        <v>5089</v>
      </c>
      <c r="K692" s="159" t="s">
        <v>1475</v>
      </c>
      <c r="L692" s="159" t="s">
        <v>7271</v>
      </c>
    </row>
    <row r="693" spans="1:12" x14ac:dyDescent="0.2">
      <c r="A693" s="159" t="s">
        <v>7272</v>
      </c>
      <c r="B693" s="159" t="s">
        <v>7273</v>
      </c>
      <c r="C693" s="159" t="s">
        <v>7270</v>
      </c>
      <c r="D693" s="159" t="s">
        <v>7270</v>
      </c>
      <c r="E693" s="160">
        <v>1</v>
      </c>
      <c r="F693" s="161">
        <v>22005002</v>
      </c>
      <c r="G693" s="161">
        <v>25005011</v>
      </c>
      <c r="H693" s="159" t="s">
        <v>3651</v>
      </c>
      <c r="I693" s="159" t="s">
        <v>3680</v>
      </c>
      <c r="J693" s="159" t="s">
        <v>3680</v>
      </c>
      <c r="K693" s="159"/>
      <c r="L693" s="159" t="s">
        <v>7274</v>
      </c>
    </row>
    <row r="694" spans="1:12" x14ac:dyDescent="0.2">
      <c r="A694" s="159" t="s">
        <v>7275</v>
      </c>
      <c r="B694" s="159" t="s">
        <v>7276</v>
      </c>
      <c r="C694" s="159" t="s">
        <v>7270</v>
      </c>
      <c r="D694" s="159" t="s">
        <v>7270</v>
      </c>
      <c r="E694" s="160">
        <v>1</v>
      </c>
      <c r="F694" s="161">
        <v>2600000</v>
      </c>
      <c r="G694" s="161">
        <v>4000000</v>
      </c>
      <c r="H694" s="159" t="s">
        <v>3651</v>
      </c>
      <c r="I694" s="159" t="s">
        <v>3690</v>
      </c>
      <c r="J694" s="159" t="s">
        <v>7277</v>
      </c>
      <c r="K694" s="159" t="s">
        <v>189</v>
      </c>
      <c r="L694" s="159" t="s">
        <v>7278</v>
      </c>
    </row>
    <row r="695" spans="1:12" x14ac:dyDescent="0.2">
      <c r="A695" s="159" t="s">
        <v>7279</v>
      </c>
      <c r="B695" s="159" t="s">
        <v>7280</v>
      </c>
      <c r="C695" s="159" t="s">
        <v>7270</v>
      </c>
      <c r="D695" s="159" t="s">
        <v>7270</v>
      </c>
      <c r="E695" s="160">
        <v>1</v>
      </c>
      <c r="F695" s="161">
        <v>42835745</v>
      </c>
      <c r="G695" s="161">
        <v>42835745</v>
      </c>
      <c r="H695" s="159" t="s">
        <v>3651</v>
      </c>
      <c r="I695" s="159" t="s">
        <v>3753</v>
      </c>
      <c r="J695" s="159" t="s">
        <v>7281</v>
      </c>
      <c r="K695" s="159"/>
      <c r="L695" s="159" t="s">
        <v>7282</v>
      </c>
    </row>
    <row r="696" spans="1:12" x14ac:dyDescent="0.2">
      <c r="A696" s="159" t="s">
        <v>7283</v>
      </c>
      <c r="B696" s="159" t="s">
        <v>7284</v>
      </c>
      <c r="C696" s="159" t="s">
        <v>7270</v>
      </c>
      <c r="D696" s="159" t="s">
        <v>7270</v>
      </c>
      <c r="E696" s="160">
        <v>1</v>
      </c>
      <c r="F696" s="161">
        <v>6002712</v>
      </c>
      <c r="G696" s="161">
        <v>7500000</v>
      </c>
      <c r="H696" s="159" t="s">
        <v>3670</v>
      </c>
      <c r="I696" s="159" t="s">
        <v>3810</v>
      </c>
      <c r="J696" s="159" t="s">
        <v>5714</v>
      </c>
      <c r="K696" s="159"/>
      <c r="L696" s="159" t="s">
        <v>7285</v>
      </c>
    </row>
    <row r="697" spans="1:12" x14ac:dyDescent="0.2">
      <c r="A697" s="159" t="s">
        <v>5218</v>
      </c>
      <c r="B697" s="159" t="s">
        <v>5219</v>
      </c>
      <c r="C697" s="159" t="s">
        <v>5009</v>
      </c>
      <c r="D697" s="159" t="s">
        <v>5009</v>
      </c>
      <c r="E697" s="160">
        <v>1</v>
      </c>
      <c r="F697" s="161">
        <v>4999996</v>
      </c>
      <c r="G697" s="161">
        <v>4999996</v>
      </c>
      <c r="H697" s="159" t="s">
        <v>3651</v>
      </c>
      <c r="I697" s="159" t="s">
        <v>3680</v>
      </c>
      <c r="J697" s="159" t="s">
        <v>3890</v>
      </c>
      <c r="K697" s="159" t="s">
        <v>185</v>
      </c>
      <c r="L697" s="159" t="s">
        <v>7286</v>
      </c>
    </row>
    <row r="698" spans="1:12" x14ac:dyDescent="0.2">
      <c r="A698" s="159" t="s">
        <v>7287</v>
      </c>
      <c r="B698" s="159" t="s">
        <v>7288</v>
      </c>
      <c r="C698" s="159" t="s">
        <v>5009</v>
      </c>
      <c r="D698" s="159" t="s">
        <v>5009</v>
      </c>
      <c r="E698" s="160">
        <v>1</v>
      </c>
      <c r="F698" s="161">
        <v>500000</v>
      </c>
      <c r="G698" s="161">
        <v>5000000</v>
      </c>
      <c r="H698" s="159" t="s">
        <v>3651</v>
      </c>
      <c r="I698" s="159" t="s">
        <v>3690</v>
      </c>
      <c r="J698" s="159" t="s">
        <v>3878</v>
      </c>
      <c r="K698" s="159"/>
      <c r="L698" s="159" t="s">
        <v>7289</v>
      </c>
    </row>
    <row r="699" spans="1:12" x14ac:dyDescent="0.2">
      <c r="A699" s="159" t="s">
        <v>5007</v>
      </c>
      <c r="B699" s="159" t="s">
        <v>5008</v>
      </c>
      <c r="C699" s="159" t="s">
        <v>5009</v>
      </c>
      <c r="D699" s="159" t="s">
        <v>5009</v>
      </c>
      <c r="E699" s="160">
        <v>1</v>
      </c>
      <c r="F699" s="161">
        <v>9561635</v>
      </c>
      <c r="G699" s="161">
        <v>10000000</v>
      </c>
      <c r="H699" s="159" t="s">
        <v>3651</v>
      </c>
      <c r="I699" s="159" t="s">
        <v>3680</v>
      </c>
      <c r="J699" s="159" t="s">
        <v>3680</v>
      </c>
      <c r="K699" s="159" t="s">
        <v>182</v>
      </c>
      <c r="L699" s="159" t="s">
        <v>7290</v>
      </c>
    </row>
    <row r="700" spans="1:12" x14ac:dyDescent="0.2">
      <c r="A700" s="159" t="s">
        <v>7291</v>
      </c>
      <c r="B700" s="159" t="s">
        <v>7292</v>
      </c>
      <c r="C700" s="159" t="s">
        <v>7293</v>
      </c>
      <c r="D700" s="159" t="s">
        <v>7294</v>
      </c>
      <c r="E700" s="160">
        <v>4</v>
      </c>
      <c r="F700" s="161">
        <v>3409306</v>
      </c>
      <c r="G700" s="161">
        <v>4000000</v>
      </c>
      <c r="H700" s="159" t="s">
        <v>3651</v>
      </c>
      <c r="I700" s="159" t="s">
        <v>3958</v>
      </c>
      <c r="J700" s="159" t="s">
        <v>7295</v>
      </c>
      <c r="K700" s="159" t="s">
        <v>1475</v>
      </c>
      <c r="L700" s="159" t="s">
        <v>7296</v>
      </c>
    </row>
    <row r="701" spans="1:12" x14ac:dyDescent="0.2">
      <c r="A701" s="159" t="s">
        <v>7297</v>
      </c>
      <c r="B701" s="159" t="s">
        <v>7298</v>
      </c>
      <c r="C701" s="159" t="s">
        <v>7293</v>
      </c>
      <c r="D701" s="159" t="s">
        <v>7293</v>
      </c>
      <c r="E701" s="160">
        <v>1</v>
      </c>
      <c r="F701" s="161">
        <v>16724591</v>
      </c>
      <c r="G701" s="161">
        <v>19092510</v>
      </c>
      <c r="H701" s="159" t="s">
        <v>3651</v>
      </c>
      <c r="I701" s="159" t="s">
        <v>4010</v>
      </c>
      <c r="J701" s="159" t="s">
        <v>7151</v>
      </c>
      <c r="K701" s="159"/>
      <c r="L701" s="159" t="s">
        <v>7299</v>
      </c>
    </row>
    <row r="702" spans="1:12" x14ac:dyDescent="0.2">
      <c r="A702" s="159" t="s">
        <v>7300</v>
      </c>
      <c r="B702" s="159" t="s">
        <v>7301</v>
      </c>
      <c r="C702" s="159" t="s">
        <v>7293</v>
      </c>
      <c r="D702" s="159" t="s">
        <v>7293</v>
      </c>
      <c r="E702" s="160">
        <v>1</v>
      </c>
      <c r="F702" s="161">
        <v>14518469</v>
      </c>
      <c r="G702" s="161">
        <v>20038050</v>
      </c>
      <c r="H702" s="159" t="s">
        <v>3651</v>
      </c>
      <c r="I702" s="159" t="s">
        <v>3656</v>
      </c>
      <c r="J702" s="159" t="s">
        <v>5645</v>
      </c>
      <c r="K702" s="159" t="s">
        <v>1475</v>
      </c>
      <c r="L702" s="159" t="s">
        <v>7302</v>
      </c>
    </row>
    <row r="703" spans="1:12" x14ac:dyDescent="0.2">
      <c r="A703" s="159" t="s">
        <v>7303</v>
      </c>
      <c r="B703" s="159" t="s">
        <v>7304</v>
      </c>
      <c r="C703" s="159" t="s">
        <v>7293</v>
      </c>
      <c r="D703" s="159" t="s">
        <v>7293</v>
      </c>
      <c r="E703" s="160">
        <v>1</v>
      </c>
      <c r="F703" s="161">
        <v>300000</v>
      </c>
      <c r="G703" s="161">
        <v>300000</v>
      </c>
      <c r="H703" s="159" t="s">
        <v>3651</v>
      </c>
      <c r="I703" s="159" t="s">
        <v>3671</v>
      </c>
      <c r="J703" s="159" t="s">
        <v>3887</v>
      </c>
      <c r="K703" s="159" t="s">
        <v>189</v>
      </c>
      <c r="L703" s="159" t="s">
        <v>7305</v>
      </c>
    </row>
    <row r="704" spans="1:12" x14ac:dyDescent="0.2">
      <c r="A704" s="159" t="s">
        <v>7306</v>
      </c>
      <c r="B704" s="159" t="s">
        <v>7307</v>
      </c>
      <c r="C704" s="159" t="s">
        <v>7308</v>
      </c>
      <c r="D704" s="159" t="s">
        <v>7308</v>
      </c>
      <c r="E704" s="160">
        <v>1</v>
      </c>
      <c r="F704" s="161">
        <v>880000</v>
      </c>
      <c r="G704" s="161">
        <v>1500000</v>
      </c>
      <c r="H704" s="159" t="s">
        <v>3651</v>
      </c>
      <c r="I704" s="159" t="s">
        <v>3753</v>
      </c>
      <c r="J704" s="159" t="s">
        <v>7309</v>
      </c>
      <c r="K704" s="159"/>
      <c r="L704" s="159" t="s">
        <v>7310</v>
      </c>
    </row>
    <row r="705" spans="1:12" x14ac:dyDescent="0.2">
      <c r="A705" s="159" t="s">
        <v>7311</v>
      </c>
      <c r="B705" s="159" t="s">
        <v>7312</v>
      </c>
      <c r="C705" s="159" t="s">
        <v>7308</v>
      </c>
      <c r="D705" s="159" t="s">
        <v>7308</v>
      </c>
      <c r="E705" s="160">
        <v>1</v>
      </c>
      <c r="F705" s="161">
        <v>15285339</v>
      </c>
      <c r="G705" s="161">
        <v>15285339</v>
      </c>
      <c r="H705" s="159" t="s">
        <v>3651</v>
      </c>
      <c r="I705" s="159" t="s">
        <v>3711</v>
      </c>
      <c r="J705" s="159" t="s">
        <v>7313</v>
      </c>
      <c r="K705" s="159"/>
      <c r="L705" s="159" t="s">
        <v>7314</v>
      </c>
    </row>
    <row r="706" spans="1:12" x14ac:dyDescent="0.2">
      <c r="A706" s="159" t="s">
        <v>3693</v>
      </c>
      <c r="B706" s="159" t="s">
        <v>3695</v>
      </c>
      <c r="C706" s="159" t="s">
        <v>7308</v>
      </c>
      <c r="D706" s="159" t="s">
        <v>7308</v>
      </c>
      <c r="E706" s="160">
        <v>1</v>
      </c>
      <c r="F706" s="161">
        <v>32999954</v>
      </c>
      <c r="G706" s="161">
        <v>32999954</v>
      </c>
      <c r="H706" s="159" t="s">
        <v>3651</v>
      </c>
      <c r="I706" s="159" t="s">
        <v>3656</v>
      </c>
      <c r="J706" s="159" t="s">
        <v>3944</v>
      </c>
      <c r="K706" s="159" t="s">
        <v>1475</v>
      </c>
      <c r="L706" s="159" t="s">
        <v>3694</v>
      </c>
    </row>
    <row r="707" spans="1:12" x14ac:dyDescent="0.2">
      <c r="A707" s="159" t="s">
        <v>7315</v>
      </c>
      <c r="B707" s="159" t="s">
        <v>7316</v>
      </c>
      <c r="C707" s="159" t="s">
        <v>7308</v>
      </c>
      <c r="D707" s="159" t="s">
        <v>7308</v>
      </c>
      <c r="E707" s="160">
        <v>1</v>
      </c>
      <c r="F707" s="161">
        <v>2200000</v>
      </c>
      <c r="G707" s="161">
        <v>2200000</v>
      </c>
      <c r="H707" s="159" t="s">
        <v>3670</v>
      </c>
      <c r="I707" s="159" t="s">
        <v>3716</v>
      </c>
      <c r="J707" s="159" t="s">
        <v>7317</v>
      </c>
      <c r="K707" s="159" t="s">
        <v>189</v>
      </c>
      <c r="L707" s="159" t="s">
        <v>7318</v>
      </c>
    </row>
    <row r="708" spans="1:12" x14ac:dyDescent="0.2">
      <c r="A708" s="159" t="s">
        <v>7319</v>
      </c>
      <c r="B708" s="159" t="s">
        <v>7320</v>
      </c>
      <c r="C708" s="159" t="s">
        <v>7308</v>
      </c>
      <c r="D708" s="159" t="s">
        <v>7308</v>
      </c>
      <c r="E708" s="160">
        <v>1</v>
      </c>
      <c r="F708" s="161">
        <v>5000000</v>
      </c>
      <c r="G708" s="161"/>
      <c r="H708" s="159" t="s">
        <v>3651</v>
      </c>
      <c r="I708" s="159" t="s">
        <v>5209</v>
      </c>
      <c r="J708" s="159" t="s">
        <v>7321</v>
      </c>
      <c r="K708" s="159"/>
      <c r="L708" s="159" t="s">
        <v>7322</v>
      </c>
    </row>
    <row r="709" spans="1:12" x14ac:dyDescent="0.2">
      <c r="A709" s="159" t="s">
        <v>3693</v>
      </c>
      <c r="B709" s="159" t="s">
        <v>3695</v>
      </c>
      <c r="C709" s="159" t="s">
        <v>7308</v>
      </c>
      <c r="D709" s="159" t="s">
        <v>7308</v>
      </c>
      <c r="E709" s="160">
        <v>1</v>
      </c>
      <c r="F709" s="161">
        <v>220806682</v>
      </c>
      <c r="G709" s="161">
        <v>230806614</v>
      </c>
      <c r="H709" s="159" t="s">
        <v>3651</v>
      </c>
      <c r="I709" s="159" t="s">
        <v>3656</v>
      </c>
      <c r="J709" s="159" t="s">
        <v>3944</v>
      </c>
      <c r="K709" s="159" t="s">
        <v>1475</v>
      </c>
      <c r="L709" s="159" t="s">
        <v>3696</v>
      </c>
    </row>
    <row r="710" spans="1:12" x14ac:dyDescent="0.2">
      <c r="A710" s="159" t="s">
        <v>7323</v>
      </c>
      <c r="B710" s="159" t="s">
        <v>7324</v>
      </c>
      <c r="C710" s="159" t="s">
        <v>7325</v>
      </c>
      <c r="D710" s="159" t="s">
        <v>7325</v>
      </c>
      <c r="E710" s="160">
        <v>1</v>
      </c>
      <c r="F710" s="161">
        <v>135000</v>
      </c>
      <c r="G710" s="161">
        <v>1500000</v>
      </c>
      <c r="H710" s="159" t="s">
        <v>3670</v>
      </c>
      <c r="I710" s="159" t="s">
        <v>3716</v>
      </c>
      <c r="J710" s="159" t="s">
        <v>5266</v>
      </c>
      <c r="K710" s="159" t="s">
        <v>4877</v>
      </c>
      <c r="L710" s="159" t="s">
        <v>7326</v>
      </c>
    </row>
    <row r="711" spans="1:12" x14ac:dyDescent="0.2">
      <c r="A711" s="159" t="s">
        <v>7327</v>
      </c>
      <c r="B711" s="159" t="s">
        <v>7328</v>
      </c>
      <c r="C711" s="159" t="s">
        <v>7325</v>
      </c>
      <c r="D711" s="159" t="s">
        <v>7325</v>
      </c>
      <c r="E711" s="160">
        <v>1</v>
      </c>
      <c r="F711" s="161">
        <v>6000000</v>
      </c>
      <c r="G711" s="161">
        <v>20000000</v>
      </c>
      <c r="H711" s="159" t="s">
        <v>3651</v>
      </c>
      <c r="I711" s="159" t="s">
        <v>3716</v>
      </c>
      <c r="J711" s="159" t="s">
        <v>5266</v>
      </c>
      <c r="K711" s="159"/>
      <c r="L711" s="159" t="s">
        <v>7329</v>
      </c>
    </row>
    <row r="712" spans="1:12" x14ac:dyDescent="0.2">
      <c r="A712" s="159" t="s">
        <v>7330</v>
      </c>
      <c r="B712" s="159" t="s">
        <v>7331</v>
      </c>
      <c r="C712" s="159" t="s">
        <v>7325</v>
      </c>
      <c r="D712" s="159" t="s">
        <v>7325</v>
      </c>
      <c r="E712" s="160">
        <v>1</v>
      </c>
      <c r="F712" s="161">
        <v>750000</v>
      </c>
      <c r="G712" s="161">
        <v>5000000</v>
      </c>
      <c r="H712" s="159" t="s">
        <v>3670</v>
      </c>
      <c r="I712" s="159" t="s">
        <v>3690</v>
      </c>
      <c r="J712" s="159" t="s">
        <v>7332</v>
      </c>
      <c r="K712" s="159"/>
      <c r="L712" s="159" t="s">
        <v>7333</v>
      </c>
    </row>
    <row r="713" spans="1:12" x14ac:dyDescent="0.2">
      <c r="A713" s="159" t="s">
        <v>7334</v>
      </c>
      <c r="B713" s="159" t="s">
        <v>7335</v>
      </c>
      <c r="C713" s="159" t="s">
        <v>7325</v>
      </c>
      <c r="D713" s="159" t="s">
        <v>7325</v>
      </c>
      <c r="E713" s="160">
        <v>1</v>
      </c>
      <c r="F713" s="161">
        <v>10000</v>
      </c>
      <c r="G713" s="161">
        <v>10000</v>
      </c>
      <c r="H713" s="159" t="s">
        <v>3670</v>
      </c>
      <c r="I713" s="159" t="s">
        <v>3656</v>
      </c>
      <c r="J713" s="159" t="s">
        <v>6199</v>
      </c>
      <c r="K713" s="159" t="s">
        <v>189</v>
      </c>
      <c r="L713" s="159" t="s">
        <v>7336</v>
      </c>
    </row>
    <row r="714" spans="1:12" x14ac:dyDescent="0.2">
      <c r="A714" s="159" t="s">
        <v>7337</v>
      </c>
      <c r="B714" s="159" t="s">
        <v>7338</v>
      </c>
      <c r="C714" s="159" t="s">
        <v>7339</v>
      </c>
      <c r="D714" s="159" t="s">
        <v>7339</v>
      </c>
      <c r="E714" s="160">
        <v>1</v>
      </c>
      <c r="F714" s="161">
        <v>30406961</v>
      </c>
      <c r="G714" s="161">
        <v>30406961</v>
      </c>
      <c r="H714" s="159" t="s">
        <v>3651</v>
      </c>
      <c r="I714" s="159" t="s">
        <v>4857</v>
      </c>
      <c r="J714" s="159" t="s">
        <v>5636</v>
      </c>
      <c r="K714" s="159"/>
      <c r="L714" s="159" t="s">
        <v>7340</v>
      </c>
    </row>
    <row r="715" spans="1:12" x14ac:dyDescent="0.2">
      <c r="A715" s="159" t="s">
        <v>6642</v>
      </c>
      <c r="B715" s="159" t="s">
        <v>6643</v>
      </c>
      <c r="C715" s="159" t="s">
        <v>7339</v>
      </c>
      <c r="D715" s="159" t="s">
        <v>7339</v>
      </c>
      <c r="E715" s="160">
        <v>1</v>
      </c>
      <c r="F715" s="161">
        <v>67642795</v>
      </c>
      <c r="G715" s="161">
        <v>67642795</v>
      </c>
      <c r="H715" s="159" t="s">
        <v>3651</v>
      </c>
      <c r="I715" s="159" t="s">
        <v>4846</v>
      </c>
      <c r="J715" s="159" t="s">
        <v>7341</v>
      </c>
      <c r="K715" s="159"/>
      <c r="L715" s="159" t="s">
        <v>7342</v>
      </c>
    </row>
    <row r="716" spans="1:12" x14ac:dyDescent="0.2">
      <c r="A716" s="159" t="s">
        <v>5601</v>
      </c>
      <c r="B716" s="159" t="s">
        <v>5602</v>
      </c>
      <c r="C716" s="159" t="s">
        <v>7339</v>
      </c>
      <c r="D716" s="159" t="s">
        <v>6700</v>
      </c>
      <c r="E716" s="160">
        <v>2</v>
      </c>
      <c r="F716" s="161">
        <v>90941221</v>
      </c>
      <c r="G716" s="161">
        <v>109567800</v>
      </c>
      <c r="H716" s="159" t="s">
        <v>3651</v>
      </c>
      <c r="I716" s="159" t="s">
        <v>3704</v>
      </c>
      <c r="J716" s="159" t="s">
        <v>7343</v>
      </c>
      <c r="K716" s="159"/>
      <c r="L716" s="159" t="s">
        <v>7344</v>
      </c>
    </row>
    <row r="717" spans="1:12" x14ac:dyDescent="0.2">
      <c r="A717" s="159" t="s">
        <v>7345</v>
      </c>
      <c r="B717" s="159" t="s">
        <v>7346</v>
      </c>
      <c r="C717" s="159" t="s">
        <v>7339</v>
      </c>
      <c r="D717" s="159" t="s">
        <v>7339</v>
      </c>
      <c r="E717" s="160">
        <v>1</v>
      </c>
      <c r="F717" s="161">
        <v>7999994</v>
      </c>
      <c r="G717" s="161">
        <v>7999994</v>
      </c>
      <c r="H717" s="159" t="s">
        <v>3651</v>
      </c>
      <c r="I717" s="159" t="s">
        <v>3656</v>
      </c>
      <c r="J717" s="159" t="s">
        <v>4144</v>
      </c>
      <c r="K717" s="159" t="s">
        <v>189</v>
      </c>
      <c r="L717" s="159" t="s">
        <v>7347</v>
      </c>
    </row>
    <row r="718" spans="1:12" x14ac:dyDescent="0.2">
      <c r="A718" s="159" t="s">
        <v>7348</v>
      </c>
      <c r="B718" s="159" t="s">
        <v>7349</v>
      </c>
      <c r="C718" s="159" t="s">
        <v>7350</v>
      </c>
      <c r="D718" s="159" t="s">
        <v>7350</v>
      </c>
      <c r="E718" s="160">
        <v>1</v>
      </c>
      <c r="F718" s="161">
        <v>11234000</v>
      </c>
      <c r="G718" s="161">
        <v>12989000</v>
      </c>
      <c r="H718" s="159" t="s">
        <v>3651</v>
      </c>
      <c r="I718" s="159" t="s">
        <v>3683</v>
      </c>
      <c r="J718" s="159" t="s">
        <v>7351</v>
      </c>
      <c r="K718" s="159"/>
      <c r="L718" s="159" t="s">
        <v>7352</v>
      </c>
    </row>
    <row r="719" spans="1:12" x14ac:dyDescent="0.2">
      <c r="A719" s="159" t="s">
        <v>6176</v>
      </c>
      <c r="B719" s="159" t="s">
        <v>6177</v>
      </c>
      <c r="C719" s="159" t="s">
        <v>7350</v>
      </c>
      <c r="D719" s="159" t="s">
        <v>7350</v>
      </c>
      <c r="E719" s="160">
        <v>1</v>
      </c>
      <c r="F719" s="161">
        <v>0</v>
      </c>
      <c r="G719" s="161">
        <v>149784</v>
      </c>
      <c r="H719" s="159" t="s">
        <v>3651</v>
      </c>
      <c r="I719" s="159" t="s">
        <v>3680</v>
      </c>
      <c r="J719" s="159" t="s">
        <v>3680</v>
      </c>
      <c r="K719" s="159" t="s">
        <v>178</v>
      </c>
      <c r="L719" s="159" t="s">
        <v>7353</v>
      </c>
    </row>
    <row r="720" spans="1:12" x14ac:dyDescent="0.2">
      <c r="A720" s="159" t="s">
        <v>7354</v>
      </c>
      <c r="B720" s="159" t="s">
        <v>7355</v>
      </c>
      <c r="C720" s="159" t="s">
        <v>7350</v>
      </c>
      <c r="D720" s="159" t="s">
        <v>7356</v>
      </c>
      <c r="E720" s="160">
        <v>4</v>
      </c>
      <c r="F720" s="161">
        <v>35219000</v>
      </c>
      <c r="G720" s="161">
        <v>40000000</v>
      </c>
      <c r="H720" s="159" t="s">
        <v>3651</v>
      </c>
      <c r="I720" s="159" t="s">
        <v>3716</v>
      </c>
      <c r="J720" s="159" t="s">
        <v>7357</v>
      </c>
      <c r="K720" s="159"/>
      <c r="L720" s="159" t="s">
        <v>7358</v>
      </c>
    </row>
    <row r="721" spans="1:12" x14ac:dyDescent="0.2">
      <c r="A721" s="159" t="s">
        <v>7359</v>
      </c>
      <c r="B721" s="159" t="s">
        <v>7360</v>
      </c>
      <c r="C721" s="159" t="s">
        <v>7350</v>
      </c>
      <c r="D721" s="159" t="s">
        <v>7350</v>
      </c>
      <c r="E721" s="160">
        <v>1</v>
      </c>
      <c r="F721" s="161">
        <v>625000</v>
      </c>
      <c r="G721" s="161">
        <v>1500000</v>
      </c>
      <c r="H721" s="159" t="s">
        <v>3670</v>
      </c>
      <c r="I721" s="159" t="s">
        <v>3753</v>
      </c>
      <c r="J721" s="159" t="s">
        <v>4962</v>
      </c>
      <c r="K721" s="159" t="s">
        <v>189</v>
      </c>
      <c r="L721" s="159" t="s">
        <v>7361</v>
      </c>
    </row>
    <row r="722" spans="1:12" x14ac:dyDescent="0.2">
      <c r="A722" s="159" t="s">
        <v>7362</v>
      </c>
      <c r="B722" s="159" t="s">
        <v>7363</v>
      </c>
      <c r="C722" s="159" t="s">
        <v>7350</v>
      </c>
      <c r="D722" s="159" t="s">
        <v>7350</v>
      </c>
      <c r="E722" s="160">
        <v>1</v>
      </c>
      <c r="F722" s="161">
        <v>980000</v>
      </c>
      <c r="G722" s="161">
        <v>1000000</v>
      </c>
      <c r="H722" s="159" t="s">
        <v>3670</v>
      </c>
      <c r="I722" s="159" t="s">
        <v>3690</v>
      </c>
      <c r="J722" s="159" t="s">
        <v>3878</v>
      </c>
      <c r="K722" s="159" t="s">
        <v>182</v>
      </c>
      <c r="L722" s="159" t="s">
        <v>7364</v>
      </c>
    </row>
    <row r="723" spans="1:12" x14ac:dyDescent="0.2">
      <c r="A723" s="159" t="s">
        <v>7365</v>
      </c>
      <c r="B723" s="159" t="s">
        <v>7366</v>
      </c>
      <c r="C723" s="159" t="s">
        <v>7367</v>
      </c>
      <c r="D723" s="159" t="s">
        <v>7367</v>
      </c>
      <c r="E723" s="160">
        <v>1</v>
      </c>
      <c r="F723" s="161">
        <v>1451725</v>
      </c>
      <c r="G723" s="161">
        <v>1451725</v>
      </c>
      <c r="H723" s="159" t="s">
        <v>3651</v>
      </c>
      <c r="I723" s="159" t="s">
        <v>3864</v>
      </c>
      <c r="J723" s="159" t="s">
        <v>7368</v>
      </c>
      <c r="K723" s="159" t="s">
        <v>189</v>
      </c>
      <c r="L723" s="159" t="s">
        <v>7369</v>
      </c>
    </row>
    <row r="724" spans="1:12" x14ac:dyDescent="0.2">
      <c r="A724" s="159" t="s">
        <v>7370</v>
      </c>
      <c r="B724" s="159" t="s">
        <v>7371</v>
      </c>
      <c r="C724" s="159" t="s">
        <v>7367</v>
      </c>
      <c r="D724" s="159" t="s">
        <v>7367</v>
      </c>
      <c r="E724" s="160">
        <v>1</v>
      </c>
      <c r="F724" s="161">
        <v>650000</v>
      </c>
      <c r="G724" s="161">
        <v>650000</v>
      </c>
      <c r="H724" s="159" t="s">
        <v>3651</v>
      </c>
      <c r="I724" s="159" t="s">
        <v>7372</v>
      </c>
      <c r="J724" s="159" t="s">
        <v>7373</v>
      </c>
      <c r="K724" s="159" t="s">
        <v>182</v>
      </c>
      <c r="L724" s="159" t="s">
        <v>7374</v>
      </c>
    </row>
    <row r="725" spans="1:12" x14ac:dyDescent="0.2">
      <c r="A725" s="159" t="s">
        <v>7375</v>
      </c>
      <c r="B725" s="159" t="s">
        <v>7376</v>
      </c>
      <c r="C725" s="159" t="s">
        <v>7377</v>
      </c>
      <c r="D725" s="159" t="s">
        <v>7377</v>
      </c>
      <c r="E725" s="160">
        <v>1</v>
      </c>
      <c r="F725" s="161">
        <v>100000</v>
      </c>
      <c r="G725" s="161">
        <v>3000000</v>
      </c>
      <c r="H725" s="159" t="s">
        <v>3670</v>
      </c>
      <c r="I725" s="159" t="s">
        <v>3656</v>
      </c>
      <c r="J725" s="159" t="s">
        <v>7378</v>
      </c>
      <c r="K725" s="159"/>
      <c r="L725" s="159" t="s">
        <v>7379</v>
      </c>
    </row>
    <row r="726" spans="1:12" x14ac:dyDescent="0.2">
      <c r="A726" s="159" t="s">
        <v>5095</v>
      </c>
      <c r="B726" s="159" t="s">
        <v>5096</v>
      </c>
      <c r="C726" s="159" t="s">
        <v>6098</v>
      </c>
      <c r="D726" s="159" t="s">
        <v>6098</v>
      </c>
      <c r="E726" s="160">
        <v>1</v>
      </c>
      <c r="F726" s="161">
        <v>2514010</v>
      </c>
      <c r="G726" s="161"/>
      <c r="H726" s="159" t="s">
        <v>3651</v>
      </c>
      <c r="I726" s="159" t="s">
        <v>3671</v>
      </c>
      <c r="J726" s="159" t="s">
        <v>3887</v>
      </c>
      <c r="K726" s="159"/>
      <c r="L726" s="159" t="s">
        <v>7380</v>
      </c>
    </row>
    <row r="727" spans="1:12" x14ac:dyDescent="0.2">
      <c r="A727" s="159" t="s">
        <v>7381</v>
      </c>
      <c r="B727" s="159" t="s">
        <v>7382</v>
      </c>
      <c r="C727" s="159" t="s">
        <v>6098</v>
      </c>
      <c r="D727" s="159" t="s">
        <v>6098</v>
      </c>
      <c r="E727" s="160">
        <v>1</v>
      </c>
      <c r="F727" s="161">
        <v>0</v>
      </c>
      <c r="G727" s="161"/>
      <c r="H727" s="159" t="s">
        <v>3670</v>
      </c>
      <c r="I727" s="159" t="s">
        <v>3656</v>
      </c>
      <c r="J727" s="159" t="s">
        <v>7383</v>
      </c>
      <c r="K727" s="159" t="s">
        <v>1475</v>
      </c>
      <c r="L727" s="159" t="s">
        <v>7384</v>
      </c>
    </row>
    <row r="728" spans="1:12" x14ac:dyDescent="0.2">
      <c r="A728" s="159" t="s">
        <v>7385</v>
      </c>
      <c r="B728" s="159" t="s">
        <v>7386</v>
      </c>
      <c r="C728" s="159" t="s">
        <v>7387</v>
      </c>
      <c r="D728" s="159" t="s">
        <v>7387</v>
      </c>
      <c r="E728" s="160">
        <v>1</v>
      </c>
      <c r="F728" s="161">
        <v>2500000</v>
      </c>
      <c r="G728" s="161">
        <v>20000000</v>
      </c>
      <c r="H728" s="159" t="s">
        <v>3651</v>
      </c>
      <c r="I728" s="159" t="s">
        <v>5733</v>
      </c>
      <c r="J728" s="159" t="s">
        <v>7388</v>
      </c>
      <c r="K728" s="159"/>
      <c r="L728" s="159" t="s">
        <v>7389</v>
      </c>
    </row>
    <row r="729" spans="1:12" x14ac:dyDescent="0.2">
      <c r="A729" s="159" t="s">
        <v>7390</v>
      </c>
      <c r="B729" s="159" t="s">
        <v>7391</v>
      </c>
      <c r="C729" s="159" t="s">
        <v>7387</v>
      </c>
      <c r="D729" s="159" t="s">
        <v>7387</v>
      </c>
      <c r="E729" s="160">
        <v>1</v>
      </c>
      <c r="F729" s="161">
        <v>2500000</v>
      </c>
      <c r="G729" s="161">
        <v>3500000</v>
      </c>
      <c r="H729" s="159" t="s">
        <v>3651</v>
      </c>
      <c r="I729" s="159" t="s">
        <v>3810</v>
      </c>
      <c r="J729" s="159" t="s">
        <v>5040</v>
      </c>
      <c r="K729" s="159"/>
      <c r="L729" s="159" t="s">
        <v>7392</v>
      </c>
    </row>
    <row r="730" spans="1:12" x14ac:dyDescent="0.2">
      <c r="A730" s="159" t="s">
        <v>7393</v>
      </c>
      <c r="B730" s="159" t="s">
        <v>7394</v>
      </c>
      <c r="C730" s="159" t="s">
        <v>7387</v>
      </c>
      <c r="D730" s="159" t="s">
        <v>7387</v>
      </c>
      <c r="E730" s="160">
        <v>1</v>
      </c>
      <c r="F730" s="161">
        <v>500000</v>
      </c>
      <c r="G730" s="161">
        <v>500000</v>
      </c>
      <c r="H730" s="159" t="s">
        <v>3651</v>
      </c>
      <c r="I730" s="159" t="s">
        <v>3716</v>
      </c>
      <c r="J730" s="159" t="s">
        <v>5266</v>
      </c>
      <c r="K730" s="159"/>
      <c r="L730" s="159" t="s">
        <v>7395</v>
      </c>
    </row>
    <row r="731" spans="1:12" x14ac:dyDescent="0.2">
      <c r="A731" s="159" t="s">
        <v>7396</v>
      </c>
      <c r="B731" s="159" t="s">
        <v>7397</v>
      </c>
      <c r="C731" s="159" t="s">
        <v>7387</v>
      </c>
      <c r="D731" s="159" t="s">
        <v>7387</v>
      </c>
      <c r="E731" s="160">
        <v>1</v>
      </c>
      <c r="F731" s="161">
        <v>5000000</v>
      </c>
      <c r="G731" s="161">
        <v>7000000</v>
      </c>
      <c r="H731" s="159" t="s">
        <v>3651</v>
      </c>
      <c r="I731" s="159" t="s">
        <v>3753</v>
      </c>
      <c r="J731" s="159" t="s">
        <v>7398</v>
      </c>
      <c r="K731" s="159"/>
      <c r="L731" s="159" t="s">
        <v>7399</v>
      </c>
    </row>
    <row r="732" spans="1:12" x14ac:dyDescent="0.2">
      <c r="A732" s="159" t="s">
        <v>7400</v>
      </c>
      <c r="B732" s="159" t="s">
        <v>7401</v>
      </c>
      <c r="C732" s="159" t="s">
        <v>4957</v>
      </c>
      <c r="D732" s="159" t="s">
        <v>4957</v>
      </c>
      <c r="E732" s="160">
        <v>1</v>
      </c>
      <c r="F732" s="161">
        <v>11557978</v>
      </c>
      <c r="G732" s="161">
        <v>11999994</v>
      </c>
      <c r="H732" s="159" t="s">
        <v>3651</v>
      </c>
      <c r="I732" s="159" t="s">
        <v>3656</v>
      </c>
      <c r="J732" s="159" t="s">
        <v>7402</v>
      </c>
      <c r="K732" s="159" t="s">
        <v>1475</v>
      </c>
      <c r="L732" s="159" t="s">
        <v>7403</v>
      </c>
    </row>
    <row r="733" spans="1:12" x14ac:dyDescent="0.2">
      <c r="A733" s="159" t="s">
        <v>7404</v>
      </c>
      <c r="B733" s="159" t="s">
        <v>7405</v>
      </c>
      <c r="C733" s="159" t="s">
        <v>4957</v>
      </c>
      <c r="D733" s="159" t="s">
        <v>4957</v>
      </c>
      <c r="E733" s="160">
        <v>1</v>
      </c>
      <c r="F733" s="161">
        <v>1850000</v>
      </c>
      <c r="G733" s="161">
        <v>1850000</v>
      </c>
      <c r="H733" s="159" t="s">
        <v>3651</v>
      </c>
      <c r="I733" s="159" t="s">
        <v>3810</v>
      </c>
      <c r="J733" s="159" t="s">
        <v>5433</v>
      </c>
      <c r="K733" s="159"/>
      <c r="L733" s="159" t="s">
        <v>7406</v>
      </c>
    </row>
    <row r="734" spans="1:12" x14ac:dyDescent="0.2">
      <c r="A734" s="159" t="s">
        <v>7407</v>
      </c>
      <c r="B734" s="159" t="s">
        <v>7408</v>
      </c>
      <c r="C734" s="159" t="s">
        <v>4957</v>
      </c>
      <c r="D734" s="159" t="s">
        <v>7409</v>
      </c>
      <c r="E734" s="160">
        <v>2</v>
      </c>
      <c r="F734" s="161">
        <v>1500000</v>
      </c>
      <c r="G734" s="161">
        <v>1500000</v>
      </c>
      <c r="H734" s="159" t="s">
        <v>3651</v>
      </c>
      <c r="I734" s="159" t="s">
        <v>7410</v>
      </c>
      <c r="J734" s="159" t="s">
        <v>7411</v>
      </c>
      <c r="K734" s="159" t="s">
        <v>189</v>
      </c>
      <c r="L734" s="159" t="s">
        <v>7412</v>
      </c>
    </row>
    <row r="735" spans="1:12" x14ac:dyDescent="0.2">
      <c r="A735" s="159" t="s">
        <v>7413</v>
      </c>
      <c r="B735" s="159" t="s">
        <v>7414</v>
      </c>
      <c r="C735" s="159" t="s">
        <v>4957</v>
      </c>
      <c r="D735" s="159" t="s">
        <v>4957</v>
      </c>
      <c r="E735" s="160">
        <v>1</v>
      </c>
      <c r="F735" s="161">
        <v>129843346</v>
      </c>
      <c r="G735" s="161">
        <v>129843346</v>
      </c>
      <c r="H735" s="159" t="s">
        <v>3651</v>
      </c>
      <c r="I735" s="159" t="s">
        <v>3671</v>
      </c>
      <c r="J735" s="159" t="s">
        <v>4835</v>
      </c>
      <c r="K735" s="159"/>
      <c r="L735" s="159" t="s">
        <v>7415</v>
      </c>
    </row>
    <row r="736" spans="1:12" x14ac:dyDescent="0.2">
      <c r="A736" s="159" t="s">
        <v>7416</v>
      </c>
      <c r="B736" s="159" t="s">
        <v>7417</v>
      </c>
      <c r="C736" s="159" t="s">
        <v>7418</v>
      </c>
      <c r="D736" s="159" t="s">
        <v>7418</v>
      </c>
      <c r="E736" s="160">
        <v>1</v>
      </c>
      <c r="F736" s="161">
        <v>167901481</v>
      </c>
      <c r="G736" s="161">
        <v>167901481</v>
      </c>
      <c r="H736" s="159" t="s">
        <v>3651</v>
      </c>
      <c r="I736" s="159" t="s">
        <v>3656</v>
      </c>
      <c r="J736" s="159" t="s">
        <v>5077</v>
      </c>
      <c r="K736" s="159" t="s">
        <v>182</v>
      </c>
      <c r="L736" s="159" t="s">
        <v>7419</v>
      </c>
    </row>
    <row r="737" spans="1:12" x14ac:dyDescent="0.2">
      <c r="A737" s="159" t="s">
        <v>7420</v>
      </c>
      <c r="B737" s="159" t="s">
        <v>7421</v>
      </c>
      <c r="C737" s="159" t="s">
        <v>7418</v>
      </c>
      <c r="D737" s="159" t="s">
        <v>7422</v>
      </c>
      <c r="E737" s="160">
        <v>2</v>
      </c>
      <c r="F737" s="161">
        <v>4500000</v>
      </c>
      <c r="G737" s="161">
        <v>4500000</v>
      </c>
      <c r="H737" s="159" t="s">
        <v>3651</v>
      </c>
      <c r="I737" s="159" t="s">
        <v>3958</v>
      </c>
      <c r="J737" s="159" t="s">
        <v>4911</v>
      </c>
      <c r="K737" s="159"/>
      <c r="L737" s="159" t="s">
        <v>7423</v>
      </c>
    </row>
    <row r="738" spans="1:12" x14ac:dyDescent="0.2">
      <c r="A738" s="159" t="s">
        <v>7424</v>
      </c>
      <c r="B738" s="159" t="s">
        <v>7425</v>
      </c>
      <c r="C738" s="159" t="s">
        <v>7418</v>
      </c>
      <c r="D738" s="159" t="s">
        <v>7418</v>
      </c>
      <c r="E738" s="160">
        <v>1</v>
      </c>
      <c r="F738" s="161">
        <v>3600000</v>
      </c>
      <c r="G738" s="161">
        <v>10000000</v>
      </c>
      <c r="H738" s="159" t="s">
        <v>3651</v>
      </c>
      <c r="I738" s="159" t="s">
        <v>3656</v>
      </c>
      <c r="J738" s="159" t="s">
        <v>5335</v>
      </c>
      <c r="K738" s="159"/>
      <c r="L738" s="159" t="s">
        <v>7426</v>
      </c>
    </row>
    <row r="739" spans="1:12" x14ac:dyDescent="0.2">
      <c r="A739" s="159" t="s">
        <v>7427</v>
      </c>
      <c r="B739" s="159" t="s">
        <v>7428</v>
      </c>
      <c r="C739" s="159" t="s">
        <v>7429</v>
      </c>
      <c r="D739" s="159" t="s">
        <v>7429</v>
      </c>
      <c r="E739" s="160">
        <v>1</v>
      </c>
      <c r="F739" s="161">
        <v>0</v>
      </c>
      <c r="G739" s="161"/>
      <c r="H739" s="159" t="s">
        <v>3651</v>
      </c>
      <c r="I739" s="159" t="s">
        <v>6498</v>
      </c>
      <c r="J739" s="159" t="s">
        <v>7430</v>
      </c>
      <c r="K739" s="159" t="s">
        <v>185</v>
      </c>
      <c r="L739" s="159" t="s">
        <v>7431</v>
      </c>
    </row>
    <row r="740" spans="1:12" x14ac:dyDescent="0.2">
      <c r="A740" s="159" t="s">
        <v>7432</v>
      </c>
      <c r="B740" s="159" t="s">
        <v>7433</v>
      </c>
      <c r="C740" s="159" t="s">
        <v>7429</v>
      </c>
      <c r="D740" s="159" t="s">
        <v>7429</v>
      </c>
      <c r="E740" s="160">
        <v>1</v>
      </c>
      <c r="F740" s="161">
        <v>20000</v>
      </c>
      <c r="G740" s="161">
        <v>160000</v>
      </c>
      <c r="H740" s="159" t="s">
        <v>3651</v>
      </c>
      <c r="I740" s="159" t="s">
        <v>3711</v>
      </c>
      <c r="J740" s="159" t="s">
        <v>7434</v>
      </c>
      <c r="K740" s="159" t="s">
        <v>185</v>
      </c>
      <c r="L740" s="159" t="s">
        <v>7435</v>
      </c>
    </row>
    <row r="741" spans="1:12" x14ac:dyDescent="0.2">
      <c r="A741" s="159" t="s">
        <v>7436</v>
      </c>
      <c r="B741" s="159" t="s">
        <v>7437</v>
      </c>
      <c r="C741" s="159" t="s">
        <v>7429</v>
      </c>
      <c r="D741" s="159" t="s">
        <v>7429</v>
      </c>
      <c r="E741" s="160">
        <v>1</v>
      </c>
      <c r="F741" s="161">
        <v>2065500</v>
      </c>
      <c r="G741" s="161">
        <v>2065500</v>
      </c>
      <c r="H741" s="159" t="s">
        <v>3670</v>
      </c>
      <c r="I741" s="159" t="s">
        <v>3656</v>
      </c>
      <c r="J741" s="159" t="s">
        <v>4945</v>
      </c>
      <c r="K741" s="159"/>
      <c r="L741" s="159" t="s">
        <v>7438</v>
      </c>
    </row>
    <row r="742" spans="1:12" x14ac:dyDescent="0.2">
      <c r="A742" s="159" t="s">
        <v>7439</v>
      </c>
      <c r="B742" s="159" t="s">
        <v>7440</v>
      </c>
      <c r="C742" s="159" t="s">
        <v>7429</v>
      </c>
      <c r="D742" s="159" t="s">
        <v>7441</v>
      </c>
      <c r="E742" s="160">
        <v>3</v>
      </c>
      <c r="F742" s="161">
        <v>4595000</v>
      </c>
      <c r="G742" s="161"/>
      <c r="H742" s="159" t="s">
        <v>3651</v>
      </c>
      <c r="I742" s="159" t="s">
        <v>3671</v>
      </c>
      <c r="J742" s="159" t="s">
        <v>4835</v>
      </c>
      <c r="K742" s="159"/>
      <c r="L742" s="159" t="s">
        <v>7442</v>
      </c>
    </row>
    <row r="743" spans="1:12" x14ac:dyDescent="0.2">
      <c r="A743" s="159" t="s">
        <v>7443</v>
      </c>
      <c r="B743" s="159" t="s">
        <v>7444</v>
      </c>
      <c r="C743" s="159" t="s">
        <v>7429</v>
      </c>
      <c r="D743" s="159" t="s">
        <v>7429</v>
      </c>
      <c r="E743" s="160">
        <v>1</v>
      </c>
      <c r="F743" s="161">
        <v>6000000</v>
      </c>
      <c r="G743" s="161">
        <v>12000000</v>
      </c>
      <c r="H743" s="159" t="s">
        <v>3651</v>
      </c>
      <c r="I743" s="159" t="s">
        <v>3671</v>
      </c>
      <c r="J743" s="159" t="s">
        <v>4835</v>
      </c>
      <c r="K743" s="159"/>
      <c r="L743" s="159" t="s">
        <v>7445</v>
      </c>
    </row>
    <row r="744" spans="1:12" x14ac:dyDescent="0.2">
      <c r="A744" s="159" t="s">
        <v>7446</v>
      </c>
      <c r="B744" s="159" t="s">
        <v>7447</v>
      </c>
      <c r="C744" s="159" t="s">
        <v>7429</v>
      </c>
      <c r="D744" s="159" t="s">
        <v>7429</v>
      </c>
      <c r="E744" s="160">
        <v>1</v>
      </c>
      <c r="F744" s="161">
        <v>630682</v>
      </c>
      <c r="G744" s="161">
        <v>2046682</v>
      </c>
      <c r="H744" s="159" t="s">
        <v>3670</v>
      </c>
      <c r="I744" s="159" t="s">
        <v>3716</v>
      </c>
      <c r="J744" s="159" t="s">
        <v>5266</v>
      </c>
      <c r="K744" s="159"/>
      <c r="L744" s="159" t="s">
        <v>7448</v>
      </c>
    </row>
    <row r="745" spans="1:12" x14ac:dyDescent="0.2">
      <c r="A745" s="159" t="s">
        <v>7436</v>
      </c>
      <c r="B745" s="159" t="s">
        <v>7437</v>
      </c>
      <c r="C745" s="159" t="s">
        <v>7429</v>
      </c>
      <c r="D745" s="159" t="s">
        <v>7429</v>
      </c>
      <c r="E745" s="160">
        <v>1</v>
      </c>
      <c r="F745" s="161">
        <v>3250000</v>
      </c>
      <c r="G745" s="161">
        <v>3250000</v>
      </c>
      <c r="H745" s="159" t="s">
        <v>3670</v>
      </c>
      <c r="I745" s="159" t="s">
        <v>3656</v>
      </c>
      <c r="J745" s="159" t="s">
        <v>4945</v>
      </c>
      <c r="K745" s="159"/>
      <c r="L745" s="159" t="s">
        <v>7449</v>
      </c>
    </row>
    <row r="746" spans="1:12" x14ac:dyDescent="0.2">
      <c r="A746" s="159" t="s">
        <v>6109</v>
      </c>
      <c r="B746" s="159" t="s">
        <v>6110</v>
      </c>
      <c r="C746" s="159" t="s">
        <v>7429</v>
      </c>
      <c r="D746" s="159" t="s">
        <v>7429</v>
      </c>
      <c r="E746" s="160">
        <v>1</v>
      </c>
      <c r="F746" s="161">
        <v>7140</v>
      </c>
      <c r="G746" s="161">
        <v>7140</v>
      </c>
      <c r="H746" s="159" t="s">
        <v>3670</v>
      </c>
      <c r="I746" s="159" t="s">
        <v>3656</v>
      </c>
      <c r="J746" s="159" t="s">
        <v>3881</v>
      </c>
      <c r="K746" s="159"/>
      <c r="L746" s="159" t="s">
        <v>7450</v>
      </c>
    </row>
    <row r="747" spans="1:12" x14ac:dyDescent="0.2">
      <c r="A747" s="159" t="s">
        <v>7451</v>
      </c>
      <c r="B747" s="159" t="s">
        <v>7452</v>
      </c>
      <c r="C747" s="159" t="s">
        <v>7453</v>
      </c>
      <c r="D747" s="159" t="s">
        <v>7453</v>
      </c>
      <c r="E747" s="160">
        <v>1</v>
      </c>
      <c r="F747" s="161">
        <v>25946575</v>
      </c>
      <c r="G747" s="161">
        <v>40000000</v>
      </c>
      <c r="H747" s="159" t="s">
        <v>3651</v>
      </c>
      <c r="I747" s="159" t="s">
        <v>3656</v>
      </c>
      <c r="J747" s="159" t="s">
        <v>5077</v>
      </c>
      <c r="K747" s="159"/>
      <c r="L747" s="159" t="s">
        <v>7454</v>
      </c>
    </row>
    <row r="748" spans="1:12" x14ac:dyDescent="0.2">
      <c r="A748" s="159" t="s">
        <v>7455</v>
      </c>
      <c r="B748" s="159" t="s">
        <v>7456</v>
      </c>
      <c r="C748" s="159" t="s">
        <v>7453</v>
      </c>
      <c r="D748" s="159" t="s">
        <v>7453</v>
      </c>
      <c r="E748" s="160">
        <v>1</v>
      </c>
      <c r="F748" s="161">
        <v>500000</v>
      </c>
      <c r="G748" s="161">
        <v>500000</v>
      </c>
      <c r="H748" s="159" t="s">
        <v>3651</v>
      </c>
      <c r="I748" s="159" t="s">
        <v>4846</v>
      </c>
      <c r="J748" s="159" t="s">
        <v>5089</v>
      </c>
      <c r="K748" s="159" t="s">
        <v>189</v>
      </c>
      <c r="L748" s="159" t="s">
        <v>7457</v>
      </c>
    </row>
    <row r="749" spans="1:12" x14ac:dyDescent="0.2">
      <c r="A749" s="159" t="s">
        <v>7458</v>
      </c>
      <c r="B749" s="159" t="s">
        <v>7459</v>
      </c>
      <c r="C749" s="159" t="s">
        <v>7453</v>
      </c>
      <c r="D749" s="159" t="s">
        <v>7453</v>
      </c>
      <c r="E749" s="160">
        <v>1</v>
      </c>
      <c r="F749" s="161">
        <v>9999999</v>
      </c>
      <c r="G749" s="161">
        <v>10099999</v>
      </c>
      <c r="H749" s="159" t="s">
        <v>3651</v>
      </c>
      <c r="I749" s="159" t="s">
        <v>4010</v>
      </c>
      <c r="J749" s="159" t="s">
        <v>7151</v>
      </c>
      <c r="K749" s="159"/>
      <c r="L749" s="159" t="s">
        <v>7460</v>
      </c>
    </row>
    <row r="750" spans="1:12" x14ac:dyDescent="0.2">
      <c r="A750" s="159" t="s">
        <v>7461</v>
      </c>
      <c r="B750" s="159" t="s">
        <v>7462</v>
      </c>
      <c r="C750" s="159" t="s">
        <v>7463</v>
      </c>
      <c r="D750" s="159" t="s">
        <v>7463</v>
      </c>
      <c r="E750" s="160">
        <v>1</v>
      </c>
      <c r="F750" s="161">
        <v>12835000</v>
      </c>
      <c r="G750" s="161">
        <v>12835000</v>
      </c>
      <c r="H750" s="159" t="s">
        <v>3651</v>
      </c>
      <c r="I750" s="159" t="s">
        <v>3683</v>
      </c>
      <c r="J750" s="159" t="s">
        <v>5145</v>
      </c>
      <c r="K750" s="159"/>
      <c r="L750" s="159" t="s">
        <v>7464</v>
      </c>
    </row>
    <row r="751" spans="1:12" x14ac:dyDescent="0.2">
      <c r="A751" s="159" t="s">
        <v>7465</v>
      </c>
      <c r="B751" s="159" t="s">
        <v>7466</v>
      </c>
      <c r="C751" s="159" t="s">
        <v>7463</v>
      </c>
      <c r="D751" s="159" t="s">
        <v>7463</v>
      </c>
      <c r="E751" s="160">
        <v>1</v>
      </c>
      <c r="F751" s="161">
        <v>3000000</v>
      </c>
      <c r="G751" s="161">
        <v>5000000</v>
      </c>
      <c r="H751" s="159" t="s">
        <v>3651</v>
      </c>
      <c r="I751" s="159" t="s">
        <v>3671</v>
      </c>
      <c r="J751" s="159" t="s">
        <v>3851</v>
      </c>
      <c r="K751" s="159"/>
      <c r="L751" s="159" t="s">
        <v>7467</v>
      </c>
    </row>
    <row r="752" spans="1:12" x14ac:dyDescent="0.2">
      <c r="A752" s="159" t="s">
        <v>7468</v>
      </c>
      <c r="B752" s="159" t="s">
        <v>7469</v>
      </c>
      <c r="C752" s="159" t="s">
        <v>7463</v>
      </c>
      <c r="D752" s="159" t="s">
        <v>7463</v>
      </c>
      <c r="E752" s="160">
        <v>1</v>
      </c>
      <c r="F752" s="161">
        <v>99161</v>
      </c>
      <c r="G752" s="161">
        <v>2101450</v>
      </c>
      <c r="H752" s="159" t="s">
        <v>3651</v>
      </c>
      <c r="I752" s="159" t="s">
        <v>3776</v>
      </c>
      <c r="J752" s="159" t="s">
        <v>5360</v>
      </c>
      <c r="K752" s="159" t="s">
        <v>185</v>
      </c>
      <c r="L752" s="159" t="s">
        <v>7470</v>
      </c>
    </row>
    <row r="753" spans="1:12" x14ac:dyDescent="0.2">
      <c r="A753" s="159" t="s">
        <v>7471</v>
      </c>
      <c r="B753" s="159" t="s">
        <v>7472</v>
      </c>
      <c r="C753" s="159" t="s">
        <v>7473</v>
      </c>
      <c r="D753" s="159" t="s">
        <v>7473</v>
      </c>
      <c r="E753" s="160">
        <v>1</v>
      </c>
      <c r="F753" s="161">
        <v>343500</v>
      </c>
      <c r="G753" s="161">
        <v>7500000</v>
      </c>
      <c r="H753" s="159" t="s">
        <v>3651</v>
      </c>
      <c r="I753" s="159" t="s">
        <v>3753</v>
      </c>
      <c r="J753" s="159" t="s">
        <v>7474</v>
      </c>
      <c r="K753" s="159" t="s">
        <v>182</v>
      </c>
      <c r="L753" s="159" t="s">
        <v>7475</v>
      </c>
    </row>
    <row r="754" spans="1:12" x14ac:dyDescent="0.2">
      <c r="A754" s="159" t="s">
        <v>7476</v>
      </c>
      <c r="B754" s="159" t="s">
        <v>7477</v>
      </c>
      <c r="C754" s="159" t="s">
        <v>7473</v>
      </c>
      <c r="D754" s="159" t="s">
        <v>7473</v>
      </c>
      <c r="E754" s="160">
        <v>1</v>
      </c>
      <c r="F754" s="161">
        <v>250000</v>
      </c>
      <c r="G754" s="161">
        <v>3100000</v>
      </c>
      <c r="H754" s="159" t="s">
        <v>3651</v>
      </c>
      <c r="I754" s="159" t="s">
        <v>3671</v>
      </c>
      <c r="J754" s="159" t="s">
        <v>3896</v>
      </c>
      <c r="K754" s="159" t="s">
        <v>185</v>
      </c>
      <c r="L754" s="159" t="s">
        <v>7478</v>
      </c>
    </row>
    <row r="755" spans="1:12" x14ac:dyDescent="0.2">
      <c r="A755" s="159" t="s">
        <v>7479</v>
      </c>
      <c r="B755" s="159" t="s">
        <v>7480</v>
      </c>
      <c r="C755" s="159" t="s">
        <v>7473</v>
      </c>
      <c r="D755" s="159" t="s">
        <v>7473</v>
      </c>
      <c r="E755" s="160">
        <v>1</v>
      </c>
      <c r="F755" s="161">
        <v>16000000</v>
      </c>
      <c r="G755" s="161">
        <v>26320000</v>
      </c>
      <c r="H755" s="159" t="s">
        <v>3651</v>
      </c>
      <c r="I755" s="159" t="s">
        <v>4846</v>
      </c>
      <c r="J755" s="159" t="s">
        <v>4958</v>
      </c>
      <c r="K755" s="159" t="s">
        <v>189</v>
      </c>
      <c r="L755" s="159" t="s">
        <v>7481</v>
      </c>
    </row>
    <row r="756" spans="1:12" x14ac:dyDescent="0.2">
      <c r="A756" s="159" t="s">
        <v>7482</v>
      </c>
      <c r="B756" s="159" t="s">
        <v>7483</v>
      </c>
      <c r="C756" s="159" t="s">
        <v>7473</v>
      </c>
      <c r="D756" s="159" t="s">
        <v>7473</v>
      </c>
      <c r="E756" s="160">
        <v>1</v>
      </c>
      <c r="F756" s="161">
        <v>0</v>
      </c>
      <c r="G756" s="161">
        <v>0</v>
      </c>
      <c r="H756" s="159" t="s">
        <v>3670</v>
      </c>
      <c r="I756" s="159" t="s">
        <v>3671</v>
      </c>
      <c r="J756" s="159" t="s">
        <v>4835</v>
      </c>
      <c r="K756" s="159"/>
      <c r="L756" s="159" t="s">
        <v>7484</v>
      </c>
    </row>
    <row r="757" spans="1:12" x14ac:dyDescent="0.2">
      <c r="A757" s="159" t="s">
        <v>5378</v>
      </c>
      <c r="B757" s="159" t="s">
        <v>5379</v>
      </c>
      <c r="C757" s="159" t="s">
        <v>7473</v>
      </c>
      <c r="D757" s="159" t="s">
        <v>7473</v>
      </c>
      <c r="E757" s="160">
        <v>1</v>
      </c>
      <c r="F757" s="161">
        <v>370000</v>
      </c>
      <c r="G757" s="161">
        <v>500000</v>
      </c>
      <c r="H757" s="159" t="s">
        <v>3651</v>
      </c>
      <c r="I757" s="159" t="s">
        <v>5380</v>
      </c>
      <c r="J757" s="159" t="s">
        <v>5381</v>
      </c>
      <c r="K757" s="159" t="s">
        <v>178</v>
      </c>
      <c r="L757" s="159" t="s">
        <v>7485</v>
      </c>
    </row>
    <row r="758" spans="1:12" x14ac:dyDescent="0.2">
      <c r="A758" s="159" t="s">
        <v>7486</v>
      </c>
      <c r="B758" s="159" t="s">
        <v>7487</v>
      </c>
      <c r="C758" s="159" t="s">
        <v>7488</v>
      </c>
      <c r="D758" s="159" t="s">
        <v>7488</v>
      </c>
      <c r="E758" s="160">
        <v>1</v>
      </c>
      <c r="F758" s="161">
        <v>11421413</v>
      </c>
      <c r="G758" s="161">
        <v>16240000</v>
      </c>
      <c r="H758" s="159" t="s">
        <v>3670</v>
      </c>
      <c r="I758" s="159" t="s">
        <v>3810</v>
      </c>
      <c r="J758" s="159" t="s">
        <v>5617</v>
      </c>
      <c r="K758" s="159" t="s">
        <v>182</v>
      </c>
      <c r="L758" s="159" t="s">
        <v>7489</v>
      </c>
    </row>
    <row r="759" spans="1:12" x14ac:dyDescent="0.2">
      <c r="A759" s="159" t="s">
        <v>7490</v>
      </c>
      <c r="B759" s="159" t="s">
        <v>7491</v>
      </c>
      <c r="C759" s="159" t="s">
        <v>7488</v>
      </c>
      <c r="D759" s="159" t="s">
        <v>7488</v>
      </c>
      <c r="E759" s="160">
        <v>1</v>
      </c>
      <c r="F759" s="161">
        <v>3000000</v>
      </c>
      <c r="G759" s="161">
        <v>5000000</v>
      </c>
      <c r="H759" s="159" t="s">
        <v>3651</v>
      </c>
      <c r="I759" s="159" t="s">
        <v>3690</v>
      </c>
      <c r="J759" s="159" t="s">
        <v>7492</v>
      </c>
      <c r="K759" s="159" t="s">
        <v>189</v>
      </c>
      <c r="L759" s="159" t="s">
        <v>7493</v>
      </c>
    </row>
    <row r="760" spans="1:12" x14ac:dyDescent="0.2">
      <c r="A760" s="159" t="s">
        <v>7494</v>
      </c>
      <c r="B760" s="159" t="s">
        <v>7495</v>
      </c>
      <c r="C760" s="159" t="s">
        <v>7488</v>
      </c>
      <c r="D760" s="159" t="s">
        <v>7496</v>
      </c>
      <c r="E760" s="160">
        <v>3</v>
      </c>
      <c r="F760" s="161">
        <v>385850004</v>
      </c>
      <c r="G760" s="161">
        <v>385850004</v>
      </c>
      <c r="H760" s="159" t="s">
        <v>3651</v>
      </c>
      <c r="I760" s="159" t="s">
        <v>3656</v>
      </c>
      <c r="J760" s="159" t="s">
        <v>5077</v>
      </c>
      <c r="K760" s="159" t="s">
        <v>189</v>
      </c>
      <c r="L760" s="159" t="s">
        <v>7497</v>
      </c>
    </row>
    <row r="761" spans="1:12" x14ac:dyDescent="0.2">
      <c r="A761" s="159" t="s">
        <v>7498</v>
      </c>
      <c r="B761" s="159" t="s">
        <v>7499</v>
      </c>
      <c r="C761" s="159" t="s">
        <v>7488</v>
      </c>
      <c r="D761" s="159" t="s">
        <v>7488</v>
      </c>
      <c r="E761" s="160">
        <v>1</v>
      </c>
      <c r="F761" s="161">
        <v>5000000</v>
      </c>
      <c r="G761" s="161">
        <v>5000000</v>
      </c>
      <c r="H761" s="159" t="s">
        <v>3651</v>
      </c>
      <c r="I761" s="159" t="s">
        <v>3666</v>
      </c>
      <c r="J761" s="159" t="s">
        <v>6405</v>
      </c>
      <c r="K761" s="159"/>
      <c r="L761" s="159" t="s">
        <v>7500</v>
      </c>
    </row>
    <row r="762" spans="1:12" x14ac:dyDescent="0.2">
      <c r="A762" s="159" t="s">
        <v>5706</v>
      </c>
      <c r="B762" s="159" t="s">
        <v>5707</v>
      </c>
      <c r="C762" s="159" t="s">
        <v>2922</v>
      </c>
      <c r="D762" s="159" t="s">
        <v>7501</v>
      </c>
      <c r="E762" s="160">
        <v>2</v>
      </c>
      <c r="F762" s="161">
        <v>2500000</v>
      </c>
      <c r="G762" s="161">
        <v>2500000</v>
      </c>
      <c r="H762" s="159" t="s">
        <v>3651</v>
      </c>
      <c r="I762" s="159" t="s">
        <v>3656</v>
      </c>
      <c r="J762" s="159" t="s">
        <v>5339</v>
      </c>
      <c r="K762" s="159" t="s">
        <v>185</v>
      </c>
      <c r="L762" s="159" t="s">
        <v>7502</v>
      </c>
    </row>
    <row r="763" spans="1:12" x14ac:dyDescent="0.2">
      <c r="A763" s="159" t="s">
        <v>7503</v>
      </c>
      <c r="B763" s="159" t="s">
        <v>7504</v>
      </c>
      <c r="C763" s="159" t="s">
        <v>2922</v>
      </c>
      <c r="D763" s="159" t="s">
        <v>7505</v>
      </c>
      <c r="E763" s="160">
        <v>2</v>
      </c>
      <c r="F763" s="161">
        <v>12609962</v>
      </c>
      <c r="G763" s="161">
        <v>18069960</v>
      </c>
      <c r="H763" s="159" t="s">
        <v>3651</v>
      </c>
      <c r="I763" s="159" t="s">
        <v>3671</v>
      </c>
      <c r="J763" s="159" t="s">
        <v>3896</v>
      </c>
      <c r="K763" s="159" t="s">
        <v>189</v>
      </c>
      <c r="L763" s="159" t="s">
        <v>7506</v>
      </c>
    </row>
    <row r="764" spans="1:12" x14ac:dyDescent="0.2">
      <c r="A764" s="159" t="s">
        <v>7507</v>
      </c>
      <c r="B764" s="159" t="s">
        <v>7508</v>
      </c>
      <c r="C764" s="159" t="s">
        <v>2922</v>
      </c>
      <c r="D764" s="159" t="s">
        <v>2922</v>
      </c>
      <c r="E764" s="160">
        <v>1</v>
      </c>
      <c r="F764" s="161">
        <v>1396321</v>
      </c>
      <c r="G764" s="161">
        <v>4752220</v>
      </c>
      <c r="H764" s="159" t="s">
        <v>3651</v>
      </c>
      <c r="I764" s="159" t="s">
        <v>3687</v>
      </c>
      <c r="J764" s="159" t="s">
        <v>7509</v>
      </c>
      <c r="K764" s="159" t="s">
        <v>178</v>
      </c>
      <c r="L764" s="159" t="s">
        <v>7510</v>
      </c>
    </row>
    <row r="765" spans="1:12" x14ac:dyDescent="0.2">
      <c r="A765" s="159" t="s">
        <v>7511</v>
      </c>
      <c r="B765" s="159" t="s">
        <v>7512</v>
      </c>
      <c r="C765" s="159" t="s">
        <v>7501</v>
      </c>
      <c r="D765" s="159" t="s">
        <v>7501</v>
      </c>
      <c r="E765" s="160">
        <v>1</v>
      </c>
      <c r="F765" s="161">
        <v>41744503</v>
      </c>
      <c r="G765" s="161">
        <v>41744503</v>
      </c>
      <c r="H765" s="159" t="s">
        <v>3651</v>
      </c>
      <c r="I765" s="159" t="s">
        <v>3671</v>
      </c>
      <c r="J765" s="159" t="s">
        <v>5256</v>
      </c>
      <c r="K765" s="159" t="s">
        <v>182</v>
      </c>
      <c r="L765" s="159" t="s">
        <v>7513</v>
      </c>
    </row>
    <row r="766" spans="1:12" x14ac:dyDescent="0.2">
      <c r="A766" s="159" t="s">
        <v>7514</v>
      </c>
      <c r="B766" s="159" t="s">
        <v>7515</v>
      </c>
      <c r="C766" s="159" t="s">
        <v>7501</v>
      </c>
      <c r="D766" s="159" t="s">
        <v>7501</v>
      </c>
      <c r="E766" s="160">
        <v>1</v>
      </c>
      <c r="F766" s="161">
        <v>650000</v>
      </c>
      <c r="G766" s="161">
        <v>3500000</v>
      </c>
      <c r="H766" s="159" t="s">
        <v>3651</v>
      </c>
      <c r="I766" s="159" t="s">
        <v>5209</v>
      </c>
      <c r="J766" s="159" t="s">
        <v>5210</v>
      </c>
      <c r="K766" s="159" t="s">
        <v>182</v>
      </c>
      <c r="L766" s="159" t="s">
        <v>7516</v>
      </c>
    </row>
    <row r="767" spans="1:12" x14ac:dyDescent="0.2">
      <c r="A767" s="159" t="s">
        <v>7517</v>
      </c>
      <c r="B767" s="159" t="s">
        <v>7518</v>
      </c>
      <c r="C767" s="159" t="s">
        <v>7501</v>
      </c>
      <c r="D767" s="159" t="s">
        <v>7501</v>
      </c>
      <c r="E767" s="160">
        <v>1</v>
      </c>
      <c r="F767" s="161">
        <v>14314212</v>
      </c>
      <c r="G767" s="161">
        <v>14314212</v>
      </c>
      <c r="H767" s="159" t="s">
        <v>3651</v>
      </c>
      <c r="I767" s="159" t="s">
        <v>4846</v>
      </c>
      <c r="J767" s="159" t="s">
        <v>7519</v>
      </c>
      <c r="K767" s="159"/>
      <c r="L767" s="159" t="s">
        <v>7520</v>
      </c>
    </row>
    <row r="768" spans="1:12" x14ac:dyDescent="0.2">
      <c r="A768" s="159" t="s">
        <v>7521</v>
      </c>
      <c r="B768" s="159" t="s">
        <v>7522</v>
      </c>
      <c r="C768" s="159" t="s">
        <v>7501</v>
      </c>
      <c r="D768" s="159" t="s">
        <v>7523</v>
      </c>
      <c r="E768" s="160">
        <v>2</v>
      </c>
      <c r="F768" s="161">
        <v>124105981</v>
      </c>
      <c r="G768" s="161">
        <v>124105981</v>
      </c>
      <c r="H768" s="159" t="s">
        <v>3651</v>
      </c>
      <c r="I768" s="159" t="s">
        <v>3656</v>
      </c>
      <c r="J768" s="159" t="s">
        <v>5070</v>
      </c>
      <c r="K768" s="159" t="s">
        <v>178</v>
      </c>
      <c r="L768" s="159" t="s">
        <v>7524</v>
      </c>
    </row>
    <row r="769" spans="1:12" x14ac:dyDescent="0.2">
      <c r="A769" s="159" t="s">
        <v>7525</v>
      </c>
      <c r="B769" s="159" t="s">
        <v>7526</v>
      </c>
      <c r="C769" s="159" t="s">
        <v>7501</v>
      </c>
      <c r="D769" s="159" t="s">
        <v>7527</v>
      </c>
      <c r="E769" s="160">
        <v>3</v>
      </c>
      <c r="F769" s="161">
        <v>21816706</v>
      </c>
      <c r="G769" s="161">
        <v>23146704</v>
      </c>
      <c r="H769" s="159" t="s">
        <v>3651</v>
      </c>
      <c r="I769" s="159" t="s">
        <v>3671</v>
      </c>
      <c r="J769" s="159" t="s">
        <v>3851</v>
      </c>
      <c r="K769" s="159" t="s">
        <v>189</v>
      </c>
      <c r="L769" s="159" t="s">
        <v>7528</v>
      </c>
    </row>
    <row r="770" spans="1:12" x14ac:dyDescent="0.2">
      <c r="A770" s="159" t="s">
        <v>7529</v>
      </c>
      <c r="B770" s="159" t="s">
        <v>7530</v>
      </c>
      <c r="C770" s="159" t="s">
        <v>7501</v>
      </c>
      <c r="D770" s="159" t="s">
        <v>7501</v>
      </c>
      <c r="E770" s="160">
        <v>1</v>
      </c>
      <c r="F770" s="161">
        <v>3647629</v>
      </c>
      <c r="G770" s="161">
        <v>3928129</v>
      </c>
      <c r="H770" s="159" t="s">
        <v>3651</v>
      </c>
      <c r="I770" s="159" t="s">
        <v>3687</v>
      </c>
      <c r="J770" s="159" t="s">
        <v>7531</v>
      </c>
      <c r="K770" s="159" t="s">
        <v>182</v>
      </c>
      <c r="L770" s="159" t="s">
        <v>7532</v>
      </c>
    </row>
    <row r="771" spans="1:12" x14ac:dyDescent="0.2">
      <c r="A771" s="159" t="s">
        <v>7533</v>
      </c>
      <c r="B771" s="159" t="s">
        <v>7534</v>
      </c>
      <c r="C771" s="159" t="s">
        <v>7501</v>
      </c>
      <c r="D771" s="159" t="s">
        <v>7501</v>
      </c>
      <c r="E771" s="160">
        <v>1</v>
      </c>
      <c r="F771" s="161">
        <v>9000000</v>
      </c>
      <c r="G771" s="161">
        <v>9000000</v>
      </c>
      <c r="H771" s="159" t="s">
        <v>3651</v>
      </c>
      <c r="I771" s="159" t="s">
        <v>3660</v>
      </c>
      <c r="J771" s="159" t="s">
        <v>5242</v>
      </c>
      <c r="K771" s="159"/>
      <c r="L771" s="159" t="s">
        <v>7535</v>
      </c>
    </row>
    <row r="772" spans="1:12" x14ac:dyDescent="0.2">
      <c r="A772" s="159" t="s">
        <v>7536</v>
      </c>
      <c r="B772" s="159" t="s">
        <v>7537</v>
      </c>
      <c r="C772" s="159" t="s">
        <v>6700</v>
      </c>
      <c r="D772" s="159" t="s">
        <v>6700</v>
      </c>
      <c r="E772" s="160">
        <v>1</v>
      </c>
      <c r="F772" s="161">
        <v>2000000</v>
      </c>
      <c r="G772" s="161">
        <v>2000000</v>
      </c>
      <c r="H772" s="159" t="s">
        <v>3651</v>
      </c>
      <c r="I772" s="159" t="s">
        <v>3671</v>
      </c>
      <c r="J772" s="159" t="s">
        <v>4835</v>
      </c>
      <c r="K772" s="159"/>
      <c r="L772" s="159" t="s">
        <v>7538</v>
      </c>
    </row>
    <row r="773" spans="1:12" x14ac:dyDescent="0.2">
      <c r="A773" s="159" t="s">
        <v>7539</v>
      </c>
      <c r="B773" s="159" t="s">
        <v>7540</v>
      </c>
      <c r="C773" s="159" t="s">
        <v>6700</v>
      </c>
      <c r="D773" s="159" t="s">
        <v>6945</v>
      </c>
      <c r="E773" s="160">
        <v>2</v>
      </c>
      <c r="F773" s="161">
        <v>24689802</v>
      </c>
      <c r="G773" s="161">
        <v>24789809</v>
      </c>
      <c r="H773" s="159" t="s">
        <v>3670</v>
      </c>
      <c r="I773" s="159" t="s">
        <v>3671</v>
      </c>
      <c r="J773" s="159" t="s">
        <v>3887</v>
      </c>
      <c r="K773" s="159" t="s">
        <v>185</v>
      </c>
      <c r="L773" s="159" t="s">
        <v>7541</v>
      </c>
    </row>
    <row r="774" spans="1:12" x14ac:dyDescent="0.2">
      <c r="A774" s="159" t="s">
        <v>7542</v>
      </c>
      <c r="B774" s="159" t="s">
        <v>7543</v>
      </c>
      <c r="C774" s="159" t="s">
        <v>6700</v>
      </c>
      <c r="D774" s="159" t="s">
        <v>6700</v>
      </c>
      <c r="E774" s="160">
        <v>1</v>
      </c>
      <c r="F774" s="161">
        <v>21542628</v>
      </c>
      <c r="G774" s="161">
        <v>22090063</v>
      </c>
      <c r="H774" s="159" t="s">
        <v>3651</v>
      </c>
      <c r="I774" s="159" t="s">
        <v>5733</v>
      </c>
      <c r="J774" s="159" t="s">
        <v>7388</v>
      </c>
      <c r="K774" s="159"/>
      <c r="L774" s="159" t="s">
        <v>7544</v>
      </c>
    </row>
    <row r="775" spans="1:12" x14ac:dyDescent="0.2">
      <c r="A775" s="159" t="s">
        <v>7545</v>
      </c>
      <c r="B775" s="159" t="s">
        <v>7546</v>
      </c>
      <c r="C775" s="159" t="s">
        <v>6700</v>
      </c>
      <c r="D775" s="159" t="s">
        <v>6700</v>
      </c>
      <c r="E775" s="160">
        <v>1</v>
      </c>
      <c r="F775" s="161">
        <v>13257148</v>
      </c>
      <c r="G775" s="161">
        <v>13257148</v>
      </c>
      <c r="H775" s="159" t="s">
        <v>3670</v>
      </c>
      <c r="I775" s="159" t="s">
        <v>3818</v>
      </c>
      <c r="J775" s="159" t="s">
        <v>7547</v>
      </c>
      <c r="K775" s="159"/>
      <c r="L775" s="159" t="s">
        <v>7548</v>
      </c>
    </row>
    <row r="776" spans="1:12" x14ac:dyDescent="0.2">
      <c r="A776" s="159" t="s">
        <v>7549</v>
      </c>
      <c r="B776" s="159" t="s">
        <v>7550</v>
      </c>
      <c r="C776" s="159" t="s">
        <v>2807</v>
      </c>
      <c r="D776" s="159" t="s">
        <v>2807</v>
      </c>
      <c r="E776" s="160">
        <v>1</v>
      </c>
      <c r="F776" s="161">
        <v>925000</v>
      </c>
      <c r="G776" s="161">
        <v>3500000</v>
      </c>
      <c r="H776" s="159" t="s">
        <v>3651</v>
      </c>
      <c r="I776" s="159" t="s">
        <v>4846</v>
      </c>
      <c r="J776" s="159" t="s">
        <v>4958</v>
      </c>
      <c r="K776" s="159"/>
      <c r="L776" s="159" t="s">
        <v>7551</v>
      </c>
    </row>
    <row r="777" spans="1:12" x14ac:dyDescent="0.2">
      <c r="A777" s="159" t="s">
        <v>5503</v>
      </c>
      <c r="B777" s="159" t="s">
        <v>5504</v>
      </c>
      <c r="C777" s="159" t="s">
        <v>2807</v>
      </c>
      <c r="D777" s="159" t="s">
        <v>2807</v>
      </c>
      <c r="E777" s="160">
        <v>1</v>
      </c>
      <c r="F777" s="161">
        <v>2390000</v>
      </c>
      <c r="G777" s="161">
        <v>3000000</v>
      </c>
      <c r="H777" s="159" t="s">
        <v>3651</v>
      </c>
      <c r="I777" s="159" t="s">
        <v>5505</v>
      </c>
      <c r="J777" s="159" t="s">
        <v>5506</v>
      </c>
      <c r="K777" s="159"/>
      <c r="L777" s="159" t="s">
        <v>7552</v>
      </c>
    </row>
    <row r="778" spans="1:12" x14ac:dyDescent="0.2">
      <c r="A778" s="159" t="s">
        <v>7553</v>
      </c>
      <c r="B778" s="159" t="s">
        <v>7554</v>
      </c>
      <c r="C778" s="159" t="s">
        <v>2807</v>
      </c>
      <c r="D778" s="159" t="s">
        <v>2807</v>
      </c>
      <c r="E778" s="160">
        <v>1</v>
      </c>
      <c r="F778" s="161">
        <v>49999</v>
      </c>
      <c r="G778" s="161">
        <v>599998</v>
      </c>
      <c r="H778" s="159" t="s">
        <v>3651</v>
      </c>
      <c r="I778" s="159" t="s">
        <v>3671</v>
      </c>
      <c r="J778" s="159" t="s">
        <v>4835</v>
      </c>
      <c r="K778" s="159" t="s">
        <v>189</v>
      </c>
      <c r="L778" s="159" t="s">
        <v>7555</v>
      </c>
    </row>
    <row r="779" spans="1:12" x14ac:dyDescent="0.2">
      <c r="A779" s="159" t="s">
        <v>7556</v>
      </c>
      <c r="B779" s="159" t="s">
        <v>7557</v>
      </c>
      <c r="C779" s="159" t="s">
        <v>2807</v>
      </c>
      <c r="D779" s="159" t="s">
        <v>7558</v>
      </c>
      <c r="E779" s="160">
        <v>2</v>
      </c>
      <c r="F779" s="161">
        <v>850000</v>
      </c>
      <c r="G779" s="161">
        <v>1000000</v>
      </c>
      <c r="H779" s="159" t="s">
        <v>3651</v>
      </c>
      <c r="I779" s="159" t="s">
        <v>3671</v>
      </c>
      <c r="J779" s="159" t="s">
        <v>6013</v>
      </c>
      <c r="K779" s="159" t="s">
        <v>189</v>
      </c>
      <c r="L779" s="159" t="s">
        <v>7559</v>
      </c>
    </row>
    <row r="780" spans="1:12" x14ac:dyDescent="0.2">
      <c r="A780" s="159" t="s">
        <v>7545</v>
      </c>
      <c r="B780" s="159" t="s">
        <v>7546</v>
      </c>
      <c r="C780" s="159" t="s">
        <v>2807</v>
      </c>
      <c r="D780" s="159" t="s">
        <v>2807</v>
      </c>
      <c r="E780" s="160">
        <v>1</v>
      </c>
      <c r="F780" s="161">
        <v>17242852</v>
      </c>
      <c r="G780" s="161">
        <v>17242852</v>
      </c>
      <c r="H780" s="159" t="s">
        <v>3670</v>
      </c>
      <c r="I780" s="159" t="s">
        <v>3818</v>
      </c>
      <c r="J780" s="159" t="s">
        <v>7547</v>
      </c>
      <c r="K780" s="159"/>
      <c r="L780" s="159" t="s">
        <v>7560</v>
      </c>
    </row>
    <row r="781" spans="1:12" x14ac:dyDescent="0.2">
      <c r="A781" s="159" t="s">
        <v>5018</v>
      </c>
      <c r="B781" s="159" t="s">
        <v>5019</v>
      </c>
      <c r="C781" s="159" t="s">
        <v>7561</v>
      </c>
      <c r="D781" s="159" t="s">
        <v>7561</v>
      </c>
      <c r="E781" s="160">
        <v>1</v>
      </c>
      <c r="F781" s="161">
        <v>9007812</v>
      </c>
      <c r="G781" s="161">
        <v>9007812</v>
      </c>
      <c r="H781" s="159" t="s">
        <v>3670</v>
      </c>
      <c r="I781" s="159" t="s">
        <v>3666</v>
      </c>
      <c r="J781" s="159" t="s">
        <v>5020</v>
      </c>
      <c r="K781" s="159"/>
      <c r="L781" s="159" t="s">
        <v>7562</v>
      </c>
    </row>
    <row r="782" spans="1:12" x14ac:dyDescent="0.2">
      <c r="A782" s="159" t="s">
        <v>7563</v>
      </c>
      <c r="B782" s="159" t="s">
        <v>7564</v>
      </c>
      <c r="C782" s="159" t="s">
        <v>7561</v>
      </c>
      <c r="D782" s="159" t="s">
        <v>7561</v>
      </c>
      <c r="E782" s="160">
        <v>1</v>
      </c>
      <c r="F782" s="161">
        <v>4000000</v>
      </c>
      <c r="G782" s="161">
        <v>7000000</v>
      </c>
      <c r="H782" s="159" t="s">
        <v>3651</v>
      </c>
      <c r="I782" s="159" t="s">
        <v>3666</v>
      </c>
      <c r="J782" s="159" t="s">
        <v>5305</v>
      </c>
      <c r="K782" s="159" t="s">
        <v>185</v>
      </c>
      <c r="L782" s="159" t="s">
        <v>7565</v>
      </c>
    </row>
    <row r="783" spans="1:12" x14ac:dyDescent="0.2">
      <c r="A783" s="159" t="s">
        <v>5532</v>
      </c>
      <c r="B783" s="159" t="s">
        <v>5533</v>
      </c>
      <c r="C783" s="159" t="s">
        <v>7409</v>
      </c>
      <c r="D783" s="159" t="s">
        <v>7409</v>
      </c>
      <c r="E783" s="160">
        <v>1</v>
      </c>
      <c r="F783" s="161">
        <v>4615000</v>
      </c>
      <c r="G783" s="161">
        <v>8000000</v>
      </c>
      <c r="H783" s="159" t="s">
        <v>3651</v>
      </c>
      <c r="I783" s="159" t="s">
        <v>5209</v>
      </c>
      <c r="J783" s="159" t="s">
        <v>5534</v>
      </c>
      <c r="K783" s="159"/>
      <c r="L783" s="159" t="s">
        <v>7566</v>
      </c>
    </row>
    <row r="784" spans="1:12" x14ac:dyDescent="0.2">
      <c r="A784" s="159" t="s">
        <v>7144</v>
      </c>
      <c r="B784" s="159" t="s">
        <v>7145</v>
      </c>
      <c r="C784" s="159" t="s">
        <v>7409</v>
      </c>
      <c r="D784" s="159" t="s">
        <v>7409</v>
      </c>
      <c r="E784" s="160">
        <v>1</v>
      </c>
      <c r="F784" s="161">
        <v>4020000</v>
      </c>
      <c r="G784" s="161">
        <v>15000000</v>
      </c>
      <c r="H784" s="159" t="s">
        <v>3651</v>
      </c>
      <c r="I784" s="159" t="s">
        <v>4996</v>
      </c>
      <c r="J784" s="159" t="s">
        <v>7146</v>
      </c>
      <c r="K784" s="159"/>
      <c r="L784" s="159" t="s">
        <v>7567</v>
      </c>
    </row>
    <row r="785" spans="1:12" x14ac:dyDescent="0.2">
      <c r="A785" s="159" t="s">
        <v>7568</v>
      </c>
      <c r="B785" s="159" t="s">
        <v>7569</v>
      </c>
      <c r="C785" s="159" t="s">
        <v>7409</v>
      </c>
      <c r="D785" s="159" t="s">
        <v>7409</v>
      </c>
      <c r="E785" s="160">
        <v>1</v>
      </c>
      <c r="F785" s="161">
        <v>6919380</v>
      </c>
      <c r="G785" s="161">
        <v>11703581</v>
      </c>
      <c r="H785" s="159" t="s">
        <v>3651</v>
      </c>
      <c r="I785" s="159" t="s">
        <v>3656</v>
      </c>
      <c r="J785" s="159" t="s">
        <v>5077</v>
      </c>
      <c r="K785" s="159"/>
      <c r="L785" s="159" t="s">
        <v>7570</v>
      </c>
    </row>
    <row r="786" spans="1:12" x14ac:dyDescent="0.2">
      <c r="A786" s="159" t="s">
        <v>7571</v>
      </c>
      <c r="B786" s="159" t="s">
        <v>7572</v>
      </c>
      <c r="C786" s="159" t="s">
        <v>7409</v>
      </c>
      <c r="D786" s="159" t="s">
        <v>7409</v>
      </c>
      <c r="E786" s="160">
        <v>1</v>
      </c>
      <c r="F786" s="161">
        <v>6646748</v>
      </c>
      <c r="G786" s="161">
        <v>16192248</v>
      </c>
      <c r="H786" s="159" t="s">
        <v>3670</v>
      </c>
      <c r="I786" s="159" t="s">
        <v>4846</v>
      </c>
      <c r="J786" s="159" t="s">
        <v>7573</v>
      </c>
      <c r="K786" s="159" t="s">
        <v>182</v>
      </c>
      <c r="L786" s="159" t="s">
        <v>7574</v>
      </c>
    </row>
    <row r="787" spans="1:12" x14ac:dyDescent="0.2">
      <c r="A787" s="159" t="s">
        <v>3697</v>
      </c>
      <c r="B787" s="159" t="s">
        <v>3699</v>
      </c>
      <c r="C787" s="159" t="s">
        <v>7409</v>
      </c>
      <c r="D787" s="159" t="s">
        <v>7409</v>
      </c>
      <c r="E787" s="160">
        <v>1</v>
      </c>
      <c r="F787" s="161">
        <v>261266523</v>
      </c>
      <c r="G787" s="161">
        <v>269340000</v>
      </c>
      <c r="H787" s="159" t="s">
        <v>3651</v>
      </c>
      <c r="I787" s="159" t="s">
        <v>3687</v>
      </c>
      <c r="J787" s="159" t="s">
        <v>6295</v>
      </c>
      <c r="K787" s="159" t="s">
        <v>185</v>
      </c>
      <c r="L787" s="159" t="s">
        <v>3698</v>
      </c>
    </row>
    <row r="788" spans="1:12" x14ac:dyDescent="0.2">
      <c r="A788" s="159" t="s">
        <v>7575</v>
      </c>
      <c r="B788" s="159" t="s">
        <v>7576</v>
      </c>
      <c r="C788" s="159" t="s">
        <v>7409</v>
      </c>
      <c r="D788" s="159" t="s">
        <v>7409</v>
      </c>
      <c r="E788" s="160">
        <v>1</v>
      </c>
      <c r="F788" s="161">
        <v>70649992</v>
      </c>
      <c r="G788" s="161">
        <v>71457709</v>
      </c>
      <c r="H788" s="159" t="s">
        <v>3651</v>
      </c>
      <c r="I788" s="159" t="s">
        <v>3656</v>
      </c>
      <c r="J788" s="159" t="s">
        <v>6199</v>
      </c>
      <c r="K788" s="159" t="s">
        <v>185</v>
      </c>
      <c r="L788" s="159" t="s">
        <v>7577</v>
      </c>
    </row>
    <row r="789" spans="1:12" x14ac:dyDescent="0.2">
      <c r="A789" s="159" t="s">
        <v>7578</v>
      </c>
      <c r="B789" s="159" t="s">
        <v>7579</v>
      </c>
      <c r="C789" s="159" t="s">
        <v>7409</v>
      </c>
      <c r="D789" s="159" t="s">
        <v>7409</v>
      </c>
      <c r="E789" s="160">
        <v>1</v>
      </c>
      <c r="F789" s="161">
        <v>9943000</v>
      </c>
      <c r="G789" s="161">
        <v>10000000</v>
      </c>
      <c r="H789" s="159" t="s">
        <v>3670</v>
      </c>
      <c r="I789" s="159" t="s">
        <v>3671</v>
      </c>
      <c r="J789" s="159" t="s">
        <v>7580</v>
      </c>
      <c r="K789" s="159" t="s">
        <v>182</v>
      </c>
      <c r="L789" s="159" t="s">
        <v>7581</v>
      </c>
    </row>
    <row r="790" spans="1:12" x14ac:dyDescent="0.2">
      <c r="A790" s="159" t="s">
        <v>7582</v>
      </c>
      <c r="B790" s="159" t="s">
        <v>7583</v>
      </c>
      <c r="C790" s="159" t="s">
        <v>7409</v>
      </c>
      <c r="D790" s="159" t="s">
        <v>7409</v>
      </c>
      <c r="E790" s="160">
        <v>1</v>
      </c>
      <c r="F790" s="161">
        <v>0</v>
      </c>
      <c r="G790" s="161"/>
      <c r="H790" s="159" t="s">
        <v>3670</v>
      </c>
      <c r="I790" s="159" t="s">
        <v>3690</v>
      </c>
      <c r="J790" s="159" t="s">
        <v>7584</v>
      </c>
      <c r="K790" s="159"/>
      <c r="L790" s="159" t="s">
        <v>7585</v>
      </c>
    </row>
    <row r="791" spans="1:12" x14ac:dyDescent="0.2">
      <c r="A791" s="159" t="s">
        <v>7586</v>
      </c>
      <c r="B791" s="159" t="s">
        <v>7587</v>
      </c>
      <c r="C791" s="159" t="s">
        <v>7409</v>
      </c>
      <c r="D791" s="159" t="s">
        <v>7409</v>
      </c>
      <c r="E791" s="160">
        <v>1</v>
      </c>
      <c r="F791" s="161">
        <v>72499995</v>
      </c>
      <c r="G791" s="161">
        <v>72500000</v>
      </c>
      <c r="H791" s="159" t="s">
        <v>3651</v>
      </c>
      <c r="I791" s="159" t="s">
        <v>3656</v>
      </c>
      <c r="J791" s="159" t="s">
        <v>7588</v>
      </c>
      <c r="K791" s="159"/>
      <c r="L791" s="159" t="s">
        <v>7589</v>
      </c>
    </row>
    <row r="792" spans="1:12" x14ac:dyDescent="0.2">
      <c r="A792" s="159" t="s">
        <v>7590</v>
      </c>
      <c r="B792" s="159" t="s">
        <v>7591</v>
      </c>
      <c r="C792" s="159" t="s">
        <v>7409</v>
      </c>
      <c r="D792" s="159" t="s">
        <v>7409</v>
      </c>
      <c r="E792" s="160">
        <v>1</v>
      </c>
      <c r="F792" s="161">
        <v>67319323</v>
      </c>
      <c r="G792" s="161">
        <v>79999958</v>
      </c>
      <c r="H792" s="159" t="s">
        <v>3651</v>
      </c>
      <c r="I792" s="159" t="s">
        <v>3656</v>
      </c>
      <c r="J792" s="159" t="s">
        <v>6707</v>
      </c>
      <c r="K792" s="159"/>
      <c r="L792" s="159" t="s">
        <v>7592</v>
      </c>
    </row>
    <row r="793" spans="1:12" x14ac:dyDescent="0.2">
      <c r="A793" s="159" t="s">
        <v>7593</v>
      </c>
      <c r="B793" s="159" t="s">
        <v>7594</v>
      </c>
      <c r="C793" s="159" t="s">
        <v>7409</v>
      </c>
      <c r="D793" s="159" t="s">
        <v>7409</v>
      </c>
      <c r="E793" s="160">
        <v>1</v>
      </c>
      <c r="F793" s="161">
        <v>2226000</v>
      </c>
      <c r="G793" s="161">
        <v>9132478</v>
      </c>
      <c r="H793" s="159" t="s">
        <v>3651</v>
      </c>
      <c r="I793" s="159" t="s">
        <v>4010</v>
      </c>
      <c r="J793" s="159" t="s">
        <v>6182</v>
      </c>
      <c r="K793" s="159"/>
      <c r="L793" s="159" t="s">
        <v>7595</v>
      </c>
    </row>
    <row r="794" spans="1:12" x14ac:dyDescent="0.2">
      <c r="A794" s="159" t="s">
        <v>5198</v>
      </c>
      <c r="B794" s="159" t="s">
        <v>5199</v>
      </c>
      <c r="C794" s="159" t="s">
        <v>7409</v>
      </c>
      <c r="D794" s="159" t="s">
        <v>7409</v>
      </c>
      <c r="E794" s="160">
        <v>1</v>
      </c>
      <c r="F794" s="161">
        <v>33539921</v>
      </c>
      <c r="G794" s="161">
        <v>42032225</v>
      </c>
      <c r="H794" s="159" t="s">
        <v>3651</v>
      </c>
      <c r="I794" s="159" t="s">
        <v>3671</v>
      </c>
      <c r="J794" s="159" t="s">
        <v>6104</v>
      </c>
      <c r="K794" s="159" t="s">
        <v>178</v>
      </c>
      <c r="L794" s="159" t="s">
        <v>7596</v>
      </c>
    </row>
    <row r="795" spans="1:12" x14ac:dyDescent="0.2">
      <c r="A795" s="159" t="s">
        <v>7597</v>
      </c>
      <c r="B795" s="159" t="s">
        <v>7598</v>
      </c>
      <c r="C795" s="159" t="s">
        <v>7409</v>
      </c>
      <c r="D795" s="159" t="s">
        <v>7599</v>
      </c>
      <c r="E795" s="160">
        <v>2</v>
      </c>
      <c r="F795" s="161">
        <v>2275000</v>
      </c>
      <c r="G795" s="161">
        <v>7000000</v>
      </c>
      <c r="H795" s="159" t="s">
        <v>3651</v>
      </c>
      <c r="I795" s="159" t="s">
        <v>5960</v>
      </c>
      <c r="J795" s="159" t="s">
        <v>5136</v>
      </c>
      <c r="K795" s="159"/>
      <c r="L795" s="159" t="s">
        <v>7600</v>
      </c>
    </row>
    <row r="796" spans="1:12" x14ac:dyDescent="0.2">
      <c r="A796" s="159" t="s">
        <v>7601</v>
      </c>
      <c r="B796" s="159" t="s">
        <v>7602</v>
      </c>
      <c r="C796" s="159" t="s">
        <v>7603</v>
      </c>
      <c r="D796" s="159" t="s">
        <v>7603</v>
      </c>
      <c r="E796" s="160">
        <v>1</v>
      </c>
      <c r="F796" s="161">
        <v>4350000</v>
      </c>
      <c r="G796" s="161">
        <v>4500000</v>
      </c>
      <c r="H796" s="159" t="s">
        <v>3651</v>
      </c>
      <c r="I796" s="159" t="s">
        <v>3687</v>
      </c>
      <c r="J796" s="159" t="s">
        <v>6473</v>
      </c>
      <c r="K796" s="159"/>
      <c r="L796" s="159" t="s">
        <v>7604</v>
      </c>
    </row>
    <row r="797" spans="1:12" x14ac:dyDescent="0.2">
      <c r="A797" s="159" t="s">
        <v>7605</v>
      </c>
      <c r="B797" s="159" t="s">
        <v>7606</v>
      </c>
      <c r="C797" s="159" t="s">
        <v>7603</v>
      </c>
      <c r="D797" s="159" t="s">
        <v>7603</v>
      </c>
      <c r="E797" s="160">
        <v>1</v>
      </c>
      <c r="F797" s="161">
        <v>26392935</v>
      </c>
      <c r="G797" s="161">
        <v>50298762</v>
      </c>
      <c r="H797" s="159" t="s">
        <v>3670</v>
      </c>
      <c r="I797" s="159" t="s">
        <v>3671</v>
      </c>
      <c r="J797" s="159" t="s">
        <v>7607</v>
      </c>
      <c r="K797" s="159" t="s">
        <v>189</v>
      </c>
      <c r="L797" s="159" t="s">
        <v>7608</v>
      </c>
    </row>
    <row r="798" spans="1:12" x14ac:dyDescent="0.2">
      <c r="A798" s="159" t="s">
        <v>7609</v>
      </c>
      <c r="B798" s="159" t="s">
        <v>7610</v>
      </c>
      <c r="C798" s="159" t="s">
        <v>7603</v>
      </c>
      <c r="D798" s="159" t="s">
        <v>7603</v>
      </c>
      <c r="E798" s="160">
        <v>1</v>
      </c>
      <c r="F798" s="161">
        <v>3381338</v>
      </c>
      <c r="G798" s="161">
        <v>3381338</v>
      </c>
      <c r="H798" s="159" t="s">
        <v>3651</v>
      </c>
      <c r="I798" s="159" t="s">
        <v>3666</v>
      </c>
      <c r="J798" s="159" t="s">
        <v>3855</v>
      </c>
      <c r="K798" s="159"/>
      <c r="L798" s="159" t="s">
        <v>7611</v>
      </c>
    </row>
    <row r="799" spans="1:12" x14ac:dyDescent="0.2">
      <c r="A799" s="159" t="s">
        <v>7612</v>
      </c>
      <c r="B799" s="159" t="s">
        <v>7613</v>
      </c>
      <c r="C799" s="159" t="s">
        <v>7603</v>
      </c>
      <c r="D799" s="159" t="s">
        <v>7603</v>
      </c>
      <c r="E799" s="160">
        <v>1</v>
      </c>
      <c r="F799" s="161">
        <v>8000000</v>
      </c>
      <c r="G799" s="161">
        <v>8000000</v>
      </c>
      <c r="H799" s="159" t="s">
        <v>3670</v>
      </c>
      <c r="I799" s="159" t="s">
        <v>3656</v>
      </c>
      <c r="J799" s="159" t="s">
        <v>7614</v>
      </c>
      <c r="K799" s="159"/>
      <c r="L799" s="159" t="s">
        <v>7615</v>
      </c>
    </row>
    <row r="800" spans="1:12" x14ac:dyDescent="0.2">
      <c r="A800" s="159" t="s">
        <v>7616</v>
      </c>
      <c r="B800" s="159" t="s">
        <v>7617</v>
      </c>
      <c r="C800" s="159" t="s">
        <v>7603</v>
      </c>
      <c r="D800" s="159" t="s">
        <v>7618</v>
      </c>
      <c r="E800" s="160">
        <v>2</v>
      </c>
      <c r="F800" s="161">
        <v>1010000</v>
      </c>
      <c r="G800" s="161">
        <v>1500000</v>
      </c>
      <c r="H800" s="159" t="s">
        <v>3651</v>
      </c>
      <c r="I800" s="159" t="s">
        <v>3711</v>
      </c>
      <c r="J800" s="159" t="s">
        <v>5493</v>
      </c>
      <c r="K800" s="159" t="s">
        <v>189</v>
      </c>
      <c r="L800" s="159" t="s">
        <v>7619</v>
      </c>
    </row>
    <row r="801" spans="1:12" x14ac:dyDescent="0.2">
      <c r="A801" s="159" t="s">
        <v>7620</v>
      </c>
      <c r="B801" s="159" t="s">
        <v>7621</v>
      </c>
      <c r="C801" s="159" t="s">
        <v>7603</v>
      </c>
      <c r="D801" s="159" t="s">
        <v>7603</v>
      </c>
      <c r="E801" s="160">
        <v>1</v>
      </c>
      <c r="F801" s="161">
        <v>10425481</v>
      </c>
      <c r="G801" s="161">
        <v>12000000</v>
      </c>
      <c r="H801" s="159" t="s">
        <v>3651</v>
      </c>
      <c r="I801" s="159" t="s">
        <v>5209</v>
      </c>
      <c r="J801" s="159" t="s">
        <v>7622</v>
      </c>
      <c r="K801" s="159" t="s">
        <v>1475</v>
      </c>
      <c r="L801" s="159" t="s">
        <v>7623</v>
      </c>
    </row>
    <row r="802" spans="1:12" x14ac:dyDescent="0.2">
      <c r="A802" s="159" t="s">
        <v>7624</v>
      </c>
      <c r="B802" s="159" t="s">
        <v>7625</v>
      </c>
      <c r="C802" s="159" t="s">
        <v>7626</v>
      </c>
      <c r="D802" s="159" t="s">
        <v>7626</v>
      </c>
      <c r="E802" s="160">
        <v>1</v>
      </c>
      <c r="F802" s="161">
        <v>0</v>
      </c>
      <c r="G802" s="161">
        <v>311977</v>
      </c>
      <c r="H802" s="159" t="s">
        <v>3670</v>
      </c>
      <c r="I802" s="159" t="s">
        <v>3656</v>
      </c>
      <c r="J802" s="159" t="s">
        <v>7627</v>
      </c>
      <c r="K802" s="159" t="s">
        <v>182</v>
      </c>
      <c r="L802" s="159" t="s">
        <v>7628</v>
      </c>
    </row>
    <row r="803" spans="1:12" x14ac:dyDescent="0.2">
      <c r="A803" s="159" t="s">
        <v>6201</v>
      </c>
      <c r="B803" s="159" t="s">
        <v>6202</v>
      </c>
      <c r="C803" s="159" t="s">
        <v>7626</v>
      </c>
      <c r="D803" s="159" t="s">
        <v>7626</v>
      </c>
      <c r="E803" s="160">
        <v>1</v>
      </c>
      <c r="F803" s="161">
        <v>488835</v>
      </c>
      <c r="G803" s="161">
        <v>488835</v>
      </c>
      <c r="H803" s="159" t="s">
        <v>3651</v>
      </c>
      <c r="I803" s="159" t="s">
        <v>3671</v>
      </c>
      <c r="J803" s="159" t="s">
        <v>6203</v>
      </c>
      <c r="K803" s="159"/>
      <c r="L803" s="159" t="s">
        <v>7629</v>
      </c>
    </row>
    <row r="804" spans="1:12" x14ac:dyDescent="0.2">
      <c r="A804" s="159" t="s">
        <v>7624</v>
      </c>
      <c r="B804" s="159" t="s">
        <v>7625</v>
      </c>
      <c r="C804" s="159" t="s">
        <v>7626</v>
      </c>
      <c r="D804" s="159" t="s">
        <v>7626</v>
      </c>
      <c r="E804" s="160">
        <v>1</v>
      </c>
      <c r="F804" s="161">
        <v>0</v>
      </c>
      <c r="G804" s="161"/>
      <c r="H804" s="159" t="s">
        <v>3670</v>
      </c>
      <c r="I804" s="159" t="s">
        <v>3656</v>
      </c>
      <c r="J804" s="159" t="s">
        <v>6912</v>
      </c>
      <c r="K804" s="159" t="s">
        <v>182</v>
      </c>
      <c r="L804" s="159" t="s">
        <v>7630</v>
      </c>
    </row>
    <row r="805" spans="1:12" x14ac:dyDescent="0.2">
      <c r="A805" s="159" t="s">
        <v>7631</v>
      </c>
      <c r="B805" s="159" t="s">
        <v>7632</v>
      </c>
      <c r="C805" s="159" t="s">
        <v>7626</v>
      </c>
      <c r="D805" s="159" t="s">
        <v>7626</v>
      </c>
      <c r="E805" s="160">
        <v>1</v>
      </c>
      <c r="F805" s="161">
        <v>450000</v>
      </c>
      <c r="G805" s="161">
        <v>450000</v>
      </c>
      <c r="H805" s="159" t="s">
        <v>3651</v>
      </c>
      <c r="I805" s="159" t="s">
        <v>3680</v>
      </c>
      <c r="J805" s="159" t="s">
        <v>5656</v>
      </c>
      <c r="K805" s="159" t="s">
        <v>182</v>
      </c>
      <c r="L805" s="159" t="s">
        <v>7633</v>
      </c>
    </row>
    <row r="806" spans="1:12" x14ac:dyDescent="0.2">
      <c r="A806" s="159" t="s">
        <v>7634</v>
      </c>
      <c r="B806" s="159" t="s">
        <v>7635</v>
      </c>
      <c r="C806" s="159" t="s">
        <v>7636</v>
      </c>
      <c r="D806" s="159" t="s">
        <v>7636</v>
      </c>
      <c r="E806" s="160">
        <v>1</v>
      </c>
      <c r="F806" s="161">
        <v>4000000</v>
      </c>
      <c r="G806" s="161">
        <v>4000000</v>
      </c>
      <c r="H806" s="159" t="s">
        <v>3670</v>
      </c>
      <c r="I806" s="159" t="s">
        <v>6980</v>
      </c>
      <c r="J806" s="159" t="s">
        <v>7637</v>
      </c>
      <c r="K806" s="159"/>
      <c r="L806" s="159" t="s">
        <v>7638</v>
      </c>
    </row>
    <row r="807" spans="1:12" x14ac:dyDescent="0.2">
      <c r="A807" s="159" t="s">
        <v>7639</v>
      </c>
      <c r="B807" s="159" t="s">
        <v>7640</v>
      </c>
      <c r="C807" s="159" t="s">
        <v>7636</v>
      </c>
      <c r="D807" s="159" t="s">
        <v>7636</v>
      </c>
      <c r="E807" s="160">
        <v>1</v>
      </c>
      <c r="F807" s="161">
        <v>5895312</v>
      </c>
      <c r="G807" s="161">
        <v>8000000</v>
      </c>
      <c r="H807" s="159" t="s">
        <v>3651</v>
      </c>
      <c r="I807" s="159" t="s">
        <v>4857</v>
      </c>
      <c r="J807" s="159" t="s">
        <v>5286</v>
      </c>
      <c r="K807" s="159"/>
      <c r="L807" s="159" t="s">
        <v>7641</v>
      </c>
    </row>
    <row r="808" spans="1:12" x14ac:dyDescent="0.2">
      <c r="A808" s="159" t="s">
        <v>7642</v>
      </c>
      <c r="B808" s="159" t="s">
        <v>7643</v>
      </c>
      <c r="C808" s="159" t="s">
        <v>7636</v>
      </c>
      <c r="D808" s="159" t="s">
        <v>7636</v>
      </c>
      <c r="E808" s="160">
        <v>1</v>
      </c>
      <c r="F808" s="161">
        <v>6249999</v>
      </c>
      <c r="G808" s="161">
        <v>6249999</v>
      </c>
      <c r="H808" s="159" t="s">
        <v>3651</v>
      </c>
      <c r="I808" s="159" t="s">
        <v>3671</v>
      </c>
      <c r="J808" s="159" t="s">
        <v>4835</v>
      </c>
      <c r="K808" s="159"/>
      <c r="L808" s="159" t="s">
        <v>7644</v>
      </c>
    </row>
    <row r="809" spans="1:12" x14ac:dyDescent="0.2">
      <c r="A809" s="159" t="s">
        <v>7645</v>
      </c>
      <c r="B809" s="159" t="s">
        <v>7646</v>
      </c>
      <c r="C809" s="159" t="s">
        <v>7636</v>
      </c>
      <c r="D809" s="159" t="s">
        <v>7636</v>
      </c>
      <c r="E809" s="160">
        <v>1</v>
      </c>
      <c r="F809" s="161">
        <v>900288</v>
      </c>
      <c r="G809" s="161">
        <v>7500000</v>
      </c>
      <c r="H809" s="159" t="s">
        <v>3670</v>
      </c>
      <c r="I809" s="159" t="s">
        <v>3656</v>
      </c>
      <c r="J809" s="159" t="s">
        <v>5077</v>
      </c>
      <c r="K809" s="159"/>
      <c r="L809" s="159" t="s">
        <v>7647</v>
      </c>
    </row>
    <row r="810" spans="1:12" x14ac:dyDescent="0.2">
      <c r="A810" s="159" t="s">
        <v>7648</v>
      </c>
      <c r="B810" s="159" t="s">
        <v>7649</v>
      </c>
      <c r="C810" s="159" t="s">
        <v>7636</v>
      </c>
      <c r="D810" s="159" t="s">
        <v>7636</v>
      </c>
      <c r="E810" s="160">
        <v>1</v>
      </c>
      <c r="F810" s="161">
        <v>19490348</v>
      </c>
      <c r="G810" s="161">
        <v>38132939</v>
      </c>
      <c r="H810" s="159" t="s">
        <v>3651</v>
      </c>
      <c r="I810" s="159" t="s">
        <v>3716</v>
      </c>
      <c r="J810" s="159" t="s">
        <v>5266</v>
      </c>
      <c r="K810" s="159"/>
      <c r="L810" s="159" t="s">
        <v>7650</v>
      </c>
    </row>
    <row r="811" spans="1:12" x14ac:dyDescent="0.2">
      <c r="A811" s="159" t="s">
        <v>7144</v>
      </c>
      <c r="B811" s="159" t="s">
        <v>7145</v>
      </c>
      <c r="C811" s="159" t="s">
        <v>7636</v>
      </c>
      <c r="D811" s="159" t="s">
        <v>7651</v>
      </c>
      <c r="E811" s="160">
        <v>3</v>
      </c>
      <c r="F811" s="161">
        <v>1000000</v>
      </c>
      <c r="G811" s="161">
        <v>20000000</v>
      </c>
      <c r="H811" s="159" t="s">
        <v>3651</v>
      </c>
      <c r="I811" s="159" t="s">
        <v>4996</v>
      </c>
      <c r="J811" s="159" t="s">
        <v>7146</v>
      </c>
      <c r="K811" s="159"/>
      <c r="L811" s="159" t="s">
        <v>7652</v>
      </c>
    </row>
    <row r="812" spans="1:12" x14ac:dyDescent="0.2">
      <c r="A812" s="159" t="s">
        <v>7653</v>
      </c>
      <c r="B812" s="159" t="s">
        <v>7654</v>
      </c>
      <c r="C812" s="159" t="s">
        <v>7636</v>
      </c>
      <c r="D812" s="159" t="s">
        <v>7636</v>
      </c>
      <c r="E812" s="160">
        <v>1</v>
      </c>
      <c r="F812" s="161">
        <v>4260617</v>
      </c>
      <c r="G812" s="161">
        <v>8499980</v>
      </c>
      <c r="H812" s="159" t="s">
        <v>3670</v>
      </c>
      <c r="I812" s="159" t="s">
        <v>3656</v>
      </c>
      <c r="J812" s="159" t="s">
        <v>5192</v>
      </c>
      <c r="K812" s="159"/>
      <c r="L812" s="159" t="s">
        <v>7655</v>
      </c>
    </row>
    <row r="813" spans="1:12" x14ac:dyDescent="0.2">
      <c r="A813" s="159" t="s">
        <v>7656</v>
      </c>
      <c r="B813" s="159" t="s">
        <v>7657</v>
      </c>
      <c r="C813" s="159" t="s">
        <v>7636</v>
      </c>
      <c r="D813" s="159" t="s">
        <v>7636</v>
      </c>
      <c r="E813" s="160">
        <v>1</v>
      </c>
      <c r="F813" s="161">
        <v>19993472</v>
      </c>
      <c r="G813" s="161">
        <v>19999963</v>
      </c>
      <c r="H813" s="159" t="s">
        <v>3651</v>
      </c>
      <c r="I813" s="159" t="s">
        <v>3656</v>
      </c>
      <c r="J813" s="159" t="s">
        <v>6707</v>
      </c>
      <c r="K813" s="159"/>
      <c r="L813" s="159" t="s">
        <v>7658</v>
      </c>
    </row>
    <row r="814" spans="1:12" x14ac:dyDescent="0.2">
      <c r="A814" s="159" t="s">
        <v>7659</v>
      </c>
      <c r="B814" s="159" t="s">
        <v>7660</v>
      </c>
      <c r="C814" s="159" t="s">
        <v>7636</v>
      </c>
      <c r="D814" s="159" t="s">
        <v>7636</v>
      </c>
      <c r="E814" s="160">
        <v>1</v>
      </c>
      <c r="F814" s="161">
        <v>610000</v>
      </c>
      <c r="G814" s="161">
        <v>1500000</v>
      </c>
      <c r="H814" s="159" t="s">
        <v>3651</v>
      </c>
      <c r="I814" s="159" t="s">
        <v>3671</v>
      </c>
      <c r="J814" s="159" t="s">
        <v>4835</v>
      </c>
      <c r="K814" s="159" t="s">
        <v>182</v>
      </c>
      <c r="L814" s="159" t="s">
        <v>7661</v>
      </c>
    </row>
    <row r="815" spans="1:12" x14ac:dyDescent="0.2">
      <c r="A815" s="159" t="s">
        <v>7662</v>
      </c>
      <c r="B815" s="159" t="s">
        <v>7663</v>
      </c>
      <c r="C815" s="159" t="s">
        <v>7636</v>
      </c>
      <c r="D815" s="159" t="s">
        <v>7636</v>
      </c>
      <c r="E815" s="160">
        <v>1</v>
      </c>
      <c r="F815" s="161">
        <v>3100000</v>
      </c>
      <c r="G815" s="161">
        <v>3100000</v>
      </c>
      <c r="H815" s="159" t="s">
        <v>3651</v>
      </c>
      <c r="I815" s="159" t="s">
        <v>3656</v>
      </c>
      <c r="J815" s="159" t="s">
        <v>6300</v>
      </c>
      <c r="K815" s="159"/>
      <c r="L815" s="159" t="s">
        <v>7664</v>
      </c>
    </row>
    <row r="816" spans="1:12" x14ac:dyDescent="0.2">
      <c r="A816" s="159" t="s">
        <v>7075</v>
      </c>
      <c r="B816" s="159" t="s">
        <v>7076</v>
      </c>
      <c r="C816" s="159" t="s">
        <v>7651</v>
      </c>
      <c r="D816" s="159" t="s">
        <v>7651</v>
      </c>
      <c r="E816" s="160">
        <v>1</v>
      </c>
      <c r="F816" s="161">
        <v>7000000</v>
      </c>
      <c r="G816" s="161">
        <v>7000000</v>
      </c>
      <c r="H816" s="159" t="s">
        <v>3670</v>
      </c>
      <c r="I816" s="159" t="s">
        <v>3753</v>
      </c>
      <c r="J816" s="159" t="s">
        <v>4962</v>
      </c>
      <c r="K816" s="159"/>
      <c r="L816" s="159" t="s">
        <v>7665</v>
      </c>
    </row>
    <row r="817" spans="1:12" x14ac:dyDescent="0.2">
      <c r="A817" s="159" t="s">
        <v>7666</v>
      </c>
      <c r="B817" s="159" t="s">
        <v>7667</v>
      </c>
      <c r="C817" s="159" t="s">
        <v>7651</v>
      </c>
      <c r="D817" s="159" t="s">
        <v>7651</v>
      </c>
      <c r="E817" s="160">
        <v>1</v>
      </c>
      <c r="F817" s="161">
        <v>41999994</v>
      </c>
      <c r="G817" s="161">
        <v>69999990</v>
      </c>
      <c r="H817" s="159" t="s">
        <v>3670</v>
      </c>
      <c r="I817" s="159" t="s">
        <v>3671</v>
      </c>
      <c r="J817" s="159" t="s">
        <v>4835</v>
      </c>
      <c r="K817" s="159" t="s">
        <v>185</v>
      </c>
      <c r="L817" s="159" t="s">
        <v>7668</v>
      </c>
    </row>
    <row r="818" spans="1:12" x14ac:dyDescent="0.2">
      <c r="A818" s="159" t="s">
        <v>7669</v>
      </c>
      <c r="B818" s="159" t="s">
        <v>7670</v>
      </c>
      <c r="C818" s="159" t="s">
        <v>7651</v>
      </c>
      <c r="D818" s="159" t="s">
        <v>7651</v>
      </c>
      <c r="E818" s="160">
        <v>1</v>
      </c>
      <c r="F818" s="161">
        <v>15684004</v>
      </c>
      <c r="G818" s="161">
        <v>30000000</v>
      </c>
      <c r="H818" s="159" t="s">
        <v>3651</v>
      </c>
      <c r="I818" s="159" t="s">
        <v>3671</v>
      </c>
      <c r="J818" s="159" t="s">
        <v>7671</v>
      </c>
      <c r="K818" s="159" t="s">
        <v>182</v>
      </c>
      <c r="L818" s="159" t="s">
        <v>7672</v>
      </c>
    </row>
    <row r="819" spans="1:12" x14ac:dyDescent="0.2">
      <c r="A819" s="159" t="s">
        <v>7656</v>
      </c>
      <c r="B819" s="159" t="s">
        <v>7657</v>
      </c>
      <c r="C819" s="159" t="s">
        <v>7651</v>
      </c>
      <c r="D819" s="159" t="s">
        <v>7651</v>
      </c>
      <c r="E819" s="160">
        <v>1</v>
      </c>
      <c r="F819" s="161">
        <v>72950699</v>
      </c>
      <c r="G819" s="161">
        <v>80000095</v>
      </c>
      <c r="H819" s="159" t="s">
        <v>3651</v>
      </c>
      <c r="I819" s="159" t="s">
        <v>3656</v>
      </c>
      <c r="J819" s="159" t="s">
        <v>6707</v>
      </c>
      <c r="K819" s="159"/>
      <c r="L819" s="159" t="s">
        <v>7673</v>
      </c>
    </row>
    <row r="820" spans="1:12" x14ac:dyDescent="0.2">
      <c r="A820" s="159" t="s">
        <v>7674</v>
      </c>
      <c r="B820" s="159" t="s">
        <v>7675</v>
      </c>
      <c r="C820" s="159" t="s">
        <v>7676</v>
      </c>
      <c r="D820" s="159" t="s">
        <v>7676</v>
      </c>
      <c r="E820" s="160">
        <v>1</v>
      </c>
      <c r="F820" s="161">
        <v>2000000</v>
      </c>
      <c r="G820" s="161">
        <v>2000000</v>
      </c>
      <c r="H820" s="159" t="s">
        <v>3651</v>
      </c>
      <c r="I820" s="159" t="s">
        <v>3711</v>
      </c>
      <c r="J820" s="159" t="s">
        <v>5493</v>
      </c>
      <c r="K820" s="159" t="s">
        <v>189</v>
      </c>
      <c r="L820" s="159" t="s">
        <v>7677</v>
      </c>
    </row>
    <row r="821" spans="1:12" x14ac:dyDescent="0.2">
      <c r="A821" s="159" t="s">
        <v>7678</v>
      </c>
      <c r="B821" s="159" t="s">
        <v>7679</v>
      </c>
      <c r="C821" s="159" t="s">
        <v>7676</v>
      </c>
      <c r="D821" s="159" t="s">
        <v>7676</v>
      </c>
      <c r="E821" s="160">
        <v>1</v>
      </c>
      <c r="F821" s="161">
        <v>2391188</v>
      </c>
      <c r="G821" s="161">
        <v>3000000</v>
      </c>
      <c r="H821" s="159" t="s">
        <v>3651</v>
      </c>
      <c r="I821" s="159" t="s">
        <v>3671</v>
      </c>
      <c r="J821" s="159" t="s">
        <v>6660</v>
      </c>
      <c r="K821" s="159" t="s">
        <v>185</v>
      </c>
      <c r="L821" s="159" t="s">
        <v>7680</v>
      </c>
    </row>
    <row r="822" spans="1:12" x14ac:dyDescent="0.2">
      <c r="A822" s="159" t="s">
        <v>7681</v>
      </c>
      <c r="B822" s="159" t="s">
        <v>7682</v>
      </c>
      <c r="C822" s="159" t="s">
        <v>7676</v>
      </c>
      <c r="D822" s="159" t="s">
        <v>7683</v>
      </c>
      <c r="E822" s="160">
        <v>2</v>
      </c>
      <c r="F822" s="161">
        <v>100000</v>
      </c>
      <c r="G822" s="161">
        <v>447132</v>
      </c>
      <c r="H822" s="159" t="s">
        <v>3670</v>
      </c>
      <c r="I822" s="159" t="s">
        <v>3656</v>
      </c>
      <c r="J822" s="159" t="s">
        <v>4144</v>
      </c>
      <c r="K822" s="159"/>
      <c r="L822" s="159" t="s">
        <v>7684</v>
      </c>
    </row>
    <row r="823" spans="1:12" x14ac:dyDescent="0.2">
      <c r="A823" s="159" t="s">
        <v>7685</v>
      </c>
      <c r="B823" s="159" t="s">
        <v>7686</v>
      </c>
      <c r="C823" s="159" t="s">
        <v>7676</v>
      </c>
      <c r="D823" s="159" t="s">
        <v>7676</v>
      </c>
      <c r="E823" s="160">
        <v>1</v>
      </c>
      <c r="F823" s="161">
        <v>24999999</v>
      </c>
      <c r="G823" s="161">
        <v>25000000</v>
      </c>
      <c r="H823" s="159" t="s">
        <v>3651</v>
      </c>
      <c r="I823" s="159" t="s">
        <v>3680</v>
      </c>
      <c r="J823" s="159" t="s">
        <v>5656</v>
      </c>
      <c r="K823" s="159"/>
      <c r="L823" s="159" t="s">
        <v>7687</v>
      </c>
    </row>
    <row r="824" spans="1:12" x14ac:dyDescent="0.2">
      <c r="A824" s="159" t="s">
        <v>7688</v>
      </c>
      <c r="B824" s="159" t="s">
        <v>7689</v>
      </c>
      <c r="C824" s="159" t="s">
        <v>7676</v>
      </c>
      <c r="D824" s="159" t="s">
        <v>7676</v>
      </c>
      <c r="E824" s="160">
        <v>1</v>
      </c>
      <c r="F824" s="161">
        <v>3000000</v>
      </c>
      <c r="G824" s="161">
        <v>3000000</v>
      </c>
      <c r="H824" s="159" t="s">
        <v>3651</v>
      </c>
      <c r="I824" s="159" t="s">
        <v>3810</v>
      </c>
      <c r="J824" s="159" t="s">
        <v>7690</v>
      </c>
      <c r="K824" s="159" t="s">
        <v>1475</v>
      </c>
      <c r="L824" s="159" t="s">
        <v>7691</v>
      </c>
    </row>
    <row r="825" spans="1:12" x14ac:dyDescent="0.2">
      <c r="A825" s="159" t="s">
        <v>3892</v>
      </c>
      <c r="B825" s="159" t="s">
        <v>7692</v>
      </c>
      <c r="C825" s="159" t="s">
        <v>7676</v>
      </c>
      <c r="D825" s="159" t="s">
        <v>7676</v>
      </c>
      <c r="E825" s="160">
        <v>1</v>
      </c>
      <c r="F825" s="161">
        <v>60000002</v>
      </c>
      <c r="G825" s="161">
        <v>60000002</v>
      </c>
      <c r="H825" s="159" t="s">
        <v>3651</v>
      </c>
      <c r="I825" s="159" t="s">
        <v>3680</v>
      </c>
      <c r="J825" s="159" t="s">
        <v>3680</v>
      </c>
      <c r="K825" s="159"/>
      <c r="L825" s="159" t="s">
        <v>7693</v>
      </c>
    </row>
    <row r="826" spans="1:12" x14ac:dyDescent="0.2">
      <c r="A826" s="159" t="s">
        <v>7694</v>
      </c>
      <c r="B826" s="159" t="s">
        <v>7695</v>
      </c>
      <c r="C826" s="159" t="s">
        <v>7683</v>
      </c>
      <c r="D826" s="159" t="s">
        <v>7683</v>
      </c>
      <c r="E826" s="160">
        <v>1</v>
      </c>
      <c r="F826" s="161">
        <v>4074997</v>
      </c>
      <c r="G826" s="161">
        <v>5134997</v>
      </c>
      <c r="H826" s="159" t="s">
        <v>3651</v>
      </c>
      <c r="I826" s="159" t="s">
        <v>3671</v>
      </c>
      <c r="J826" s="159" t="s">
        <v>4835</v>
      </c>
      <c r="K826" s="159"/>
      <c r="L826" s="159" t="s">
        <v>7696</v>
      </c>
    </row>
    <row r="827" spans="1:12" x14ac:dyDescent="0.2">
      <c r="A827" s="159" t="s">
        <v>7697</v>
      </c>
      <c r="B827" s="159" t="s">
        <v>7698</v>
      </c>
      <c r="C827" s="159" t="s">
        <v>7683</v>
      </c>
      <c r="D827" s="159" t="s">
        <v>7683</v>
      </c>
      <c r="E827" s="160">
        <v>1</v>
      </c>
      <c r="F827" s="161">
        <v>0</v>
      </c>
      <c r="G827" s="161">
        <v>10000000</v>
      </c>
      <c r="H827" s="159" t="s">
        <v>3651</v>
      </c>
      <c r="I827" s="159" t="s">
        <v>3671</v>
      </c>
      <c r="J827" s="159" t="s">
        <v>5501</v>
      </c>
      <c r="K827" s="159"/>
      <c r="L827" s="159" t="s">
        <v>7699</v>
      </c>
    </row>
    <row r="828" spans="1:12" x14ac:dyDescent="0.2">
      <c r="A828" s="159" t="s">
        <v>7700</v>
      </c>
      <c r="B828" s="159" t="s">
        <v>7701</v>
      </c>
      <c r="C828" s="159" t="s">
        <v>7683</v>
      </c>
      <c r="D828" s="159" t="s">
        <v>7702</v>
      </c>
      <c r="E828" s="160">
        <v>2</v>
      </c>
      <c r="F828" s="161">
        <v>19336491</v>
      </c>
      <c r="G828" s="161">
        <v>50000000</v>
      </c>
      <c r="H828" s="159" t="s">
        <v>3670</v>
      </c>
      <c r="I828" s="159" t="s">
        <v>4846</v>
      </c>
      <c r="J828" s="159" t="s">
        <v>4847</v>
      </c>
      <c r="K828" s="159"/>
      <c r="L828" s="159" t="s">
        <v>7703</v>
      </c>
    </row>
    <row r="829" spans="1:12" x14ac:dyDescent="0.2">
      <c r="A829" s="159" t="s">
        <v>6986</v>
      </c>
      <c r="B829" s="159" t="s">
        <v>6987</v>
      </c>
      <c r="C829" s="159" t="s">
        <v>7704</v>
      </c>
      <c r="D829" s="159" t="s">
        <v>7704</v>
      </c>
      <c r="E829" s="160">
        <v>1</v>
      </c>
      <c r="F829" s="161">
        <v>6475472</v>
      </c>
      <c r="G829" s="161">
        <v>35000000</v>
      </c>
      <c r="H829" s="159" t="s">
        <v>3651</v>
      </c>
      <c r="I829" s="159" t="s">
        <v>3671</v>
      </c>
      <c r="J829" s="159" t="s">
        <v>6989</v>
      </c>
      <c r="K829" s="159"/>
      <c r="L829" s="159" t="s">
        <v>7705</v>
      </c>
    </row>
    <row r="830" spans="1:12" x14ac:dyDescent="0.2">
      <c r="A830" s="159" t="s">
        <v>5615</v>
      </c>
      <c r="B830" s="159" t="s">
        <v>5616</v>
      </c>
      <c r="C830" s="159" t="s">
        <v>7704</v>
      </c>
      <c r="D830" s="159" t="s">
        <v>3568</v>
      </c>
      <c r="E830" s="160">
        <v>2</v>
      </c>
      <c r="F830" s="161">
        <v>15875000</v>
      </c>
      <c r="G830" s="161">
        <v>15875000</v>
      </c>
      <c r="H830" s="159" t="s">
        <v>3651</v>
      </c>
      <c r="I830" s="159" t="s">
        <v>3810</v>
      </c>
      <c r="J830" s="159" t="s">
        <v>5433</v>
      </c>
      <c r="K830" s="159" t="s">
        <v>182</v>
      </c>
      <c r="L830" s="159" t="s">
        <v>7706</v>
      </c>
    </row>
    <row r="831" spans="1:12" x14ac:dyDescent="0.2">
      <c r="A831" s="159" t="s">
        <v>7707</v>
      </c>
      <c r="B831" s="159" t="s">
        <v>7708</v>
      </c>
      <c r="C831" s="159" t="s">
        <v>7704</v>
      </c>
      <c r="D831" s="159" t="s">
        <v>7704</v>
      </c>
      <c r="E831" s="160">
        <v>1</v>
      </c>
      <c r="F831" s="161">
        <v>30892998</v>
      </c>
      <c r="G831" s="161">
        <v>30892998</v>
      </c>
      <c r="H831" s="159" t="s">
        <v>3651</v>
      </c>
      <c r="I831" s="159" t="s">
        <v>3666</v>
      </c>
      <c r="J831" s="159" t="s">
        <v>5305</v>
      </c>
      <c r="K831" s="159" t="s">
        <v>1475</v>
      </c>
      <c r="L831" s="159" t="s">
        <v>7709</v>
      </c>
    </row>
    <row r="832" spans="1:12" x14ac:dyDescent="0.2">
      <c r="A832" s="159" t="s">
        <v>7710</v>
      </c>
      <c r="B832" s="159" t="s">
        <v>7711</v>
      </c>
      <c r="C832" s="159" t="s">
        <v>7712</v>
      </c>
      <c r="D832" s="159" t="s">
        <v>7712</v>
      </c>
      <c r="E832" s="160">
        <v>1</v>
      </c>
      <c r="F832" s="161">
        <v>590000</v>
      </c>
      <c r="G832" s="161">
        <v>1000000</v>
      </c>
      <c r="H832" s="159" t="s">
        <v>3651</v>
      </c>
      <c r="I832" s="159" t="s">
        <v>6859</v>
      </c>
      <c r="J832" s="159" t="s">
        <v>6860</v>
      </c>
      <c r="K832" s="159"/>
      <c r="L832" s="159" t="s">
        <v>7713</v>
      </c>
    </row>
    <row r="833" spans="1:12" x14ac:dyDescent="0.2">
      <c r="A833" s="159" t="s">
        <v>7714</v>
      </c>
      <c r="B833" s="159" t="s">
        <v>7715</v>
      </c>
      <c r="C833" s="159" t="s">
        <v>7712</v>
      </c>
      <c r="D833" s="159" t="s">
        <v>7712</v>
      </c>
      <c r="E833" s="160">
        <v>1</v>
      </c>
      <c r="F833" s="161">
        <v>6047456</v>
      </c>
      <c r="G833" s="161">
        <v>11086498</v>
      </c>
      <c r="H833" s="159" t="s">
        <v>3651</v>
      </c>
      <c r="I833" s="159" t="s">
        <v>5380</v>
      </c>
      <c r="J833" s="159" t="s">
        <v>7716</v>
      </c>
      <c r="K833" s="159"/>
      <c r="L833" s="159" t="s">
        <v>7717</v>
      </c>
    </row>
    <row r="834" spans="1:12" x14ac:dyDescent="0.2">
      <c r="A834" s="159" t="s">
        <v>7718</v>
      </c>
      <c r="B834" s="159" t="s">
        <v>7719</v>
      </c>
      <c r="C834" s="159" t="s">
        <v>7712</v>
      </c>
      <c r="D834" s="159" t="s">
        <v>7712</v>
      </c>
      <c r="E834" s="160">
        <v>1</v>
      </c>
      <c r="F834" s="161">
        <v>7472282</v>
      </c>
      <c r="G834" s="161">
        <v>10066823</v>
      </c>
      <c r="H834" s="159" t="s">
        <v>3651</v>
      </c>
      <c r="I834" s="159" t="s">
        <v>3776</v>
      </c>
      <c r="J834" s="159" t="s">
        <v>5360</v>
      </c>
      <c r="K834" s="159"/>
      <c r="L834" s="159" t="s">
        <v>7720</v>
      </c>
    </row>
    <row r="835" spans="1:12" x14ac:dyDescent="0.2">
      <c r="A835" s="159" t="s">
        <v>6624</v>
      </c>
      <c r="B835" s="159" t="s">
        <v>6625</v>
      </c>
      <c r="C835" s="159" t="s">
        <v>7721</v>
      </c>
      <c r="D835" s="159" t="s">
        <v>7721</v>
      </c>
      <c r="E835" s="160">
        <v>1</v>
      </c>
      <c r="F835" s="161">
        <v>2039427</v>
      </c>
      <c r="G835" s="161">
        <v>2039427</v>
      </c>
      <c r="H835" s="159" t="s">
        <v>3670</v>
      </c>
      <c r="I835" s="159" t="s">
        <v>3776</v>
      </c>
      <c r="J835" s="159" t="s">
        <v>5360</v>
      </c>
      <c r="K835" s="159"/>
      <c r="L835" s="159" t="s">
        <v>7722</v>
      </c>
    </row>
    <row r="836" spans="1:12" x14ac:dyDescent="0.2">
      <c r="A836" s="159" t="s">
        <v>7279</v>
      </c>
      <c r="B836" s="159" t="s">
        <v>7280</v>
      </c>
      <c r="C836" s="159" t="s">
        <v>7723</v>
      </c>
      <c r="D836" s="159" t="s">
        <v>7723</v>
      </c>
      <c r="E836" s="160">
        <v>1</v>
      </c>
      <c r="F836" s="161">
        <v>3036142</v>
      </c>
      <c r="G836" s="161">
        <v>3036142</v>
      </c>
      <c r="H836" s="159" t="s">
        <v>3651</v>
      </c>
      <c r="I836" s="159" t="s">
        <v>3753</v>
      </c>
      <c r="J836" s="159" t="s">
        <v>7281</v>
      </c>
      <c r="K836" s="159"/>
      <c r="L836" s="159" t="s">
        <v>7724</v>
      </c>
    </row>
    <row r="837" spans="1:12" x14ac:dyDescent="0.2">
      <c r="A837" s="159" t="s">
        <v>7725</v>
      </c>
      <c r="B837" s="159" t="s">
        <v>7726</v>
      </c>
      <c r="C837" s="159" t="s">
        <v>7727</v>
      </c>
      <c r="D837" s="159" t="s">
        <v>7727</v>
      </c>
      <c r="E837" s="160">
        <v>1</v>
      </c>
      <c r="F837" s="161">
        <v>746647</v>
      </c>
      <c r="G837" s="161">
        <v>10000000</v>
      </c>
      <c r="H837" s="159" t="s">
        <v>3651</v>
      </c>
      <c r="I837" s="159" t="s">
        <v>3680</v>
      </c>
      <c r="J837" s="159" t="s">
        <v>6392</v>
      </c>
      <c r="K837" s="159"/>
      <c r="L837" s="159" t="s">
        <v>7728</v>
      </c>
    </row>
    <row r="838" spans="1:12" x14ac:dyDescent="0.2">
      <c r="A838" s="159" t="s">
        <v>7729</v>
      </c>
      <c r="B838" s="159" t="s">
        <v>7730</v>
      </c>
      <c r="C838" s="159" t="s">
        <v>7727</v>
      </c>
      <c r="D838" s="159" t="s">
        <v>7727</v>
      </c>
      <c r="E838" s="160">
        <v>1</v>
      </c>
      <c r="F838" s="161">
        <v>0</v>
      </c>
      <c r="G838" s="161">
        <v>2000000</v>
      </c>
      <c r="H838" s="159" t="s">
        <v>3670</v>
      </c>
      <c r="I838" s="159" t="s">
        <v>3776</v>
      </c>
      <c r="J838" s="159" t="s">
        <v>7731</v>
      </c>
      <c r="K838" s="159"/>
      <c r="L838" s="159" t="s">
        <v>7732</v>
      </c>
    </row>
    <row r="839" spans="1:12" x14ac:dyDescent="0.2">
      <c r="A839" s="159" t="s">
        <v>7733</v>
      </c>
      <c r="B839" s="159" t="s">
        <v>7734</v>
      </c>
      <c r="C839" s="159" t="s">
        <v>7735</v>
      </c>
      <c r="D839" s="159" t="s">
        <v>7735</v>
      </c>
      <c r="E839" s="160">
        <v>1</v>
      </c>
      <c r="F839" s="161">
        <v>14675</v>
      </c>
      <c r="G839" s="161">
        <v>14675</v>
      </c>
      <c r="H839" s="159" t="s">
        <v>3651</v>
      </c>
      <c r="I839" s="159" t="s">
        <v>3711</v>
      </c>
      <c r="J839" s="159" t="s">
        <v>7736</v>
      </c>
      <c r="K839" s="159"/>
      <c r="L839" s="159" t="s">
        <v>7737</v>
      </c>
    </row>
    <row r="840" spans="1:12" x14ac:dyDescent="0.2">
      <c r="A840" s="159" t="s">
        <v>7738</v>
      </c>
      <c r="B840" s="159" t="s">
        <v>7739</v>
      </c>
      <c r="C840" s="159" t="s">
        <v>7735</v>
      </c>
      <c r="D840" s="159" t="s">
        <v>7735</v>
      </c>
      <c r="E840" s="160">
        <v>1</v>
      </c>
      <c r="F840" s="161">
        <v>7502901</v>
      </c>
      <c r="G840" s="161">
        <v>10617815</v>
      </c>
      <c r="H840" s="159" t="s">
        <v>3651</v>
      </c>
      <c r="I840" s="159" t="s">
        <v>3871</v>
      </c>
      <c r="J840" s="159" t="s">
        <v>7740</v>
      </c>
      <c r="K840" s="159" t="s">
        <v>189</v>
      </c>
      <c r="L840" s="159" t="s">
        <v>7741</v>
      </c>
    </row>
    <row r="841" spans="1:12" x14ac:dyDescent="0.2">
      <c r="A841" s="159" t="s">
        <v>3700</v>
      </c>
      <c r="B841" s="159" t="s">
        <v>3702</v>
      </c>
      <c r="C841" s="159" t="s">
        <v>7735</v>
      </c>
      <c r="D841" s="159" t="s">
        <v>7735</v>
      </c>
      <c r="E841" s="160">
        <v>1</v>
      </c>
      <c r="F841" s="161">
        <v>168009933</v>
      </c>
      <c r="G841" s="161">
        <v>174909939</v>
      </c>
      <c r="H841" s="159" t="s">
        <v>3651</v>
      </c>
      <c r="I841" s="159" t="s">
        <v>3671</v>
      </c>
      <c r="J841" s="159" t="s">
        <v>4835</v>
      </c>
      <c r="K841" s="159" t="s">
        <v>185</v>
      </c>
      <c r="L841" s="159" t="s">
        <v>3701</v>
      </c>
    </row>
    <row r="842" spans="1:12" x14ac:dyDescent="0.2">
      <c r="A842" s="159" t="s">
        <v>7742</v>
      </c>
      <c r="B842" s="159" t="s">
        <v>7743</v>
      </c>
      <c r="C842" s="159" t="s">
        <v>7735</v>
      </c>
      <c r="D842" s="159" t="s">
        <v>7744</v>
      </c>
      <c r="E842" s="160">
        <v>3</v>
      </c>
      <c r="F842" s="161">
        <v>70650</v>
      </c>
      <c r="G842" s="161">
        <v>70650</v>
      </c>
      <c r="H842" s="159" t="s">
        <v>3651</v>
      </c>
      <c r="I842" s="159" t="s">
        <v>3810</v>
      </c>
      <c r="J842" s="159" t="s">
        <v>5040</v>
      </c>
      <c r="K842" s="159" t="s">
        <v>182</v>
      </c>
      <c r="L842" s="159" t="s">
        <v>7745</v>
      </c>
    </row>
    <row r="843" spans="1:12" x14ac:dyDescent="0.2">
      <c r="A843" s="159" t="s">
        <v>7746</v>
      </c>
      <c r="B843" s="159" t="s">
        <v>7747</v>
      </c>
      <c r="C843" s="159" t="s">
        <v>7735</v>
      </c>
      <c r="D843" s="159" t="s">
        <v>7735</v>
      </c>
      <c r="E843" s="160">
        <v>1</v>
      </c>
      <c r="F843" s="161">
        <v>12412714</v>
      </c>
      <c r="G843" s="161">
        <v>12412714</v>
      </c>
      <c r="H843" s="159" t="s">
        <v>3651</v>
      </c>
      <c r="I843" s="159" t="s">
        <v>3656</v>
      </c>
      <c r="J843" s="159" t="s">
        <v>3881</v>
      </c>
      <c r="K843" s="159"/>
      <c r="L843" s="159" t="s">
        <v>7748</v>
      </c>
    </row>
    <row r="844" spans="1:12" x14ac:dyDescent="0.2">
      <c r="A844" s="159" t="s">
        <v>7749</v>
      </c>
      <c r="B844" s="159" t="s">
        <v>7750</v>
      </c>
      <c r="C844" s="159" t="s">
        <v>3590</v>
      </c>
      <c r="D844" s="159" t="s">
        <v>3590</v>
      </c>
      <c r="E844" s="160">
        <v>1</v>
      </c>
      <c r="F844" s="161">
        <v>400000</v>
      </c>
      <c r="G844" s="161">
        <v>600000</v>
      </c>
      <c r="H844" s="159" t="s">
        <v>3651</v>
      </c>
      <c r="I844" s="159" t="s">
        <v>3810</v>
      </c>
      <c r="J844" s="159" t="s">
        <v>5040</v>
      </c>
      <c r="K844" s="159" t="s">
        <v>1475</v>
      </c>
      <c r="L844" s="159" t="s">
        <v>7751</v>
      </c>
    </row>
    <row r="845" spans="1:12" x14ac:dyDescent="0.2">
      <c r="A845" s="159" t="s">
        <v>7752</v>
      </c>
      <c r="B845" s="159" t="s">
        <v>7753</v>
      </c>
      <c r="C845" s="159" t="s">
        <v>3590</v>
      </c>
      <c r="D845" s="159" t="s">
        <v>3590</v>
      </c>
      <c r="E845" s="160">
        <v>1</v>
      </c>
      <c r="F845" s="161">
        <v>12999983</v>
      </c>
      <c r="G845" s="161">
        <v>14999998</v>
      </c>
      <c r="H845" s="159" t="s">
        <v>3651</v>
      </c>
      <c r="I845" s="159" t="s">
        <v>3656</v>
      </c>
      <c r="J845" s="159" t="s">
        <v>7754</v>
      </c>
      <c r="K845" s="159" t="s">
        <v>1475</v>
      </c>
      <c r="L845" s="159" t="s">
        <v>7755</v>
      </c>
    </row>
    <row r="846" spans="1:12" x14ac:dyDescent="0.2">
      <c r="A846" s="159" t="s">
        <v>3703</v>
      </c>
      <c r="B846" s="159" t="s">
        <v>3705</v>
      </c>
      <c r="C846" s="159" t="s">
        <v>3590</v>
      </c>
      <c r="D846" s="159" t="s">
        <v>3590</v>
      </c>
      <c r="E846" s="160">
        <v>1</v>
      </c>
      <c r="F846" s="161">
        <v>317500</v>
      </c>
      <c r="G846" s="161">
        <v>5000000</v>
      </c>
      <c r="H846" s="159" t="s">
        <v>3670</v>
      </c>
      <c r="I846" s="159" t="s">
        <v>3704</v>
      </c>
      <c r="J846" s="159" t="s">
        <v>7756</v>
      </c>
      <c r="K846" s="159"/>
      <c r="L846" s="159" t="s">
        <v>3591</v>
      </c>
    </row>
    <row r="847" spans="1:12" x14ac:dyDescent="0.2">
      <c r="A847" s="159" t="s">
        <v>7757</v>
      </c>
      <c r="B847" s="159" t="s">
        <v>7758</v>
      </c>
      <c r="C847" s="159" t="s">
        <v>3590</v>
      </c>
      <c r="D847" s="159" t="s">
        <v>3590</v>
      </c>
      <c r="E847" s="160">
        <v>1</v>
      </c>
      <c r="F847" s="161">
        <v>41560000</v>
      </c>
      <c r="G847" s="161">
        <v>41560000</v>
      </c>
      <c r="H847" s="159" t="s">
        <v>3651</v>
      </c>
      <c r="I847" s="159" t="s">
        <v>4846</v>
      </c>
      <c r="J847" s="159" t="s">
        <v>4968</v>
      </c>
      <c r="K847" s="159"/>
      <c r="L847" s="159" t="s">
        <v>7759</v>
      </c>
    </row>
    <row r="848" spans="1:12" x14ac:dyDescent="0.2">
      <c r="A848" s="159" t="s">
        <v>7760</v>
      </c>
      <c r="B848" s="159" t="s">
        <v>7761</v>
      </c>
      <c r="C848" s="159" t="s">
        <v>3590</v>
      </c>
      <c r="D848" s="159" t="s">
        <v>3590</v>
      </c>
      <c r="E848" s="160">
        <v>1</v>
      </c>
      <c r="F848" s="161">
        <v>5500</v>
      </c>
      <c r="G848" s="161">
        <v>14000000</v>
      </c>
      <c r="H848" s="159" t="s">
        <v>3651</v>
      </c>
      <c r="I848" s="159" t="s">
        <v>3680</v>
      </c>
      <c r="J848" s="159" t="s">
        <v>3680</v>
      </c>
      <c r="K848" s="159" t="s">
        <v>1475</v>
      </c>
      <c r="L848" s="159" t="s">
        <v>7762</v>
      </c>
    </row>
    <row r="849" spans="1:12" x14ac:dyDescent="0.2">
      <c r="A849" s="159" t="s">
        <v>7763</v>
      </c>
      <c r="B849" s="159" t="s">
        <v>7764</v>
      </c>
      <c r="C849" s="159" t="s">
        <v>3590</v>
      </c>
      <c r="D849" s="159" t="s">
        <v>3590</v>
      </c>
      <c r="E849" s="160">
        <v>1</v>
      </c>
      <c r="F849" s="161">
        <v>2840361</v>
      </c>
      <c r="G849" s="161">
        <v>5000000</v>
      </c>
      <c r="H849" s="159" t="s">
        <v>3670</v>
      </c>
      <c r="I849" s="159" t="s">
        <v>3687</v>
      </c>
      <c r="J849" s="159" t="s">
        <v>7765</v>
      </c>
      <c r="K849" s="159"/>
      <c r="L849" s="159" t="s">
        <v>7766</v>
      </c>
    </row>
    <row r="850" spans="1:12" x14ac:dyDescent="0.2">
      <c r="A850" s="159" t="s">
        <v>7767</v>
      </c>
      <c r="B850" s="159" t="s">
        <v>7768</v>
      </c>
      <c r="C850" s="159" t="s">
        <v>7769</v>
      </c>
      <c r="D850" s="159" t="s">
        <v>7769</v>
      </c>
      <c r="E850" s="160">
        <v>1</v>
      </c>
      <c r="F850" s="161">
        <v>500000</v>
      </c>
      <c r="G850" s="161">
        <v>1000000</v>
      </c>
      <c r="H850" s="159" t="s">
        <v>3651</v>
      </c>
      <c r="I850" s="159" t="s">
        <v>4857</v>
      </c>
      <c r="J850" s="159" t="s">
        <v>7770</v>
      </c>
      <c r="K850" s="159"/>
      <c r="L850" s="159" t="s">
        <v>7771</v>
      </c>
    </row>
    <row r="851" spans="1:12" x14ac:dyDescent="0.2">
      <c r="A851" s="159" t="s">
        <v>7772</v>
      </c>
      <c r="B851" s="159" t="s">
        <v>7773</v>
      </c>
      <c r="C851" s="159" t="s">
        <v>7769</v>
      </c>
      <c r="D851" s="159" t="s">
        <v>5334</v>
      </c>
      <c r="E851" s="160">
        <v>2</v>
      </c>
      <c r="F851" s="161">
        <v>310000</v>
      </c>
      <c r="G851" s="161">
        <v>310000</v>
      </c>
      <c r="H851" s="159" t="s">
        <v>3651</v>
      </c>
      <c r="I851" s="159" t="s">
        <v>5960</v>
      </c>
      <c r="J851" s="159" t="s">
        <v>5136</v>
      </c>
      <c r="K851" s="159" t="s">
        <v>1475</v>
      </c>
      <c r="L851" s="159" t="s">
        <v>7774</v>
      </c>
    </row>
    <row r="852" spans="1:12" x14ac:dyDescent="0.2">
      <c r="A852" s="159" t="s">
        <v>7772</v>
      </c>
      <c r="B852" s="159" t="s">
        <v>7773</v>
      </c>
      <c r="C852" s="159" t="s">
        <v>7769</v>
      </c>
      <c r="D852" s="159" t="s">
        <v>5334</v>
      </c>
      <c r="E852" s="160">
        <v>2</v>
      </c>
      <c r="F852" s="161">
        <v>162778</v>
      </c>
      <c r="G852" s="161">
        <v>162778</v>
      </c>
      <c r="H852" s="159" t="s">
        <v>3651</v>
      </c>
      <c r="I852" s="159" t="s">
        <v>5960</v>
      </c>
      <c r="J852" s="159" t="s">
        <v>5136</v>
      </c>
      <c r="K852" s="159" t="s">
        <v>1475</v>
      </c>
      <c r="L852" s="159" t="s">
        <v>7775</v>
      </c>
    </row>
    <row r="853" spans="1:12" x14ac:dyDescent="0.2">
      <c r="A853" s="159" t="s">
        <v>7776</v>
      </c>
      <c r="B853" s="159" t="s">
        <v>7777</v>
      </c>
      <c r="C853" s="159" t="s">
        <v>7769</v>
      </c>
      <c r="D853" s="159" t="s">
        <v>7769</v>
      </c>
      <c r="E853" s="160">
        <v>1</v>
      </c>
      <c r="F853" s="161">
        <v>229873</v>
      </c>
      <c r="G853" s="161"/>
      <c r="H853" s="159" t="s">
        <v>3651</v>
      </c>
      <c r="I853" s="159" t="s">
        <v>3656</v>
      </c>
      <c r="J853" s="159" t="s">
        <v>7778</v>
      </c>
      <c r="K853" s="159" t="s">
        <v>185</v>
      </c>
      <c r="L853" s="159" t="s">
        <v>7779</v>
      </c>
    </row>
    <row r="854" spans="1:12" x14ac:dyDescent="0.2">
      <c r="A854" s="159" t="s">
        <v>6716</v>
      </c>
      <c r="B854" s="159" t="s">
        <v>6717</v>
      </c>
      <c r="C854" s="159" t="s">
        <v>2367</v>
      </c>
      <c r="D854" s="159" t="s">
        <v>3560</v>
      </c>
      <c r="E854" s="160">
        <v>2</v>
      </c>
      <c r="F854" s="161">
        <v>16574000</v>
      </c>
      <c r="G854" s="161">
        <v>40000000</v>
      </c>
      <c r="H854" s="159" t="s">
        <v>3670</v>
      </c>
      <c r="I854" s="159" t="s">
        <v>3680</v>
      </c>
      <c r="J854" s="159" t="s">
        <v>3680</v>
      </c>
      <c r="K854" s="159"/>
      <c r="L854" s="159" t="s">
        <v>7780</v>
      </c>
    </row>
    <row r="855" spans="1:12" x14ac:dyDescent="0.2">
      <c r="A855" s="159" t="s">
        <v>7781</v>
      </c>
      <c r="B855" s="159" t="s">
        <v>7782</v>
      </c>
      <c r="C855" s="159" t="s">
        <v>6432</v>
      </c>
      <c r="D855" s="159" t="s">
        <v>6432</v>
      </c>
      <c r="E855" s="160">
        <v>1</v>
      </c>
      <c r="F855" s="161">
        <v>180000</v>
      </c>
      <c r="G855" s="161">
        <v>10500000</v>
      </c>
      <c r="H855" s="159" t="s">
        <v>3651</v>
      </c>
      <c r="I855" s="159" t="s">
        <v>4010</v>
      </c>
      <c r="J855" s="159" t="s">
        <v>7783</v>
      </c>
      <c r="K855" s="159"/>
      <c r="L855" s="159" t="s">
        <v>7784</v>
      </c>
    </row>
    <row r="856" spans="1:12" x14ac:dyDescent="0.2">
      <c r="A856" s="159" t="s">
        <v>7785</v>
      </c>
      <c r="B856" s="159" t="s">
        <v>7786</v>
      </c>
      <c r="C856" s="159" t="s">
        <v>7787</v>
      </c>
      <c r="D856" s="159" t="s">
        <v>7787</v>
      </c>
      <c r="E856" s="160">
        <v>1</v>
      </c>
      <c r="F856" s="161">
        <v>2000000</v>
      </c>
      <c r="G856" s="161">
        <v>3000000</v>
      </c>
      <c r="H856" s="159" t="s">
        <v>3651</v>
      </c>
      <c r="I856" s="159" t="s">
        <v>3656</v>
      </c>
      <c r="J856" s="159" t="s">
        <v>7788</v>
      </c>
      <c r="K856" s="159"/>
      <c r="L856" s="159" t="s">
        <v>7789</v>
      </c>
    </row>
    <row r="857" spans="1:12" x14ac:dyDescent="0.2">
      <c r="A857" s="159" t="s">
        <v>7790</v>
      </c>
      <c r="B857" s="159" t="s">
        <v>7791</v>
      </c>
      <c r="C857" s="159" t="s">
        <v>7787</v>
      </c>
      <c r="D857" s="159" t="s">
        <v>7787</v>
      </c>
      <c r="E857" s="160">
        <v>1</v>
      </c>
      <c r="F857" s="161">
        <v>4141000</v>
      </c>
      <c r="G857" s="161">
        <v>5531000</v>
      </c>
      <c r="H857" s="159" t="s">
        <v>3651</v>
      </c>
      <c r="I857" s="159" t="s">
        <v>3680</v>
      </c>
      <c r="J857" s="159" t="s">
        <v>7792</v>
      </c>
      <c r="K857" s="159" t="s">
        <v>1475</v>
      </c>
      <c r="L857" s="159" t="s">
        <v>7793</v>
      </c>
    </row>
    <row r="858" spans="1:12" x14ac:dyDescent="0.2">
      <c r="A858" s="159" t="s">
        <v>6709</v>
      </c>
      <c r="B858" s="159" t="s">
        <v>6710</v>
      </c>
      <c r="C858" s="159" t="s">
        <v>7787</v>
      </c>
      <c r="D858" s="159" t="s">
        <v>7787</v>
      </c>
      <c r="E858" s="160">
        <v>1</v>
      </c>
      <c r="F858" s="161">
        <v>20100005</v>
      </c>
      <c r="G858" s="161">
        <v>50000000</v>
      </c>
      <c r="H858" s="159" t="s">
        <v>3651</v>
      </c>
      <c r="I858" s="159" t="s">
        <v>3656</v>
      </c>
      <c r="J858" s="159" t="s">
        <v>6711</v>
      </c>
      <c r="K858" s="159"/>
      <c r="L858" s="159" t="s">
        <v>7794</v>
      </c>
    </row>
    <row r="859" spans="1:12" x14ac:dyDescent="0.2">
      <c r="A859" s="159" t="s">
        <v>7795</v>
      </c>
      <c r="B859" s="159" t="s">
        <v>7796</v>
      </c>
      <c r="C859" s="159" t="s">
        <v>7787</v>
      </c>
      <c r="D859" s="159" t="s">
        <v>7787</v>
      </c>
      <c r="E859" s="160">
        <v>1</v>
      </c>
      <c r="F859" s="161">
        <v>0</v>
      </c>
      <c r="G859" s="161">
        <v>1000000</v>
      </c>
      <c r="H859" s="159" t="s">
        <v>3670</v>
      </c>
      <c r="I859" s="159" t="s">
        <v>4940</v>
      </c>
      <c r="J859" s="159" t="s">
        <v>7797</v>
      </c>
      <c r="K859" s="159" t="s">
        <v>182</v>
      </c>
      <c r="L859" s="159" t="s">
        <v>7798</v>
      </c>
    </row>
    <row r="860" spans="1:12" x14ac:dyDescent="0.2">
      <c r="A860" s="159" t="s">
        <v>7799</v>
      </c>
      <c r="B860" s="159" t="s">
        <v>7800</v>
      </c>
      <c r="C860" s="159" t="s">
        <v>7801</v>
      </c>
      <c r="D860" s="159" t="s">
        <v>7802</v>
      </c>
      <c r="E860" s="160">
        <v>4</v>
      </c>
      <c r="F860" s="161">
        <v>270000000</v>
      </c>
      <c r="G860" s="161">
        <v>270000000</v>
      </c>
      <c r="H860" s="159" t="s">
        <v>3670</v>
      </c>
      <c r="I860" s="159" t="s">
        <v>3871</v>
      </c>
      <c r="J860" s="159" t="s">
        <v>7803</v>
      </c>
      <c r="K860" s="159" t="s">
        <v>1475</v>
      </c>
      <c r="L860" s="159" t="s">
        <v>7804</v>
      </c>
    </row>
    <row r="861" spans="1:12" x14ac:dyDescent="0.2">
      <c r="A861" s="159" t="s">
        <v>7799</v>
      </c>
      <c r="B861" s="159" t="s">
        <v>7800</v>
      </c>
      <c r="C861" s="159" t="s">
        <v>7801</v>
      </c>
      <c r="D861" s="159" t="s">
        <v>7801</v>
      </c>
      <c r="E861" s="160">
        <v>1</v>
      </c>
      <c r="F861" s="161">
        <v>25000000</v>
      </c>
      <c r="G861" s="161">
        <v>25000000</v>
      </c>
      <c r="H861" s="159" t="s">
        <v>3670</v>
      </c>
      <c r="I861" s="159" t="s">
        <v>3871</v>
      </c>
      <c r="J861" s="159" t="s">
        <v>7803</v>
      </c>
      <c r="K861" s="159" t="s">
        <v>1475</v>
      </c>
      <c r="L861" s="159" t="s">
        <v>7805</v>
      </c>
    </row>
    <row r="862" spans="1:12" x14ac:dyDescent="0.2">
      <c r="A862" s="159" t="s">
        <v>6356</v>
      </c>
      <c r="B862" s="159" t="s">
        <v>6357</v>
      </c>
      <c r="C862" s="159" t="s">
        <v>7801</v>
      </c>
      <c r="D862" s="159" t="s">
        <v>7801</v>
      </c>
      <c r="E862" s="160">
        <v>1</v>
      </c>
      <c r="F862" s="161">
        <v>3683209</v>
      </c>
      <c r="G862" s="161">
        <v>3683209</v>
      </c>
      <c r="H862" s="159" t="s">
        <v>3670</v>
      </c>
      <c r="I862" s="159" t="s">
        <v>3671</v>
      </c>
      <c r="J862" s="159" t="s">
        <v>4902</v>
      </c>
      <c r="K862" s="159"/>
      <c r="L862" s="159" t="s">
        <v>7806</v>
      </c>
    </row>
    <row r="863" spans="1:12" x14ac:dyDescent="0.2">
      <c r="A863" s="159" t="s">
        <v>7807</v>
      </c>
      <c r="B863" s="159" t="s">
        <v>7808</v>
      </c>
      <c r="C863" s="159" t="s">
        <v>7801</v>
      </c>
      <c r="D863" s="159" t="s">
        <v>7801</v>
      </c>
      <c r="E863" s="160">
        <v>1</v>
      </c>
      <c r="F863" s="161">
        <v>2025000</v>
      </c>
      <c r="G863" s="161">
        <v>2500000</v>
      </c>
      <c r="H863" s="159" t="s">
        <v>3651</v>
      </c>
      <c r="I863" s="159" t="s">
        <v>3716</v>
      </c>
      <c r="J863" s="159" t="s">
        <v>7809</v>
      </c>
      <c r="K863" s="159" t="s">
        <v>185</v>
      </c>
      <c r="L863" s="159" t="s">
        <v>7810</v>
      </c>
    </row>
    <row r="864" spans="1:12" x14ac:dyDescent="0.2">
      <c r="A864" s="159" t="s">
        <v>7811</v>
      </c>
      <c r="B864" s="159" t="s">
        <v>7812</v>
      </c>
      <c r="C864" s="159" t="s">
        <v>7801</v>
      </c>
      <c r="D864" s="159" t="s">
        <v>7801</v>
      </c>
      <c r="E864" s="160">
        <v>1</v>
      </c>
      <c r="F864" s="161">
        <v>2744005</v>
      </c>
      <c r="G864" s="161">
        <v>2744005</v>
      </c>
      <c r="H864" s="159" t="s">
        <v>3651</v>
      </c>
      <c r="I864" s="159" t="s">
        <v>3671</v>
      </c>
      <c r="J864" s="159" t="s">
        <v>4835</v>
      </c>
      <c r="K864" s="159"/>
      <c r="L864" s="159" t="s">
        <v>7813</v>
      </c>
    </row>
    <row r="865" spans="1:12" x14ac:dyDescent="0.2">
      <c r="A865" s="159" t="s">
        <v>7814</v>
      </c>
      <c r="B865" s="159" t="s">
        <v>7815</v>
      </c>
      <c r="C865" s="159" t="s">
        <v>7816</v>
      </c>
      <c r="D865" s="159" t="s">
        <v>7816</v>
      </c>
      <c r="E865" s="160">
        <v>1</v>
      </c>
      <c r="F865" s="161">
        <v>52826124</v>
      </c>
      <c r="G865" s="161">
        <v>102826124</v>
      </c>
      <c r="H865" s="159" t="s">
        <v>3670</v>
      </c>
      <c r="I865" s="159" t="s">
        <v>3663</v>
      </c>
      <c r="J865" s="159" t="s">
        <v>5044</v>
      </c>
      <c r="K865" s="159"/>
      <c r="L865" s="159" t="s">
        <v>7817</v>
      </c>
    </row>
    <row r="866" spans="1:12" x14ac:dyDescent="0.2">
      <c r="A866" s="159" t="s">
        <v>7818</v>
      </c>
      <c r="B866" s="159" t="s">
        <v>7819</v>
      </c>
      <c r="C866" s="159" t="s">
        <v>7816</v>
      </c>
      <c r="D866" s="159" t="s">
        <v>7816</v>
      </c>
      <c r="E866" s="160">
        <v>1</v>
      </c>
      <c r="F866" s="161">
        <v>3050371</v>
      </c>
      <c r="G866" s="161">
        <v>4917371</v>
      </c>
      <c r="H866" s="159" t="s">
        <v>3651</v>
      </c>
      <c r="I866" s="159" t="s">
        <v>3660</v>
      </c>
      <c r="J866" s="159" t="s">
        <v>7820</v>
      </c>
      <c r="K866" s="159" t="s">
        <v>185</v>
      </c>
      <c r="L866" s="159" t="s">
        <v>7821</v>
      </c>
    </row>
    <row r="867" spans="1:12" x14ac:dyDescent="0.2">
      <c r="A867" s="159" t="s">
        <v>7822</v>
      </c>
      <c r="B867" s="159" t="s">
        <v>7823</v>
      </c>
      <c r="C867" s="159" t="s">
        <v>7816</v>
      </c>
      <c r="D867" s="159" t="s">
        <v>7816</v>
      </c>
      <c r="E867" s="160">
        <v>1</v>
      </c>
      <c r="F867" s="161">
        <v>577000</v>
      </c>
      <c r="G867" s="161">
        <v>764500</v>
      </c>
      <c r="H867" s="159" t="s">
        <v>3651</v>
      </c>
      <c r="I867" s="159" t="s">
        <v>3711</v>
      </c>
      <c r="J867" s="159" t="s">
        <v>7824</v>
      </c>
      <c r="K867" s="159"/>
      <c r="L867" s="159" t="s">
        <v>7825</v>
      </c>
    </row>
    <row r="868" spans="1:12" x14ac:dyDescent="0.2">
      <c r="A868" s="159" t="s">
        <v>7826</v>
      </c>
      <c r="B868" s="159" t="s">
        <v>7827</v>
      </c>
      <c r="C868" s="159" t="s">
        <v>7816</v>
      </c>
      <c r="D868" s="159" t="s">
        <v>7816</v>
      </c>
      <c r="E868" s="160">
        <v>1</v>
      </c>
      <c r="F868" s="161">
        <v>30000000</v>
      </c>
      <c r="G868" s="161">
        <v>30000000</v>
      </c>
      <c r="H868" s="159" t="s">
        <v>3651</v>
      </c>
      <c r="I868" s="159" t="s">
        <v>4846</v>
      </c>
      <c r="J868" s="159" t="s">
        <v>5089</v>
      </c>
      <c r="K868" s="159" t="s">
        <v>182</v>
      </c>
      <c r="L868" s="159" t="s">
        <v>7828</v>
      </c>
    </row>
    <row r="869" spans="1:12" x14ac:dyDescent="0.2">
      <c r="A869" s="159" t="s">
        <v>7829</v>
      </c>
      <c r="B869" s="159" t="s">
        <v>7830</v>
      </c>
      <c r="C869" s="159" t="s">
        <v>7831</v>
      </c>
      <c r="D869" s="159" t="s">
        <v>7831</v>
      </c>
      <c r="E869" s="160">
        <v>1</v>
      </c>
      <c r="F869" s="161">
        <v>10000000</v>
      </c>
      <c r="G869" s="161">
        <v>10000000</v>
      </c>
      <c r="H869" s="159" t="s">
        <v>3651</v>
      </c>
      <c r="I869" s="159" t="s">
        <v>3660</v>
      </c>
      <c r="J869" s="159" t="s">
        <v>7832</v>
      </c>
      <c r="K869" s="159" t="s">
        <v>178</v>
      </c>
      <c r="L869" s="159" t="s">
        <v>7833</v>
      </c>
    </row>
    <row r="870" spans="1:12" x14ac:dyDescent="0.2">
      <c r="A870" s="159" t="s">
        <v>7834</v>
      </c>
      <c r="B870" s="159" t="s">
        <v>7835</v>
      </c>
      <c r="C870" s="159" t="s">
        <v>7831</v>
      </c>
      <c r="D870" s="159" t="s">
        <v>7831</v>
      </c>
      <c r="E870" s="160">
        <v>1</v>
      </c>
      <c r="F870" s="161">
        <v>265005</v>
      </c>
      <c r="G870" s="161">
        <v>1000000</v>
      </c>
      <c r="H870" s="159" t="s">
        <v>3651</v>
      </c>
      <c r="I870" s="159" t="s">
        <v>3845</v>
      </c>
      <c r="J870" s="159" t="s">
        <v>7836</v>
      </c>
      <c r="K870" s="159" t="s">
        <v>189</v>
      </c>
      <c r="L870" s="159" t="s">
        <v>7837</v>
      </c>
    </row>
    <row r="871" spans="1:12" x14ac:dyDescent="0.2">
      <c r="A871" s="159" t="s">
        <v>3706</v>
      </c>
      <c r="B871" s="159" t="s">
        <v>3708</v>
      </c>
      <c r="C871" s="159" t="s">
        <v>7831</v>
      </c>
      <c r="D871" s="159" t="s">
        <v>7831</v>
      </c>
      <c r="E871" s="160">
        <v>1</v>
      </c>
      <c r="F871" s="161">
        <v>44999992</v>
      </c>
      <c r="G871" s="161">
        <v>45001319</v>
      </c>
      <c r="H871" s="159" t="s">
        <v>3651</v>
      </c>
      <c r="I871" s="159" t="s">
        <v>3656</v>
      </c>
      <c r="J871" s="159" t="s">
        <v>5339</v>
      </c>
      <c r="K871" s="159"/>
      <c r="L871" s="159" t="s">
        <v>3707</v>
      </c>
    </row>
    <row r="872" spans="1:12" x14ac:dyDescent="0.2">
      <c r="A872" s="159" t="s">
        <v>7838</v>
      </c>
      <c r="B872" s="159" t="s">
        <v>7839</v>
      </c>
      <c r="C872" s="159" t="s">
        <v>7831</v>
      </c>
      <c r="D872" s="159" t="s">
        <v>7840</v>
      </c>
      <c r="E872" s="160">
        <v>3</v>
      </c>
      <c r="F872" s="161">
        <v>4320446</v>
      </c>
      <c r="G872" s="161">
        <v>4320446</v>
      </c>
      <c r="H872" s="159" t="s">
        <v>3651</v>
      </c>
      <c r="I872" s="159" t="s">
        <v>3716</v>
      </c>
      <c r="J872" s="159" t="s">
        <v>7841</v>
      </c>
      <c r="K872" s="159"/>
      <c r="L872" s="159" t="s">
        <v>7842</v>
      </c>
    </row>
    <row r="873" spans="1:12" x14ac:dyDescent="0.2">
      <c r="A873" s="159" t="s">
        <v>7843</v>
      </c>
      <c r="B873" s="159" t="s">
        <v>7844</v>
      </c>
      <c r="C873" s="159" t="s">
        <v>7831</v>
      </c>
      <c r="D873" s="159" t="s">
        <v>7831</v>
      </c>
      <c r="E873" s="160">
        <v>1</v>
      </c>
      <c r="F873" s="161">
        <v>150000</v>
      </c>
      <c r="G873" s="161">
        <v>3600000</v>
      </c>
      <c r="H873" s="159" t="s">
        <v>3651</v>
      </c>
      <c r="I873" s="159" t="s">
        <v>3871</v>
      </c>
      <c r="J873" s="159" t="s">
        <v>3872</v>
      </c>
      <c r="K873" s="159" t="s">
        <v>182</v>
      </c>
      <c r="L873" s="159" t="s">
        <v>7845</v>
      </c>
    </row>
    <row r="874" spans="1:12" x14ac:dyDescent="0.2">
      <c r="A874" s="159" t="s">
        <v>6590</v>
      </c>
      <c r="B874" s="159" t="s">
        <v>6591</v>
      </c>
      <c r="C874" s="159" t="s">
        <v>7846</v>
      </c>
      <c r="D874" s="159" t="s">
        <v>7847</v>
      </c>
      <c r="E874" s="160">
        <v>2</v>
      </c>
      <c r="F874" s="161">
        <v>3210680</v>
      </c>
      <c r="G874" s="161"/>
      <c r="H874" s="159" t="s">
        <v>3651</v>
      </c>
      <c r="I874" s="159" t="s">
        <v>3680</v>
      </c>
      <c r="J874" s="159" t="s">
        <v>3680</v>
      </c>
      <c r="K874" s="159" t="s">
        <v>4877</v>
      </c>
      <c r="L874" s="159" t="s">
        <v>7848</v>
      </c>
    </row>
    <row r="875" spans="1:12" x14ac:dyDescent="0.2">
      <c r="A875" s="159" t="s">
        <v>7849</v>
      </c>
      <c r="B875" s="159" t="s">
        <v>7850</v>
      </c>
      <c r="C875" s="159" t="s">
        <v>3615</v>
      </c>
      <c r="D875" s="159" t="s">
        <v>3615</v>
      </c>
      <c r="E875" s="160">
        <v>1</v>
      </c>
      <c r="F875" s="161">
        <v>1500000</v>
      </c>
      <c r="G875" s="161">
        <v>1500000</v>
      </c>
      <c r="H875" s="159" t="s">
        <v>3651</v>
      </c>
      <c r="I875" s="159" t="s">
        <v>3656</v>
      </c>
      <c r="J875" s="159" t="s">
        <v>7851</v>
      </c>
      <c r="K875" s="159"/>
      <c r="L875" s="159" t="s">
        <v>7852</v>
      </c>
    </row>
    <row r="876" spans="1:12" x14ac:dyDescent="0.2">
      <c r="A876" s="159" t="s">
        <v>7853</v>
      </c>
      <c r="B876" s="159" t="s">
        <v>7854</v>
      </c>
      <c r="C876" s="159" t="s">
        <v>3615</v>
      </c>
      <c r="D876" s="159" t="s">
        <v>7855</v>
      </c>
      <c r="E876" s="160">
        <v>2</v>
      </c>
      <c r="F876" s="161">
        <v>17599997</v>
      </c>
      <c r="G876" s="161">
        <v>20814709</v>
      </c>
      <c r="H876" s="159" t="s">
        <v>3651</v>
      </c>
      <c r="I876" s="159" t="s">
        <v>3656</v>
      </c>
      <c r="J876" s="159" t="s">
        <v>7856</v>
      </c>
      <c r="K876" s="159"/>
      <c r="L876" s="159" t="s">
        <v>7857</v>
      </c>
    </row>
    <row r="877" spans="1:12" x14ac:dyDescent="0.2">
      <c r="A877" s="159" t="s">
        <v>3898</v>
      </c>
      <c r="B877" s="159" t="s">
        <v>7858</v>
      </c>
      <c r="C877" s="159" t="s">
        <v>3615</v>
      </c>
      <c r="D877" s="159" t="s">
        <v>3615</v>
      </c>
      <c r="E877" s="160">
        <v>1</v>
      </c>
      <c r="F877" s="161">
        <v>11999999</v>
      </c>
      <c r="G877" s="161">
        <v>11999999</v>
      </c>
      <c r="H877" s="159" t="s">
        <v>3651</v>
      </c>
      <c r="I877" s="159" t="s">
        <v>3656</v>
      </c>
      <c r="J877" s="159" t="s">
        <v>7085</v>
      </c>
      <c r="K877" s="159" t="s">
        <v>1475</v>
      </c>
      <c r="L877" s="159" t="s">
        <v>7859</v>
      </c>
    </row>
    <row r="878" spans="1:12" x14ac:dyDescent="0.2">
      <c r="A878" s="159" t="s">
        <v>7860</v>
      </c>
      <c r="B878" s="159" t="s">
        <v>7861</v>
      </c>
      <c r="C878" s="159" t="s">
        <v>3615</v>
      </c>
      <c r="D878" s="159" t="s">
        <v>7862</v>
      </c>
      <c r="E878" s="160">
        <v>5</v>
      </c>
      <c r="F878" s="161">
        <v>10879308</v>
      </c>
      <c r="G878" s="161">
        <v>17325000</v>
      </c>
      <c r="H878" s="159" t="s">
        <v>3670</v>
      </c>
      <c r="I878" s="159" t="s">
        <v>3671</v>
      </c>
      <c r="J878" s="159" t="s">
        <v>3875</v>
      </c>
      <c r="K878" s="159"/>
      <c r="L878" s="159" t="s">
        <v>7863</v>
      </c>
    </row>
    <row r="879" spans="1:12" x14ac:dyDescent="0.2">
      <c r="A879" s="159" t="s">
        <v>7864</v>
      </c>
      <c r="B879" s="159" t="s">
        <v>7865</v>
      </c>
      <c r="C879" s="159" t="s">
        <v>3615</v>
      </c>
      <c r="D879" s="159" t="s">
        <v>3615</v>
      </c>
      <c r="E879" s="160">
        <v>1</v>
      </c>
      <c r="F879" s="161">
        <v>335000</v>
      </c>
      <c r="G879" s="161">
        <v>2000000</v>
      </c>
      <c r="H879" s="159" t="s">
        <v>3651</v>
      </c>
      <c r="I879" s="159" t="s">
        <v>5807</v>
      </c>
      <c r="J879" s="159" t="s">
        <v>7866</v>
      </c>
      <c r="K879" s="159" t="s">
        <v>185</v>
      </c>
      <c r="L879" s="159" t="s">
        <v>7867</v>
      </c>
    </row>
    <row r="880" spans="1:12" x14ac:dyDescent="0.2">
      <c r="A880" s="159" t="s">
        <v>7868</v>
      </c>
      <c r="B880" s="159" t="s">
        <v>7869</v>
      </c>
      <c r="C880" s="159" t="s">
        <v>7870</v>
      </c>
      <c r="D880" s="159" t="s">
        <v>7870</v>
      </c>
      <c r="E880" s="160">
        <v>1</v>
      </c>
      <c r="F880" s="161">
        <v>893500</v>
      </c>
      <c r="G880" s="161">
        <v>893500</v>
      </c>
      <c r="H880" s="159" t="s">
        <v>3651</v>
      </c>
      <c r="I880" s="159" t="s">
        <v>3656</v>
      </c>
      <c r="J880" s="159" t="s">
        <v>5077</v>
      </c>
      <c r="K880" s="159"/>
      <c r="L880" s="159" t="s">
        <v>7871</v>
      </c>
    </row>
    <row r="881" spans="1:12" x14ac:dyDescent="0.2">
      <c r="A881" s="159" t="s">
        <v>7075</v>
      </c>
      <c r="B881" s="159" t="s">
        <v>7076</v>
      </c>
      <c r="C881" s="159" t="s">
        <v>7870</v>
      </c>
      <c r="D881" s="159" t="s">
        <v>7870</v>
      </c>
      <c r="E881" s="160">
        <v>1</v>
      </c>
      <c r="F881" s="161">
        <v>7000000</v>
      </c>
      <c r="G881" s="161">
        <v>7000000</v>
      </c>
      <c r="H881" s="159" t="s">
        <v>3670</v>
      </c>
      <c r="I881" s="159" t="s">
        <v>3753</v>
      </c>
      <c r="J881" s="159" t="s">
        <v>4962</v>
      </c>
      <c r="K881" s="159"/>
      <c r="L881" s="159" t="s">
        <v>7872</v>
      </c>
    </row>
    <row r="882" spans="1:12" x14ac:dyDescent="0.2">
      <c r="A882" s="159" t="s">
        <v>6823</v>
      </c>
      <c r="B882" s="159" t="s">
        <v>6824</v>
      </c>
      <c r="C882" s="159" t="s">
        <v>7870</v>
      </c>
      <c r="D882" s="159" t="s">
        <v>7870</v>
      </c>
      <c r="E882" s="160">
        <v>1</v>
      </c>
      <c r="F882" s="161">
        <v>3650000</v>
      </c>
      <c r="G882" s="161">
        <v>3650000</v>
      </c>
      <c r="H882" s="159" t="s">
        <v>3651</v>
      </c>
      <c r="I882" s="159" t="s">
        <v>4940</v>
      </c>
      <c r="J882" s="159" t="s">
        <v>6118</v>
      </c>
      <c r="K882" s="159"/>
      <c r="L882" s="159" t="s">
        <v>7873</v>
      </c>
    </row>
    <row r="883" spans="1:12" x14ac:dyDescent="0.2">
      <c r="A883" s="159" t="s">
        <v>7874</v>
      </c>
      <c r="B883" s="159" t="s">
        <v>7875</v>
      </c>
      <c r="C883" s="159" t="s">
        <v>7870</v>
      </c>
      <c r="D883" s="159" t="s">
        <v>7870</v>
      </c>
      <c r="E883" s="160">
        <v>1</v>
      </c>
      <c r="F883" s="161">
        <v>200000</v>
      </c>
      <c r="G883" s="161">
        <v>200000</v>
      </c>
      <c r="H883" s="159" t="s">
        <v>3651</v>
      </c>
      <c r="I883" s="159" t="s">
        <v>5794</v>
      </c>
      <c r="J883" s="159" t="s">
        <v>7876</v>
      </c>
      <c r="K883" s="159" t="s">
        <v>182</v>
      </c>
      <c r="L883" s="159" t="s">
        <v>7877</v>
      </c>
    </row>
    <row r="884" spans="1:12" x14ac:dyDescent="0.2">
      <c r="A884" s="159" t="s">
        <v>7878</v>
      </c>
      <c r="B884" s="159" t="s">
        <v>7879</v>
      </c>
      <c r="C884" s="159" t="s">
        <v>7870</v>
      </c>
      <c r="D884" s="159" t="s">
        <v>7880</v>
      </c>
      <c r="E884" s="160">
        <v>2</v>
      </c>
      <c r="F884" s="161">
        <v>2218899</v>
      </c>
      <c r="G884" s="161">
        <v>2218899</v>
      </c>
      <c r="H884" s="159" t="s">
        <v>3651</v>
      </c>
      <c r="I884" s="159" t="s">
        <v>5733</v>
      </c>
      <c r="J884" s="159" t="s">
        <v>4371</v>
      </c>
      <c r="K884" s="159" t="s">
        <v>185</v>
      </c>
      <c r="L884" s="159" t="s">
        <v>7881</v>
      </c>
    </row>
    <row r="885" spans="1:12" x14ac:dyDescent="0.2">
      <c r="A885" s="159" t="s">
        <v>7882</v>
      </c>
      <c r="B885" s="159" t="s">
        <v>7883</v>
      </c>
      <c r="C885" s="159" t="s">
        <v>7870</v>
      </c>
      <c r="D885" s="159" t="s">
        <v>7884</v>
      </c>
      <c r="E885" s="160">
        <v>2</v>
      </c>
      <c r="F885" s="161">
        <v>52586424</v>
      </c>
      <c r="G885" s="161">
        <v>52586424</v>
      </c>
      <c r="H885" s="159" t="s">
        <v>3651</v>
      </c>
      <c r="I885" s="159" t="s">
        <v>3656</v>
      </c>
      <c r="J885" s="159" t="s">
        <v>5070</v>
      </c>
      <c r="K885" s="159" t="s">
        <v>182</v>
      </c>
      <c r="L885" s="159" t="s">
        <v>7885</v>
      </c>
    </row>
    <row r="886" spans="1:12" x14ac:dyDescent="0.2">
      <c r="A886" s="159" t="s">
        <v>7886</v>
      </c>
      <c r="B886" s="159" t="s">
        <v>7887</v>
      </c>
      <c r="C886" s="159" t="s">
        <v>7888</v>
      </c>
      <c r="D886" s="159" t="s">
        <v>7888</v>
      </c>
      <c r="E886" s="160">
        <v>1</v>
      </c>
      <c r="F886" s="161">
        <v>183898435</v>
      </c>
      <c r="G886" s="161">
        <v>183898435</v>
      </c>
      <c r="H886" s="159" t="s">
        <v>3651</v>
      </c>
      <c r="I886" s="159" t="s">
        <v>3671</v>
      </c>
      <c r="J886" s="159" t="s">
        <v>5256</v>
      </c>
      <c r="K886" s="159" t="s">
        <v>178</v>
      </c>
      <c r="L886" s="159" t="s">
        <v>7889</v>
      </c>
    </row>
    <row r="887" spans="1:12" x14ac:dyDescent="0.2">
      <c r="A887" s="159" t="s">
        <v>7890</v>
      </c>
      <c r="B887" s="159" t="s">
        <v>7891</v>
      </c>
      <c r="C887" s="159" t="s">
        <v>7888</v>
      </c>
      <c r="D887" s="159" t="s">
        <v>7888</v>
      </c>
      <c r="E887" s="160">
        <v>1</v>
      </c>
      <c r="F887" s="161">
        <v>992645</v>
      </c>
      <c r="G887" s="161">
        <v>2337500</v>
      </c>
      <c r="H887" s="159" t="s">
        <v>3651</v>
      </c>
      <c r="I887" s="159" t="s">
        <v>3683</v>
      </c>
      <c r="J887" s="159" t="s">
        <v>5145</v>
      </c>
      <c r="K887" s="159" t="s">
        <v>182</v>
      </c>
      <c r="L887" s="159" t="s">
        <v>7892</v>
      </c>
    </row>
    <row r="888" spans="1:12" x14ac:dyDescent="0.2">
      <c r="A888" s="159" t="s">
        <v>7893</v>
      </c>
      <c r="B888" s="159" t="s">
        <v>7894</v>
      </c>
      <c r="C888" s="159" t="s">
        <v>7888</v>
      </c>
      <c r="D888" s="159" t="s">
        <v>7888</v>
      </c>
      <c r="E888" s="160">
        <v>1</v>
      </c>
      <c r="F888" s="161">
        <v>9000000</v>
      </c>
      <c r="G888" s="161">
        <v>9000000</v>
      </c>
      <c r="H888" s="159" t="s">
        <v>3651</v>
      </c>
      <c r="I888" s="159" t="s">
        <v>3671</v>
      </c>
      <c r="J888" s="159" t="s">
        <v>4835</v>
      </c>
      <c r="K888" s="159"/>
      <c r="L888" s="159" t="s">
        <v>7895</v>
      </c>
    </row>
    <row r="889" spans="1:12" x14ac:dyDescent="0.2">
      <c r="A889" s="159" t="s">
        <v>7896</v>
      </c>
      <c r="B889" s="159" t="s">
        <v>7897</v>
      </c>
      <c r="C889" s="159" t="s">
        <v>7888</v>
      </c>
      <c r="D889" s="159" t="s">
        <v>7888</v>
      </c>
      <c r="E889" s="160">
        <v>1</v>
      </c>
      <c r="F889" s="161">
        <v>20000000</v>
      </c>
      <c r="G889" s="161">
        <v>20000000</v>
      </c>
      <c r="H889" s="159" t="s">
        <v>3651</v>
      </c>
      <c r="I889" s="159" t="s">
        <v>3690</v>
      </c>
      <c r="J889" s="159" t="s">
        <v>7277</v>
      </c>
      <c r="K889" s="159"/>
      <c r="L889" s="159" t="s">
        <v>7898</v>
      </c>
    </row>
    <row r="890" spans="1:12" x14ac:dyDescent="0.2">
      <c r="A890" s="159" t="s">
        <v>7899</v>
      </c>
      <c r="B890" s="159" t="s">
        <v>7900</v>
      </c>
      <c r="C890" s="159" t="s">
        <v>7888</v>
      </c>
      <c r="D890" s="159" t="s">
        <v>7888</v>
      </c>
      <c r="E890" s="160">
        <v>1</v>
      </c>
      <c r="F890" s="161">
        <v>174999</v>
      </c>
      <c r="G890" s="161">
        <v>174999</v>
      </c>
      <c r="H890" s="159" t="s">
        <v>3651</v>
      </c>
      <c r="I890" s="159" t="s">
        <v>3671</v>
      </c>
      <c r="J890" s="159" t="s">
        <v>5196</v>
      </c>
      <c r="K890" s="159"/>
      <c r="L890" s="159" t="s">
        <v>7901</v>
      </c>
    </row>
    <row r="891" spans="1:12" x14ac:dyDescent="0.2">
      <c r="A891" s="159" t="s">
        <v>7902</v>
      </c>
      <c r="B891" s="159" t="s">
        <v>7903</v>
      </c>
      <c r="C891" s="159" t="s">
        <v>7888</v>
      </c>
      <c r="D891" s="159" t="s">
        <v>7888</v>
      </c>
      <c r="E891" s="160">
        <v>1</v>
      </c>
      <c r="F891" s="161">
        <v>127500</v>
      </c>
      <c r="G891" s="161">
        <v>510000</v>
      </c>
      <c r="H891" s="159" t="s">
        <v>3670</v>
      </c>
      <c r="I891" s="159" t="s">
        <v>6859</v>
      </c>
      <c r="J891" s="159" t="s">
        <v>7904</v>
      </c>
      <c r="K891" s="159" t="s">
        <v>185</v>
      </c>
      <c r="L891" s="159" t="s">
        <v>7905</v>
      </c>
    </row>
    <row r="892" spans="1:12" x14ac:dyDescent="0.2">
      <c r="A892" s="159" t="s">
        <v>7906</v>
      </c>
      <c r="B892" s="159" t="s">
        <v>7907</v>
      </c>
      <c r="C892" s="159" t="s">
        <v>7888</v>
      </c>
      <c r="D892" s="159" t="s">
        <v>7888</v>
      </c>
      <c r="E892" s="160">
        <v>1</v>
      </c>
      <c r="F892" s="161">
        <v>610000</v>
      </c>
      <c r="G892" s="161">
        <v>610000</v>
      </c>
      <c r="H892" s="159" t="s">
        <v>3670</v>
      </c>
      <c r="I892" s="159" t="s">
        <v>3810</v>
      </c>
      <c r="J892" s="159" t="s">
        <v>7908</v>
      </c>
      <c r="K892" s="159"/>
      <c r="L892" s="159" t="s">
        <v>7909</v>
      </c>
    </row>
    <row r="893" spans="1:12" x14ac:dyDescent="0.2">
      <c r="A893" s="159" t="s">
        <v>7868</v>
      </c>
      <c r="B893" s="159" t="s">
        <v>7869</v>
      </c>
      <c r="C893" s="159" t="s">
        <v>7910</v>
      </c>
      <c r="D893" s="159" t="s">
        <v>7910</v>
      </c>
      <c r="E893" s="160">
        <v>1</v>
      </c>
      <c r="F893" s="161">
        <v>500000</v>
      </c>
      <c r="G893" s="161">
        <v>1000000</v>
      </c>
      <c r="H893" s="159" t="s">
        <v>3651</v>
      </c>
      <c r="I893" s="159" t="s">
        <v>3656</v>
      </c>
      <c r="J893" s="159" t="s">
        <v>5077</v>
      </c>
      <c r="K893" s="159"/>
      <c r="L893" s="159" t="s">
        <v>7911</v>
      </c>
    </row>
    <row r="894" spans="1:12" x14ac:dyDescent="0.2">
      <c r="A894" s="159" t="s">
        <v>7912</v>
      </c>
      <c r="B894" s="159" t="s">
        <v>7913</v>
      </c>
      <c r="C894" s="159" t="s">
        <v>7910</v>
      </c>
      <c r="D894" s="159" t="s">
        <v>7910</v>
      </c>
      <c r="E894" s="160">
        <v>1</v>
      </c>
      <c r="F894" s="161">
        <v>14673782</v>
      </c>
      <c r="G894" s="161"/>
      <c r="H894" s="159" t="s">
        <v>3651</v>
      </c>
      <c r="I894" s="159" t="s">
        <v>4996</v>
      </c>
      <c r="J894" s="159" t="s">
        <v>5093</v>
      </c>
      <c r="K894" s="159" t="s">
        <v>4877</v>
      </c>
      <c r="L894" s="159" t="s">
        <v>7914</v>
      </c>
    </row>
    <row r="895" spans="1:12" x14ac:dyDescent="0.2">
      <c r="A895" s="159" t="s">
        <v>5454</v>
      </c>
      <c r="B895" s="159" t="s">
        <v>5455</v>
      </c>
      <c r="C895" s="159" t="s">
        <v>7910</v>
      </c>
      <c r="D895" s="159" t="s">
        <v>7910</v>
      </c>
      <c r="E895" s="160">
        <v>1</v>
      </c>
      <c r="F895" s="161">
        <v>1600000</v>
      </c>
      <c r="G895" s="161">
        <v>1600000</v>
      </c>
      <c r="H895" s="159" t="s">
        <v>3651</v>
      </c>
      <c r="I895" s="159" t="s">
        <v>3671</v>
      </c>
      <c r="J895" s="159" t="s">
        <v>5456</v>
      </c>
      <c r="K895" s="159"/>
      <c r="L895" s="159" t="s">
        <v>7915</v>
      </c>
    </row>
    <row r="896" spans="1:12" x14ac:dyDescent="0.2">
      <c r="A896" s="159" t="s">
        <v>7916</v>
      </c>
      <c r="B896" s="159" t="s">
        <v>7917</v>
      </c>
      <c r="C896" s="159" t="s">
        <v>7910</v>
      </c>
      <c r="D896" s="159" t="s">
        <v>7918</v>
      </c>
      <c r="E896" s="160">
        <v>2</v>
      </c>
      <c r="F896" s="161">
        <v>106999997</v>
      </c>
      <c r="G896" s="161">
        <v>106999997</v>
      </c>
      <c r="H896" s="159" t="s">
        <v>3651</v>
      </c>
      <c r="I896" s="159" t="s">
        <v>3671</v>
      </c>
      <c r="J896" s="159" t="s">
        <v>3868</v>
      </c>
      <c r="K896" s="159"/>
      <c r="L896" s="159" t="s">
        <v>7919</v>
      </c>
    </row>
    <row r="897" spans="1:12" x14ac:dyDescent="0.2">
      <c r="A897" s="159" t="s">
        <v>7920</v>
      </c>
      <c r="B897" s="159" t="s">
        <v>7921</v>
      </c>
      <c r="C897" s="159" t="s">
        <v>7910</v>
      </c>
      <c r="D897" s="159" t="s">
        <v>7910</v>
      </c>
      <c r="E897" s="160">
        <v>1</v>
      </c>
      <c r="F897" s="161">
        <v>67018621</v>
      </c>
      <c r="G897" s="161">
        <v>67018621</v>
      </c>
      <c r="H897" s="159" t="s">
        <v>3651</v>
      </c>
      <c r="I897" s="159" t="s">
        <v>3666</v>
      </c>
      <c r="J897" s="159" t="s">
        <v>5305</v>
      </c>
      <c r="K897" s="159" t="s">
        <v>185</v>
      </c>
      <c r="L897" s="159" t="s">
        <v>7922</v>
      </c>
    </row>
    <row r="898" spans="1:12" x14ac:dyDescent="0.2">
      <c r="A898" s="159" t="s">
        <v>7923</v>
      </c>
      <c r="B898" s="159" t="s">
        <v>5311</v>
      </c>
      <c r="C898" s="159" t="s">
        <v>7910</v>
      </c>
      <c r="D898" s="159" t="s">
        <v>7910</v>
      </c>
      <c r="E898" s="160">
        <v>1</v>
      </c>
      <c r="F898" s="161">
        <v>1050003</v>
      </c>
      <c r="G898" s="161">
        <v>3490477</v>
      </c>
      <c r="H898" s="159" t="s">
        <v>3651</v>
      </c>
      <c r="I898" s="159" t="s">
        <v>3687</v>
      </c>
      <c r="J898" s="159" t="s">
        <v>5313</v>
      </c>
      <c r="K898" s="159"/>
      <c r="L898" s="159" t="s">
        <v>7924</v>
      </c>
    </row>
    <row r="899" spans="1:12" x14ac:dyDescent="0.2">
      <c r="A899" s="159" t="s">
        <v>7925</v>
      </c>
      <c r="B899" s="159" t="s">
        <v>7926</v>
      </c>
      <c r="C899" s="159" t="s">
        <v>7927</v>
      </c>
      <c r="D899" s="159" t="s">
        <v>2924</v>
      </c>
      <c r="E899" s="160">
        <v>2</v>
      </c>
      <c r="F899" s="161">
        <v>624979</v>
      </c>
      <c r="G899" s="161">
        <v>10000000</v>
      </c>
      <c r="H899" s="159" t="s">
        <v>3651</v>
      </c>
      <c r="I899" s="159" t="s">
        <v>4846</v>
      </c>
      <c r="J899" s="159" t="s">
        <v>4968</v>
      </c>
      <c r="K899" s="159"/>
      <c r="L899" s="159" t="s">
        <v>7928</v>
      </c>
    </row>
    <row r="900" spans="1:12" x14ac:dyDescent="0.2">
      <c r="A900" s="159" t="s">
        <v>7929</v>
      </c>
      <c r="B900" s="159" t="s">
        <v>7930</v>
      </c>
      <c r="C900" s="159" t="s">
        <v>7927</v>
      </c>
      <c r="D900" s="159" t="s">
        <v>3482</v>
      </c>
      <c r="E900" s="160">
        <v>2</v>
      </c>
      <c r="F900" s="161">
        <v>71605105</v>
      </c>
      <c r="G900" s="161">
        <v>71605105</v>
      </c>
      <c r="H900" s="159" t="s">
        <v>3651</v>
      </c>
      <c r="I900" s="159" t="s">
        <v>3656</v>
      </c>
      <c r="J900" s="159" t="s">
        <v>4183</v>
      </c>
      <c r="K900" s="159" t="s">
        <v>4877</v>
      </c>
      <c r="L900" s="159" t="s">
        <v>7931</v>
      </c>
    </row>
    <row r="901" spans="1:12" x14ac:dyDescent="0.2">
      <c r="A901" s="159" t="s">
        <v>7932</v>
      </c>
      <c r="B901" s="159" t="s">
        <v>7933</v>
      </c>
      <c r="C901" s="159" t="s">
        <v>7927</v>
      </c>
      <c r="D901" s="159" t="s">
        <v>7927</v>
      </c>
      <c r="E901" s="160">
        <v>1</v>
      </c>
      <c r="F901" s="161">
        <v>32000000</v>
      </c>
      <c r="G901" s="161">
        <v>32000000</v>
      </c>
      <c r="H901" s="159" t="s">
        <v>3651</v>
      </c>
      <c r="I901" s="159" t="s">
        <v>3671</v>
      </c>
      <c r="J901" s="159" t="s">
        <v>4835</v>
      </c>
      <c r="K901" s="159" t="s">
        <v>182</v>
      </c>
      <c r="L901" s="159" t="s">
        <v>7934</v>
      </c>
    </row>
    <row r="902" spans="1:12" x14ac:dyDescent="0.2">
      <c r="A902" s="159" t="s">
        <v>7935</v>
      </c>
      <c r="B902" s="159" t="s">
        <v>7936</v>
      </c>
      <c r="C902" s="159" t="s">
        <v>7927</v>
      </c>
      <c r="D902" s="159" t="s">
        <v>7927</v>
      </c>
      <c r="E902" s="160">
        <v>1</v>
      </c>
      <c r="F902" s="161">
        <v>0</v>
      </c>
      <c r="G902" s="161">
        <v>4670000</v>
      </c>
      <c r="H902" s="159" t="s">
        <v>3651</v>
      </c>
      <c r="I902" s="159" t="s">
        <v>3711</v>
      </c>
      <c r="J902" s="159" t="s">
        <v>7937</v>
      </c>
      <c r="K902" s="159" t="s">
        <v>189</v>
      </c>
      <c r="L902" s="159" t="s">
        <v>7938</v>
      </c>
    </row>
    <row r="903" spans="1:12" x14ac:dyDescent="0.2">
      <c r="A903" s="159" t="s">
        <v>7939</v>
      </c>
      <c r="B903" s="159" t="s">
        <v>7940</v>
      </c>
      <c r="C903" s="159" t="s">
        <v>7941</v>
      </c>
      <c r="D903" s="159" t="s">
        <v>7941</v>
      </c>
      <c r="E903" s="160">
        <v>1</v>
      </c>
      <c r="F903" s="161">
        <v>300000</v>
      </c>
      <c r="G903" s="161">
        <v>300000</v>
      </c>
      <c r="H903" s="159" t="s">
        <v>3670</v>
      </c>
      <c r="I903" s="159" t="s">
        <v>3690</v>
      </c>
      <c r="J903" s="159" t="s">
        <v>7942</v>
      </c>
      <c r="K903" s="159"/>
      <c r="L903" s="159" t="s">
        <v>7943</v>
      </c>
    </row>
    <row r="904" spans="1:12" x14ac:dyDescent="0.2">
      <c r="A904" s="159" t="s">
        <v>7944</v>
      </c>
      <c r="B904" s="159" t="s">
        <v>7945</v>
      </c>
      <c r="C904" s="159" t="s">
        <v>7941</v>
      </c>
      <c r="D904" s="159" t="s">
        <v>7941</v>
      </c>
      <c r="E904" s="160">
        <v>1</v>
      </c>
      <c r="F904" s="161">
        <v>2280000</v>
      </c>
      <c r="G904" s="161">
        <v>2280000</v>
      </c>
      <c r="H904" s="159" t="s">
        <v>3651</v>
      </c>
      <c r="I904" s="159" t="s">
        <v>4846</v>
      </c>
      <c r="J904" s="159" t="s">
        <v>7946</v>
      </c>
      <c r="K904" s="159"/>
      <c r="L904" s="159" t="s">
        <v>7947</v>
      </c>
    </row>
    <row r="905" spans="1:12" x14ac:dyDescent="0.2">
      <c r="A905" s="159" t="s">
        <v>7948</v>
      </c>
      <c r="B905" s="159" t="s">
        <v>7949</v>
      </c>
      <c r="C905" s="159" t="s">
        <v>7941</v>
      </c>
      <c r="D905" s="159" t="s">
        <v>7941</v>
      </c>
      <c r="E905" s="160">
        <v>1</v>
      </c>
      <c r="F905" s="161">
        <v>24304480</v>
      </c>
      <c r="G905" s="161">
        <v>54304476</v>
      </c>
      <c r="H905" s="159" t="s">
        <v>3651</v>
      </c>
      <c r="I905" s="159" t="s">
        <v>3656</v>
      </c>
      <c r="J905" s="159" t="s">
        <v>7950</v>
      </c>
      <c r="K905" s="159" t="s">
        <v>182</v>
      </c>
      <c r="L905" s="159" t="s">
        <v>7951</v>
      </c>
    </row>
    <row r="906" spans="1:12" x14ac:dyDescent="0.2">
      <c r="A906" s="159" t="s">
        <v>7912</v>
      </c>
      <c r="B906" s="159" t="s">
        <v>7913</v>
      </c>
      <c r="C906" s="159" t="s">
        <v>7941</v>
      </c>
      <c r="D906" s="159" t="s">
        <v>7941</v>
      </c>
      <c r="E906" s="160">
        <v>1</v>
      </c>
      <c r="F906" s="161">
        <v>2020461</v>
      </c>
      <c r="G906" s="161"/>
      <c r="H906" s="159" t="s">
        <v>3651</v>
      </c>
      <c r="I906" s="159" t="s">
        <v>4996</v>
      </c>
      <c r="J906" s="159" t="s">
        <v>5093</v>
      </c>
      <c r="K906" s="159" t="s">
        <v>4877</v>
      </c>
      <c r="L906" s="159" t="s">
        <v>7952</v>
      </c>
    </row>
    <row r="907" spans="1:12" x14ac:dyDescent="0.2">
      <c r="A907" s="159" t="s">
        <v>7912</v>
      </c>
      <c r="B907" s="159" t="s">
        <v>7913</v>
      </c>
      <c r="C907" s="159" t="s">
        <v>7941</v>
      </c>
      <c r="D907" s="159" t="s">
        <v>7941</v>
      </c>
      <c r="E907" s="160">
        <v>1</v>
      </c>
      <c r="F907" s="161">
        <v>4334867</v>
      </c>
      <c r="G907" s="161"/>
      <c r="H907" s="159" t="s">
        <v>3651</v>
      </c>
      <c r="I907" s="159" t="s">
        <v>4996</v>
      </c>
      <c r="J907" s="159" t="s">
        <v>5093</v>
      </c>
      <c r="K907" s="159" t="s">
        <v>4877</v>
      </c>
      <c r="L907" s="159" t="s">
        <v>7953</v>
      </c>
    </row>
    <row r="908" spans="1:12" x14ac:dyDescent="0.2">
      <c r="A908" s="159" t="s">
        <v>7912</v>
      </c>
      <c r="B908" s="159" t="s">
        <v>7913</v>
      </c>
      <c r="C908" s="159" t="s">
        <v>7941</v>
      </c>
      <c r="D908" s="159" t="s">
        <v>7941</v>
      </c>
      <c r="E908" s="160">
        <v>1</v>
      </c>
      <c r="F908" s="161">
        <v>602367</v>
      </c>
      <c r="G908" s="161"/>
      <c r="H908" s="159" t="s">
        <v>3651</v>
      </c>
      <c r="I908" s="159" t="s">
        <v>4996</v>
      </c>
      <c r="J908" s="159" t="s">
        <v>5093</v>
      </c>
      <c r="K908" s="159" t="s">
        <v>4877</v>
      </c>
      <c r="L908" s="159" t="s">
        <v>7954</v>
      </c>
    </row>
    <row r="909" spans="1:12" x14ac:dyDescent="0.2">
      <c r="A909" s="159" t="s">
        <v>7955</v>
      </c>
      <c r="B909" s="159" t="s">
        <v>7956</v>
      </c>
      <c r="C909" s="159" t="s">
        <v>7941</v>
      </c>
      <c r="D909" s="159" t="s">
        <v>7941</v>
      </c>
      <c r="E909" s="160">
        <v>1</v>
      </c>
      <c r="F909" s="161">
        <v>46675441</v>
      </c>
      <c r="G909" s="161">
        <v>115184430</v>
      </c>
      <c r="H909" s="159" t="s">
        <v>3670</v>
      </c>
      <c r="I909" s="159" t="s">
        <v>5184</v>
      </c>
      <c r="J909" s="159" t="s">
        <v>7957</v>
      </c>
      <c r="K909" s="159" t="s">
        <v>178</v>
      </c>
      <c r="L909" s="159" t="s">
        <v>7958</v>
      </c>
    </row>
    <row r="910" spans="1:12" x14ac:dyDescent="0.2">
      <c r="A910" s="159" t="s">
        <v>7959</v>
      </c>
      <c r="B910" s="159" t="s">
        <v>7960</v>
      </c>
      <c r="C910" s="159" t="s">
        <v>7941</v>
      </c>
      <c r="D910" s="159" t="s">
        <v>7961</v>
      </c>
      <c r="E910" s="160">
        <v>2</v>
      </c>
      <c r="F910" s="161">
        <v>27099514</v>
      </c>
      <c r="G910" s="161">
        <v>42099514</v>
      </c>
      <c r="H910" s="159" t="s">
        <v>3651</v>
      </c>
      <c r="I910" s="159" t="s">
        <v>3716</v>
      </c>
      <c r="J910" s="159" t="s">
        <v>7962</v>
      </c>
      <c r="K910" s="159" t="s">
        <v>182</v>
      </c>
      <c r="L910" s="159" t="s">
        <v>7963</v>
      </c>
    </row>
    <row r="911" spans="1:12" x14ac:dyDescent="0.2">
      <c r="A911" s="159" t="s">
        <v>7964</v>
      </c>
      <c r="B911" s="159" t="s">
        <v>7965</v>
      </c>
      <c r="C911" s="159" t="s">
        <v>7941</v>
      </c>
      <c r="D911" s="159" t="s">
        <v>7941</v>
      </c>
      <c r="E911" s="160">
        <v>1</v>
      </c>
      <c r="F911" s="161">
        <v>370000</v>
      </c>
      <c r="G911" s="161">
        <v>370000</v>
      </c>
      <c r="H911" s="159" t="s">
        <v>3651</v>
      </c>
      <c r="I911" s="159" t="s">
        <v>4846</v>
      </c>
      <c r="J911" s="159" t="s">
        <v>5261</v>
      </c>
      <c r="K911" s="159"/>
      <c r="L911" s="159" t="s">
        <v>7966</v>
      </c>
    </row>
    <row r="912" spans="1:12" x14ac:dyDescent="0.2">
      <c r="A912" s="159" t="s">
        <v>7967</v>
      </c>
      <c r="B912" s="159" t="s">
        <v>7968</v>
      </c>
      <c r="C912" s="159" t="s">
        <v>3044</v>
      </c>
      <c r="D912" s="159" t="s">
        <v>3044</v>
      </c>
      <c r="E912" s="160">
        <v>1</v>
      </c>
      <c r="F912" s="161">
        <v>11999977</v>
      </c>
      <c r="G912" s="161">
        <v>19999997</v>
      </c>
      <c r="H912" s="159" t="s">
        <v>3651</v>
      </c>
      <c r="I912" s="159" t="s">
        <v>3660</v>
      </c>
      <c r="J912" s="159" t="s">
        <v>7969</v>
      </c>
      <c r="K912" s="159" t="s">
        <v>1475</v>
      </c>
      <c r="L912" s="159" t="s">
        <v>7970</v>
      </c>
    </row>
    <row r="913" spans="1:12" x14ac:dyDescent="0.2">
      <c r="A913" s="159" t="s">
        <v>7971</v>
      </c>
      <c r="B913" s="159" t="s">
        <v>7972</v>
      </c>
      <c r="C913" s="159" t="s">
        <v>3044</v>
      </c>
      <c r="D913" s="159" t="s">
        <v>3044</v>
      </c>
      <c r="E913" s="160">
        <v>1</v>
      </c>
      <c r="F913" s="161">
        <v>511000</v>
      </c>
      <c r="G913" s="161">
        <v>511000</v>
      </c>
      <c r="H913" s="159" t="s">
        <v>3651</v>
      </c>
      <c r="I913" s="159" t="s">
        <v>3711</v>
      </c>
      <c r="J913" s="159" t="s">
        <v>5904</v>
      </c>
      <c r="K913" s="159" t="s">
        <v>185</v>
      </c>
      <c r="L913" s="159" t="s">
        <v>7973</v>
      </c>
    </row>
    <row r="914" spans="1:12" x14ac:dyDescent="0.2">
      <c r="A914" s="159" t="s">
        <v>5042</v>
      </c>
      <c r="B914" s="159" t="s">
        <v>5043</v>
      </c>
      <c r="C914" s="159" t="s">
        <v>3044</v>
      </c>
      <c r="D914" s="159" t="s">
        <v>3044</v>
      </c>
      <c r="E914" s="160">
        <v>1</v>
      </c>
      <c r="F914" s="161">
        <v>22000002</v>
      </c>
      <c r="G914" s="161">
        <v>26000004</v>
      </c>
      <c r="H914" s="159" t="s">
        <v>3670</v>
      </c>
      <c r="I914" s="159" t="s">
        <v>3663</v>
      </c>
      <c r="J914" s="159" t="s">
        <v>7974</v>
      </c>
      <c r="K914" s="159" t="s">
        <v>185</v>
      </c>
      <c r="L914" s="159" t="s">
        <v>7975</v>
      </c>
    </row>
    <row r="915" spans="1:12" x14ac:dyDescent="0.2">
      <c r="A915" s="159" t="s">
        <v>7976</v>
      </c>
      <c r="B915" s="159" t="s">
        <v>7977</v>
      </c>
      <c r="C915" s="159" t="s">
        <v>3044</v>
      </c>
      <c r="D915" s="159" t="s">
        <v>3044</v>
      </c>
      <c r="E915" s="160">
        <v>1</v>
      </c>
      <c r="F915" s="161">
        <v>29999993</v>
      </c>
      <c r="G915" s="161">
        <v>29999993</v>
      </c>
      <c r="H915" s="159" t="s">
        <v>3651</v>
      </c>
      <c r="I915" s="159" t="s">
        <v>3671</v>
      </c>
      <c r="J915" s="159" t="s">
        <v>3887</v>
      </c>
      <c r="K915" s="159"/>
      <c r="L915" s="159" t="s">
        <v>7978</v>
      </c>
    </row>
    <row r="916" spans="1:12" x14ac:dyDescent="0.2">
      <c r="A916" s="159" t="s">
        <v>7971</v>
      </c>
      <c r="B916" s="159" t="s">
        <v>7972</v>
      </c>
      <c r="C916" s="159" t="s">
        <v>3044</v>
      </c>
      <c r="D916" s="159" t="s">
        <v>3044</v>
      </c>
      <c r="E916" s="160">
        <v>1</v>
      </c>
      <c r="F916" s="161">
        <v>31090</v>
      </c>
      <c r="G916" s="161">
        <v>1831898</v>
      </c>
      <c r="H916" s="159" t="s">
        <v>3651</v>
      </c>
      <c r="I916" s="159" t="s">
        <v>3711</v>
      </c>
      <c r="J916" s="159" t="s">
        <v>5904</v>
      </c>
      <c r="K916" s="159" t="s">
        <v>185</v>
      </c>
      <c r="L916" s="159" t="s">
        <v>7979</v>
      </c>
    </row>
    <row r="917" spans="1:12" x14ac:dyDescent="0.2">
      <c r="A917" s="159" t="s">
        <v>7980</v>
      </c>
      <c r="B917" s="159" t="s">
        <v>7981</v>
      </c>
      <c r="C917" s="159" t="s">
        <v>3044</v>
      </c>
      <c r="D917" s="159" t="s">
        <v>7982</v>
      </c>
      <c r="E917" s="160">
        <v>4</v>
      </c>
      <c r="F917" s="161">
        <v>60000000</v>
      </c>
      <c r="G917" s="161">
        <v>60000000</v>
      </c>
      <c r="H917" s="159" t="s">
        <v>3651</v>
      </c>
      <c r="I917" s="159" t="s">
        <v>3711</v>
      </c>
      <c r="J917" s="159" t="s">
        <v>7983</v>
      </c>
      <c r="K917" s="159" t="s">
        <v>189</v>
      </c>
      <c r="L917" s="159" t="s">
        <v>7984</v>
      </c>
    </row>
    <row r="918" spans="1:12" x14ac:dyDescent="0.2">
      <c r="A918" s="159" t="s">
        <v>7985</v>
      </c>
      <c r="B918" s="159" t="s">
        <v>7986</v>
      </c>
      <c r="C918" s="159" t="s">
        <v>7987</v>
      </c>
      <c r="D918" s="159" t="s">
        <v>7987</v>
      </c>
      <c r="E918" s="160">
        <v>1</v>
      </c>
      <c r="F918" s="161">
        <v>255409</v>
      </c>
      <c r="G918" s="161">
        <v>255409</v>
      </c>
      <c r="H918" s="159" t="s">
        <v>3651</v>
      </c>
      <c r="I918" s="159" t="s">
        <v>7988</v>
      </c>
      <c r="J918" s="159" t="s">
        <v>7989</v>
      </c>
      <c r="K918" s="159"/>
      <c r="L918" s="159" t="s">
        <v>7990</v>
      </c>
    </row>
    <row r="919" spans="1:12" x14ac:dyDescent="0.2">
      <c r="A919" s="159" t="s">
        <v>7624</v>
      </c>
      <c r="B919" s="159" t="s">
        <v>7625</v>
      </c>
      <c r="C919" s="159" t="s">
        <v>7987</v>
      </c>
      <c r="D919" s="159" t="s">
        <v>7987</v>
      </c>
      <c r="E919" s="160">
        <v>1</v>
      </c>
      <c r="F919" s="161">
        <v>35299237</v>
      </c>
      <c r="G919" s="161">
        <v>61330607</v>
      </c>
      <c r="H919" s="159" t="s">
        <v>3670</v>
      </c>
      <c r="I919" s="159" t="s">
        <v>3656</v>
      </c>
      <c r="J919" s="159" t="s">
        <v>6912</v>
      </c>
      <c r="K919" s="159" t="s">
        <v>182</v>
      </c>
      <c r="L919" s="159" t="s">
        <v>7991</v>
      </c>
    </row>
    <row r="920" spans="1:12" x14ac:dyDescent="0.2">
      <c r="A920" s="159" t="s">
        <v>7992</v>
      </c>
      <c r="B920" s="159" t="s">
        <v>7993</v>
      </c>
      <c r="C920" s="159" t="s">
        <v>7987</v>
      </c>
      <c r="D920" s="159" t="s">
        <v>7987</v>
      </c>
      <c r="E920" s="160">
        <v>1</v>
      </c>
      <c r="F920" s="161">
        <v>5436364</v>
      </c>
      <c r="G920" s="161">
        <v>7848864</v>
      </c>
      <c r="H920" s="159" t="s">
        <v>3670</v>
      </c>
      <c r="I920" s="159" t="s">
        <v>4857</v>
      </c>
      <c r="J920" s="159" t="s">
        <v>7994</v>
      </c>
      <c r="K920" s="159" t="s">
        <v>178</v>
      </c>
      <c r="L920" s="159" t="s">
        <v>7995</v>
      </c>
    </row>
    <row r="921" spans="1:12" x14ac:dyDescent="0.2">
      <c r="A921" s="159" t="s">
        <v>7996</v>
      </c>
      <c r="B921" s="159" t="s">
        <v>7997</v>
      </c>
      <c r="C921" s="159" t="s">
        <v>7987</v>
      </c>
      <c r="D921" s="159" t="s">
        <v>7987</v>
      </c>
      <c r="E921" s="160">
        <v>1</v>
      </c>
      <c r="F921" s="161">
        <v>25000</v>
      </c>
      <c r="G921" s="161">
        <v>2000000</v>
      </c>
      <c r="H921" s="159" t="s">
        <v>3670</v>
      </c>
      <c r="I921" s="159" t="s">
        <v>5733</v>
      </c>
      <c r="J921" s="159" t="s">
        <v>6158</v>
      </c>
      <c r="K921" s="159" t="s">
        <v>189</v>
      </c>
      <c r="L921" s="159" t="s">
        <v>7998</v>
      </c>
    </row>
    <row r="922" spans="1:12" x14ac:dyDescent="0.2">
      <c r="A922" s="159" t="s">
        <v>7999</v>
      </c>
      <c r="B922" s="159" t="s">
        <v>8000</v>
      </c>
      <c r="C922" s="159" t="s">
        <v>7987</v>
      </c>
      <c r="D922" s="159" t="s">
        <v>7987</v>
      </c>
      <c r="E922" s="160">
        <v>1</v>
      </c>
      <c r="F922" s="161">
        <v>49002348</v>
      </c>
      <c r="G922" s="161">
        <v>49002348</v>
      </c>
      <c r="H922" s="159" t="s">
        <v>3651</v>
      </c>
      <c r="I922" s="159" t="s">
        <v>3656</v>
      </c>
      <c r="J922" s="159" t="s">
        <v>4936</v>
      </c>
      <c r="K922" s="159"/>
      <c r="L922" s="159" t="s">
        <v>8001</v>
      </c>
    </row>
    <row r="923" spans="1:12" x14ac:dyDescent="0.2">
      <c r="A923" s="159" t="s">
        <v>8002</v>
      </c>
      <c r="B923" s="159" t="s">
        <v>8003</v>
      </c>
      <c r="C923" s="159" t="s">
        <v>7987</v>
      </c>
      <c r="D923" s="159" t="s">
        <v>6696</v>
      </c>
      <c r="E923" s="160">
        <v>2</v>
      </c>
      <c r="F923" s="161">
        <v>25000000</v>
      </c>
      <c r="G923" s="161"/>
      <c r="H923" s="159" t="s">
        <v>3651</v>
      </c>
      <c r="I923" s="159" t="s">
        <v>3671</v>
      </c>
      <c r="J923" s="159" t="s">
        <v>4835</v>
      </c>
      <c r="K923" s="159" t="s">
        <v>185</v>
      </c>
      <c r="L923" s="159" t="s">
        <v>8004</v>
      </c>
    </row>
    <row r="924" spans="1:12" x14ac:dyDescent="0.2">
      <c r="A924" s="159" t="s">
        <v>8005</v>
      </c>
      <c r="B924" s="159" t="s">
        <v>8006</v>
      </c>
      <c r="C924" s="159" t="s">
        <v>7987</v>
      </c>
      <c r="D924" s="159" t="s">
        <v>7987</v>
      </c>
      <c r="E924" s="160">
        <v>1</v>
      </c>
      <c r="F924" s="161">
        <v>400000</v>
      </c>
      <c r="G924" s="161">
        <v>3500000</v>
      </c>
      <c r="H924" s="159" t="s">
        <v>3651</v>
      </c>
      <c r="I924" s="159" t="s">
        <v>3656</v>
      </c>
      <c r="J924" s="159" t="s">
        <v>8007</v>
      </c>
      <c r="K924" s="159"/>
      <c r="L924" s="159" t="s">
        <v>8008</v>
      </c>
    </row>
    <row r="925" spans="1:12" x14ac:dyDescent="0.2">
      <c r="A925" s="159" t="s">
        <v>8009</v>
      </c>
      <c r="B925" s="159" t="s">
        <v>8010</v>
      </c>
      <c r="C925" s="159" t="s">
        <v>7987</v>
      </c>
      <c r="D925" s="159" t="s">
        <v>7987</v>
      </c>
      <c r="E925" s="160">
        <v>1</v>
      </c>
      <c r="F925" s="161">
        <v>63500</v>
      </c>
      <c r="G925" s="161">
        <v>63500</v>
      </c>
      <c r="H925" s="159" t="s">
        <v>3651</v>
      </c>
      <c r="I925" s="159" t="s">
        <v>3656</v>
      </c>
      <c r="J925" s="159" t="s">
        <v>8011</v>
      </c>
      <c r="K925" s="159" t="s">
        <v>189</v>
      </c>
      <c r="L925" s="159" t="s">
        <v>8012</v>
      </c>
    </row>
    <row r="926" spans="1:12" x14ac:dyDescent="0.2">
      <c r="A926" s="159" t="s">
        <v>8013</v>
      </c>
      <c r="B926" s="159" t="s">
        <v>8014</v>
      </c>
      <c r="C926" s="159" t="s">
        <v>3560</v>
      </c>
      <c r="D926" s="159" t="s">
        <v>3560</v>
      </c>
      <c r="E926" s="160">
        <v>1</v>
      </c>
      <c r="F926" s="161">
        <v>209849</v>
      </c>
      <c r="G926" s="161">
        <v>209849</v>
      </c>
      <c r="H926" s="159" t="s">
        <v>3651</v>
      </c>
      <c r="I926" s="159" t="s">
        <v>4979</v>
      </c>
      <c r="J926" s="159" t="s">
        <v>6017</v>
      </c>
      <c r="K926" s="159"/>
      <c r="L926" s="159" t="s">
        <v>8015</v>
      </c>
    </row>
    <row r="927" spans="1:12" x14ac:dyDescent="0.2">
      <c r="A927" s="159" t="s">
        <v>8013</v>
      </c>
      <c r="B927" s="159" t="s">
        <v>8014</v>
      </c>
      <c r="C927" s="159" t="s">
        <v>3560</v>
      </c>
      <c r="D927" s="159" t="s">
        <v>3560</v>
      </c>
      <c r="E927" s="160">
        <v>1</v>
      </c>
      <c r="F927" s="161">
        <v>101934</v>
      </c>
      <c r="G927" s="161">
        <v>101934</v>
      </c>
      <c r="H927" s="159" t="s">
        <v>3651</v>
      </c>
      <c r="I927" s="159" t="s">
        <v>4979</v>
      </c>
      <c r="J927" s="159" t="s">
        <v>6017</v>
      </c>
      <c r="K927" s="159"/>
      <c r="L927" s="159" t="s">
        <v>8016</v>
      </c>
    </row>
    <row r="928" spans="1:12" x14ac:dyDescent="0.2">
      <c r="A928" s="159" t="s">
        <v>8013</v>
      </c>
      <c r="B928" s="159" t="s">
        <v>8014</v>
      </c>
      <c r="C928" s="159" t="s">
        <v>3560</v>
      </c>
      <c r="D928" s="159" t="s">
        <v>3560</v>
      </c>
      <c r="E928" s="160">
        <v>1</v>
      </c>
      <c r="F928" s="161">
        <v>230073</v>
      </c>
      <c r="G928" s="161">
        <v>230073</v>
      </c>
      <c r="H928" s="159" t="s">
        <v>3651</v>
      </c>
      <c r="I928" s="159" t="s">
        <v>4979</v>
      </c>
      <c r="J928" s="159" t="s">
        <v>6017</v>
      </c>
      <c r="K928" s="159"/>
      <c r="L928" s="159" t="s">
        <v>8017</v>
      </c>
    </row>
    <row r="929" spans="1:12" x14ac:dyDescent="0.2">
      <c r="A929" s="159" t="s">
        <v>3713</v>
      </c>
      <c r="B929" s="159" t="s">
        <v>3714</v>
      </c>
      <c r="C929" s="159" t="s">
        <v>3560</v>
      </c>
      <c r="D929" s="159" t="s">
        <v>3560</v>
      </c>
      <c r="E929" s="160">
        <v>1</v>
      </c>
      <c r="F929" s="161">
        <v>1750</v>
      </c>
      <c r="G929" s="161">
        <v>1750</v>
      </c>
      <c r="H929" s="159" t="s">
        <v>3651</v>
      </c>
      <c r="I929" s="159" t="s">
        <v>3671</v>
      </c>
      <c r="J929" s="159" t="s">
        <v>4202</v>
      </c>
      <c r="K929" s="159"/>
      <c r="L929" s="159" t="s">
        <v>3561</v>
      </c>
    </row>
    <row r="930" spans="1:12" x14ac:dyDescent="0.2">
      <c r="A930" s="159" t="s">
        <v>8018</v>
      </c>
      <c r="B930" s="159" t="s">
        <v>8019</v>
      </c>
      <c r="C930" s="159" t="s">
        <v>3560</v>
      </c>
      <c r="D930" s="159" t="s">
        <v>3560</v>
      </c>
      <c r="E930" s="160">
        <v>1</v>
      </c>
      <c r="F930" s="161">
        <v>275000</v>
      </c>
      <c r="G930" s="161">
        <v>1000000</v>
      </c>
      <c r="H930" s="159" t="s">
        <v>3651</v>
      </c>
      <c r="I930" s="159" t="s">
        <v>5470</v>
      </c>
      <c r="J930" s="159" t="s">
        <v>8020</v>
      </c>
      <c r="K930" s="159" t="s">
        <v>185</v>
      </c>
      <c r="L930" s="159" t="s">
        <v>8021</v>
      </c>
    </row>
    <row r="931" spans="1:12" x14ac:dyDescent="0.2">
      <c r="A931" s="159" t="s">
        <v>5949</v>
      </c>
      <c r="B931" s="159" t="s">
        <v>5950</v>
      </c>
      <c r="C931" s="159" t="s">
        <v>8022</v>
      </c>
      <c r="D931" s="159" t="s">
        <v>8023</v>
      </c>
      <c r="E931" s="160">
        <v>2</v>
      </c>
      <c r="F931" s="161">
        <v>2597057</v>
      </c>
      <c r="G931" s="161">
        <v>2975746</v>
      </c>
      <c r="H931" s="159" t="s">
        <v>3651</v>
      </c>
      <c r="I931" s="159" t="s">
        <v>5733</v>
      </c>
      <c r="J931" s="159" t="s">
        <v>5951</v>
      </c>
      <c r="K931" s="159"/>
      <c r="L931" s="159" t="s">
        <v>8024</v>
      </c>
    </row>
    <row r="932" spans="1:12" x14ac:dyDescent="0.2">
      <c r="A932" s="159" t="s">
        <v>5949</v>
      </c>
      <c r="B932" s="159" t="s">
        <v>5950</v>
      </c>
      <c r="C932" s="159" t="s">
        <v>8022</v>
      </c>
      <c r="D932" s="159" t="s">
        <v>8023</v>
      </c>
      <c r="E932" s="160">
        <v>2</v>
      </c>
      <c r="F932" s="161">
        <v>5930006</v>
      </c>
      <c r="G932" s="161">
        <v>6612667</v>
      </c>
      <c r="H932" s="159" t="s">
        <v>3651</v>
      </c>
      <c r="I932" s="159" t="s">
        <v>5733</v>
      </c>
      <c r="J932" s="159" t="s">
        <v>5951</v>
      </c>
      <c r="K932" s="159"/>
      <c r="L932" s="159" t="s">
        <v>8025</v>
      </c>
    </row>
    <row r="933" spans="1:12" x14ac:dyDescent="0.2">
      <c r="A933" s="159" t="s">
        <v>8026</v>
      </c>
      <c r="B933" s="159" t="s">
        <v>8027</v>
      </c>
      <c r="C933" s="159" t="s">
        <v>8022</v>
      </c>
      <c r="D933" s="159" t="s">
        <v>8022</v>
      </c>
      <c r="E933" s="160">
        <v>1</v>
      </c>
      <c r="F933" s="161">
        <v>3190000</v>
      </c>
      <c r="G933" s="161">
        <v>7569360</v>
      </c>
      <c r="H933" s="159" t="s">
        <v>3651</v>
      </c>
      <c r="I933" s="159" t="s">
        <v>3656</v>
      </c>
      <c r="J933" s="159" t="s">
        <v>8028</v>
      </c>
      <c r="K933" s="159"/>
      <c r="L933" s="159" t="s">
        <v>8029</v>
      </c>
    </row>
    <row r="934" spans="1:12" x14ac:dyDescent="0.2">
      <c r="A934" s="159" t="s">
        <v>8030</v>
      </c>
      <c r="B934" s="159" t="s">
        <v>8031</v>
      </c>
      <c r="C934" s="159" t="s">
        <v>8022</v>
      </c>
      <c r="D934" s="159" t="s">
        <v>8022</v>
      </c>
      <c r="E934" s="160">
        <v>1</v>
      </c>
      <c r="F934" s="161">
        <v>60000006</v>
      </c>
      <c r="G934" s="161">
        <v>120000006</v>
      </c>
      <c r="H934" s="159" t="s">
        <v>3651</v>
      </c>
      <c r="I934" s="159" t="s">
        <v>3656</v>
      </c>
      <c r="J934" s="159" t="s">
        <v>5077</v>
      </c>
      <c r="K934" s="159"/>
      <c r="L934" s="159" t="s">
        <v>8032</v>
      </c>
    </row>
    <row r="935" spans="1:12" x14ac:dyDescent="0.2">
      <c r="A935" s="159" t="s">
        <v>8033</v>
      </c>
      <c r="B935" s="159" t="s">
        <v>8034</v>
      </c>
      <c r="C935" s="159" t="s">
        <v>8022</v>
      </c>
      <c r="D935" s="159" t="s">
        <v>8022</v>
      </c>
      <c r="E935" s="160">
        <v>1</v>
      </c>
      <c r="F935" s="161">
        <v>250000</v>
      </c>
      <c r="G935" s="161">
        <v>250000</v>
      </c>
      <c r="H935" s="159" t="s">
        <v>3651</v>
      </c>
      <c r="I935" s="159" t="s">
        <v>3711</v>
      </c>
      <c r="J935" s="159" t="s">
        <v>8035</v>
      </c>
      <c r="K935" s="159" t="s">
        <v>189</v>
      </c>
      <c r="L935" s="159" t="s">
        <v>8036</v>
      </c>
    </row>
    <row r="936" spans="1:12" x14ac:dyDescent="0.2">
      <c r="A936" s="159" t="s">
        <v>8037</v>
      </c>
      <c r="B936" s="159" t="s">
        <v>8038</v>
      </c>
      <c r="C936" s="159" t="s">
        <v>8039</v>
      </c>
      <c r="D936" s="159" t="s">
        <v>8039</v>
      </c>
      <c r="E936" s="160">
        <v>1</v>
      </c>
      <c r="F936" s="161">
        <v>355522</v>
      </c>
      <c r="G936" s="161">
        <v>5000000</v>
      </c>
      <c r="H936" s="159" t="s">
        <v>3651</v>
      </c>
      <c r="I936" s="159" t="s">
        <v>5733</v>
      </c>
      <c r="J936" s="159" t="s">
        <v>7388</v>
      </c>
      <c r="K936" s="159"/>
      <c r="L936" s="159" t="s">
        <v>8040</v>
      </c>
    </row>
    <row r="937" spans="1:12" x14ac:dyDescent="0.2">
      <c r="A937" s="159" t="s">
        <v>8041</v>
      </c>
      <c r="B937" s="159" t="s">
        <v>8042</v>
      </c>
      <c r="C937" s="159" t="s">
        <v>8039</v>
      </c>
      <c r="D937" s="159" t="s">
        <v>8039</v>
      </c>
      <c r="E937" s="160">
        <v>1</v>
      </c>
      <c r="F937" s="161">
        <v>45041421</v>
      </c>
      <c r="G937" s="161">
        <v>93041420</v>
      </c>
      <c r="H937" s="159" t="s">
        <v>3651</v>
      </c>
      <c r="I937" s="159" t="s">
        <v>3663</v>
      </c>
      <c r="J937" s="159" t="s">
        <v>5044</v>
      </c>
      <c r="K937" s="159" t="s">
        <v>185</v>
      </c>
      <c r="L937" s="159" t="s">
        <v>8043</v>
      </c>
    </row>
    <row r="938" spans="1:12" x14ac:dyDescent="0.2">
      <c r="A938" s="159" t="s">
        <v>8044</v>
      </c>
      <c r="B938" s="159" t="s">
        <v>8045</v>
      </c>
      <c r="C938" s="159" t="s">
        <v>8039</v>
      </c>
      <c r="D938" s="159" t="s">
        <v>8046</v>
      </c>
      <c r="E938" s="160">
        <v>2</v>
      </c>
      <c r="F938" s="161">
        <v>18900000</v>
      </c>
      <c r="G938" s="161">
        <v>25000000</v>
      </c>
      <c r="H938" s="159" t="s">
        <v>3651</v>
      </c>
      <c r="I938" s="159" t="s">
        <v>4979</v>
      </c>
      <c r="J938" s="159" t="s">
        <v>6099</v>
      </c>
      <c r="K938" s="159"/>
      <c r="L938" s="159" t="s">
        <v>8047</v>
      </c>
    </row>
    <row r="939" spans="1:12" x14ac:dyDescent="0.2">
      <c r="A939" s="159" t="s">
        <v>8048</v>
      </c>
      <c r="B939" s="159" t="s">
        <v>8049</v>
      </c>
      <c r="C939" s="159" t="s">
        <v>8039</v>
      </c>
      <c r="D939" s="159" t="s">
        <v>8039</v>
      </c>
      <c r="E939" s="160">
        <v>1</v>
      </c>
      <c r="F939" s="161">
        <v>1311301</v>
      </c>
      <c r="G939" s="161">
        <v>2000000</v>
      </c>
      <c r="H939" s="159" t="s">
        <v>3651</v>
      </c>
      <c r="I939" s="159" t="s">
        <v>4846</v>
      </c>
      <c r="J939" s="159" t="s">
        <v>4968</v>
      </c>
      <c r="K939" s="159"/>
      <c r="L939" s="159" t="s">
        <v>8050</v>
      </c>
    </row>
    <row r="940" spans="1:12" x14ac:dyDescent="0.2">
      <c r="A940" s="159" t="s">
        <v>8051</v>
      </c>
      <c r="B940" s="159" t="s">
        <v>8052</v>
      </c>
      <c r="C940" s="159" t="s">
        <v>8039</v>
      </c>
      <c r="D940" s="159" t="s">
        <v>8039</v>
      </c>
      <c r="E940" s="160">
        <v>1</v>
      </c>
      <c r="F940" s="161">
        <v>23749998</v>
      </c>
      <c r="G940" s="161">
        <v>23749998</v>
      </c>
      <c r="H940" s="159" t="s">
        <v>3651</v>
      </c>
      <c r="I940" s="159" t="s">
        <v>3671</v>
      </c>
      <c r="J940" s="159" t="s">
        <v>5394</v>
      </c>
      <c r="K940" s="159" t="s">
        <v>182</v>
      </c>
      <c r="L940" s="159" t="s">
        <v>8053</v>
      </c>
    </row>
    <row r="941" spans="1:12" x14ac:dyDescent="0.2">
      <c r="A941" s="159" t="s">
        <v>8054</v>
      </c>
      <c r="B941" s="159" t="s">
        <v>8055</v>
      </c>
      <c r="C941" s="159" t="s">
        <v>8056</v>
      </c>
      <c r="D941" s="159" t="s">
        <v>8056</v>
      </c>
      <c r="E941" s="160">
        <v>1</v>
      </c>
      <c r="F941" s="161">
        <v>745000</v>
      </c>
      <c r="G941" s="161">
        <v>1600000</v>
      </c>
      <c r="H941" s="159" t="s">
        <v>3651</v>
      </c>
      <c r="I941" s="159" t="s">
        <v>3671</v>
      </c>
      <c r="J941" s="159" t="s">
        <v>8057</v>
      </c>
      <c r="K941" s="159" t="s">
        <v>1475</v>
      </c>
      <c r="L941" s="159" t="s">
        <v>8058</v>
      </c>
    </row>
    <row r="942" spans="1:12" x14ac:dyDescent="0.2">
      <c r="A942" s="159" t="s">
        <v>8005</v>
      </c>
      <c r="B942" s="159" t="s">
        <v>8006</v>
      </c>
      <c r="C942" s="159" t="s">
        <v>8056</v>
      </c>
      <c r="D942" s="159" t="s">
        <v>8056</v>
      </c>
      <c r="E942" s="160">
        <v>1</v>
      </c>
      <c r="F942" s="161">
        <v>3110332</v>
      </c>
      <c r="G942" s="161">
        <v>3110332</v>
      </c>
      <c r="H942" s="159" t="s">
        <v>3651</v>
      </c>
      <c r="I942" s="159" t="s">
        <v>3656</v>
      </c>
      <c r="J942" s="159" t="s">
        <v>8007</v>
      </c>
      <c r="K942" s="159"/>
      <c r="L942" s="159" t="s">
        <v>8059</v>
      </c>
    </row>
    <row r="943" spans="1:12" x14ac:dyDescent="0.2">
      <c r="A943" s="159" t="s">
        <v>5978</v>
      </c>
      <c r="B943" s="159" t="s">
        <v>5979</v>
      </c>
      <c r="C943" s="159" t="s">
        <v>8056</v>
      </c>
      <c r="D943" s="159" t="s">
        <v>8056</v>
      </c>
      <c r="E943" s="160">
        <v>1</v>
      </c>
      <c r="F943" s="161">
        <v>11250</v>
      </c>
      <c r="G943" s="161">
        <v>650000</v>
      </c>
      <c r="H943" s="159" t="s">
        <v>3651</v>
      </c>
      <c r="I943" s="159" t="s">
        <v>3753</v>
      </c>
      <c r="J943" s="159" t="s">
        <v>5981</v>
      </c>
      <c r="K943" s="159"/>
      <c r="L943" s="159" t="s">
        <v>8060</v>
      </c>
    </row>
    <row r="944" spans="1:12" x14ac:dyDescent="0.2">
      <c r="A944" s="159" t="s">
        <v>5669</v>
      </c>
      <c r="B944" s="159" t="s">
        <v>5670</v>
      </c>
      <c r="C944" s="159" t="s">
        <v>8056</v>
      </c>
      <c r="D944" s="159" t="s">
        <v>8056</v>
      </c>
      <c r="E944" s="160">
        <v>1</v>
      </c>
      <c r="F944" s="161">
        <v>1200000</v>
      </c>
      <c r="G944" s="161">
        <v>10000000</v>
      </c>
      <c r="H944" s="159" t="s">
        <v>3651</v>
      </c>
      <c r="I944" s="159" t="s">
        <v>3716</v>
      </c>
      <c r="J944" s="159" t="s">
        <v>5266</v>
      </c>
      <c r="K944" s="159"/>
      <c r="L944" s="159" t="s">
        <v>8061</v>
      </c>
    </row>
    <row r="945" spans="1:12" x14ac:dyDescent="0.2">
      <c r="A945" s="159" t="s">
        <v>8062</v>
      </c>
      <c r="B945" s="159" t="s">
        <v>8063</v>
      </c>
      <c r="C945" s="159" t="s">
        <v>8056</v>
      </c>
      <c r="D945" s="159" t="s">
        <v>8056</v>
      </c>
      <c r="E945" s="160">
        <v>1</v>
      </c>
      <c r="F945" s="161">
        <v>7007866</v>
      </c>
      <c r="G945" s="161">
        <v>16007866</v>
      </c>
      <c r="H945" s="159" t="s">
        <v>3651</v>
      </c>
      <c r="I945" s="159" t="s">
        <v>3671</v>
      </c>
      <c r="J945" s="159" t="s">
        <v>3926</v>
      </c>
      <c r="K945" s="159" t="s">
        <v>1475</v>
      </c>
      <c r="L945" s="159" t="s">
        <v>8064</v>
      </c>
    </row>
    <row r="946" spans="1:12" x14ac:dyDescent="0.2">
      <c r="A946" s="159" t="s">
        <v>8065</v>
      </c>
      <c r="B946" s="159" t="s">
        <v>8066</v>
      </c>
      <c r="C946" s="159" t="s">
        <v>8067</v>
      </c>
      <c r="D946" s="159" t="s">
        <v>8067</v>
      </c>
      <c r="E946" s="160">
        <v>1</v>
      </c>
      <c r="F946" s="161">
        <v>0</v>
      </c>
      <c r="G946" s="161">
        <v>1000000</v>
      </c>
      <c r="H946" s="159" t="s">
        <v>3670</v>
      </c>
      <c r="I946" s="159" t="s">
        <v>3753</v>
      </c>
      <c r="J946" s="159" t="s">
        <v>8068</v>
      </c>
      <c r="K946" s="159" t="s">
        <v>182</v>
      </c>
      <c r="L946" s="159" t="s">
        <v>8069</v>
      </c>
    </row>
    <row r="947" spans="1:12" x14ac:dyDescent="0.2">
      <c r="A947" s="159" t="s">
        <v>5129</v>
      </c>
      <c r="B947" s="159" t="s">
        <v>5130</v>
      </c>
      <c r="C947" s="159" t="s">
        <v>8067</v>
      </c>
      <c r="D947" s="159" t="s">
        <v>8067</v>
      </c>
      <c r="E947" s="160">
        <v>2</v>
      </c>
      <c r="F947" s="161">
        <v>6000002</v>
      </c>
      <c r="G947" s="161">
        <v>6000002</v>
      </c>
      <c r="H947" s="159" t="s">
        <v>3670</v>
      </c>
      <c r="I947" s="159" t="s">
        <v>3680</v>
      </c>
      <c r="J947" s="159" t="s">
        <v>3680</v>
      </c>
      <c r="K947" s="159" t="s">
        <v>182</v>
      </c>
      <c r="L947" s="159" t="s">
        <v>8070</v>
      </c>
    </row>
    <row r="948" spans="1:12" x14ac:dyDescent="0.2">
      <c r="A948" s="159" t="s">
        <v>6898</v>
      </c>
      <c r="B948" s="159" t="s">
        <v>6899</v>
      </c>
      <c r="C948" s="159" t="s">
        <v>8067</v>
      </c>
      <c r="D948" s="159" t="s">
        <v>8067</v>
      </c>
      <c r="E948" s="160">
        <v>1</v>
      </c>
      <c r="F948" s="161">
        <v>2500001</v>
      </c>
      <c r="G948" s="161">
        <v>2500001</v>
      </c>
      <c r="H948" s="159" t="s">
        <v>3651</v>
      </c>
      <c r="I948" s="159" t="s">
        <v>3753</v>
      </c>
      <c r="J948" s="159" t="s">
        <v>4962</v>
      </c>
      <c r="K948" s="159"/>
      <c r="L948" s="159" t="s">
        <v>8071</v>
      </c>
    </row>
    <row r="949" spans="1:12" x14ac:dyDescent="0.2">
      <c r="A949" s="159" t="s">
        <v>8072</v>
      </c>
      <c r="B949" s="159" t="s">
        <v>8073</v>
      </c>
      <c r="C949" s="159" t="s">
        <v>8067</v>
      </c>
      <c r="D949" s="159" t="s">
        <v>8074</v>
      </c>
      <c r="E949" s="160">
        <v>3</v>
      </c>
      <c r="F949" s="161">
        <v>68066039</v>
      </c>
      <c r="G949" s="161">
        <v>80129936</v>
      </c>
      <c r="H949" s="159" t="s">
        <v>3651</v>
      </c>
      <c r="I949" s="159" t="s">
        <v>3656</v>
      </c>
      <c r="J949" s="159" t="s">
        <v>3881</v>
      </c>
      <c r="K949" s="159" t="s">
        <v>185</v>
      </c>
      <c r="L949" s="159" t="s">
        <v>8075</v>
      </c>
    </row>
    <row r="950" spans="1:12" x14ac:dyDescent="0.2">
      <c r="A950" s="159" t="s">
        <v>8076</v>
      </c>
      <c r="B950" s="159" t="s">
        <v>8077</v>
      </c>
      <c r="C950" s="159" t="s">
        <v>8078</v>
      </c>
      <c r="D950" s="159" t="s">
        <v>8078</v>
      </c>
      <c r="E950" s="160">
        <v>1</v>
      </c>
      <c r="F950" s="161">
        <v>177999922</v>
      </c>
      <c r="G950" s="161">
        <v>177999922</v>
      </c>
      <c r="H950" s="159" t="s">
        <v>3670</v>
      </c>
      <c r="I950" s="159" t="s">
        <v>3671</v>
      </c>
      <c r="J950" s="159" t="s">
        <v>4835</v>
      </c>
      <c r="K950" s="159"/>
      <c r="L950" s="159" t="s">
        <v>8079</v>
      </c>
    </row>
    <row r="951" spans="1:12" x14ac:dyDescent="0.2">
      <c r="A951" s="159" t="s">
        <v>8080</v>
      </c>
      <c r="B951" s="159" t="s">
        <v>8081</v>
      </c>
      <c r="C951" s="159" t="s">
        <v>8078</v>
      </c>
      <c r="D951" s="159" t="s">
        <v>8078</v>
      </c>
      <c r="E951" s="160">
        <v>1</v>
      </c>
      <c r="F951" s="161">
        <v>14333337</v>
      </c>
      <c r="G951" s="161">
        <v>55000000</v>
      </c>
      <c r="H951" s="159" t="s">
        <v>3651</v>
      </c>
      <c r="I951" s="159" t="s">
        <v>3656</v>
      </c>
      <c r="J951" s="159" t="s">
        <v>6912</v>
      </c>
      <c r="K951" s="159" t="s">
        <v>185</v>
      </c>
      <c r="L951" s="159" t="s">
        <v>8082</v>
      </c>
    </row>
    <row r="952" spans="1:12" x14ac:dyDescent="0.2">
      <c r="A952" s="159" t="s">
        <v>8083</v>
      </c>
      <c r="B952" s="159" t="s">
        <v>8084</v>
      </c>
      <c r="C952" s="159" t="s">
        <v>5575</v>
      </c>
      <c r="D952" s="159" t="s">
        <v>5575</v>
      </c>
      <c r="E952" s="160">
        <v>1</v>
      </c>
      <c r="F952" s="161">
        <v>1499999</v>
      </c>
      <c r="G952" s="161">
        <v>1499999</v>
      </c>
      <c r="H952" s="159" t="s">
        <v>3651</v>
      </c>
      <c r="I952" s="159" t="s">
        <v>3671</v>
      </c>
      <c r="J952" s="159" t="s">
        <v>5234</v>
      </c>
      <c r="K952" s="159" t="s">
        <v>1475</v>
      </c>
      <c r="L952" s="159" t="s">
        <v>8085</v>
      </c>
    </row>
    <row r="953" spans="1:12" x14ac:dyDescent="0.2">
      <c r="A953" s="159" t="s">
        <v>8086</v>
      </c>
      <c r="B953" s="159" t="s">
        <v>8087</v>
      </c>
      <c r="C953" s="159" t="s">
        <v>5575</v>
      </c>
      <c r="D953" s="159" t="s">
        <v>5575</v>
      </c>
      <c r="E953" s="160">
        <v>1</v>
      </c>
      <c r="F953" s="161">
        <v>10000000</v>
      </c>
      <c r="G953" s="161">
        <v>20000000</v>
      </c>
      <c r="H953" s="159" t="s">
        <v>3651</v>
      </c>
      <c r="I953" s="159" t="s">
        <v>4846</v>
      </c>
      <c r="J953" s="159" t="s">
        <v>5089</v>
      </c>
      <c r="K953" s="159" t="s">
        <v>178</v>
      </c>
      <c r="L953" s="159" t="s">
        <v>8088</v>
      </c>
    </row>
    <row r="954" spans="1:12" x14ac:dyDescent="0.2">
      <c r="A954" s="159" t="s">
        <v>5814</v>
      </c>
      <c r="B954" s="159" t="s">
        <v>5815</v>
      </c>
      <c r="C954" s="159" t="s">
        <v>5575</v>
      </c>
      <c r="D954" s="159" t="s">
        <v>5575</v>
      </c>
      <c r="E954" s="160">
        <v>1</v>
      </c>
      <c r="F954" s="161">
        <v>290000</v>
      </c>
      <c r="G954" s="161">
        <v>15000000</v>
      </c>
      <c r="H954" s="159" t="s">
        <v>3670</v>
      </c>
      <c r="I954" s="159" t="s">
        <v>3690</v>
      </c>
      <c r="J954" s="159" t="s">
        <v>5816</v>
      </c>
      <c r="K954" s="159" t="s">
        <v>178</v>
      </c>
      <c r="L954" s="159" t="s">
        <v>8089</v>
      </c>
    </row>
    <row r="955" spans="1:12" x14ac:dyDescent="0.2">
      <c r="A955" s="159" t="s">
        <v>8090</v>
      </c>
      <c r="B955" s="159" t="s">
        <v>8091</v>
      </c>
      <c r="C955" s="159" t="s">
        <v>2354</v>
      </c>
      <c r="D955" s="159" t="s">
        <v>2354</v>
      </c>
      <c r="E955" s="160">
        <v>1</v>
      </c>
      <c r="F955" s="161">
        <v>60156164</v>
      </c>
      <c r="G955" s="161">
        <v>60156164</v>
      </c>
      <c r="H955" s="159" t="s">
        <v>3670</v>
      </c>
      <c r="I955" s="159" t="s">
        <v>3810</v>
      </c>
      <c r="J955" s="159" t="s">
        <v>5433</v>
      </c>
      <c r="K955" s="159" t="s">
        <v>185</v>
      </c>
      <c r="L955" s="159" t="s">
        <v>8092</v>
      </c>
    </row>
    <row r="956" spans="1:12" x14ac:dyDescent="0.2">
      <c r="A956" s="159" t="s">
        <v>6501</v>
      </c>
      <c r="B956" s="159" t="s">
        <v>6502</v>
      </c>
      <c r="C956" s="159" t="s">
        <v>2354</v>
      </c>
      <c r="D956" s="159" t="s">
        <v>2354</v>
      </c>
      <c r="E956" s="160">
        <v>1</v>
      </c>
      <c r="F956" s="161">
        <v>6000177</v>
      </c>
      <c r="G956" s="161">
        <v>6000177</v>
      </c>
      <c r="H956" s="159" t="s">
        <v>3670</v>
      </c>
      <c r="I956" s="159" t="s">
        <v>4979</v>
      </c>
      <c r="J956" s="159" t="s">
        <v>6017</v>
      </c>
      <c r="K956" s="159"/>
      <c r="L956" s="159" t="s">
        <v>8093</v>
      </c>
    </row>
    <row r="957" spans="1:12" x14ac:dyDescent="0.2">
      <c r="A957" s="159" t="s">
        <v>8094</v>
      </c>
      <c r="B957" s="159" t="s">
        <v>8095</v>
      </c>
      <c r="C957" s="159" t="s">
        <v>8096</v>
      </c>
      <c r="D957" s="159" t="s">
        <v>8096</v>
      </c>
      <c r="E957" s="160">
        <v>1</v>
      </c>
      <c r="F957" s="161">
        <v>14014491</v>
      </c>
      <c r="G957" s="161">
        <v>14014491</v>
      </c>
      <c r="H957" s="159" t="s">
        <v>3651</v>
      </c>
      <c r="I957" s="159" t="s">
        <v>3660</v>
      </c>
      <c r="J957" s="159" t="s">
        <v>5242</v>
      </c>
      <c r="K957" s="159"/>
      <c r="L957" s="159" t="s">
        <v>8097</v>
      </c>
    </row>
    <row r="958" spans="1:12" x14ac:dyDescent="0.2">
      <c r="A958" s="159" t="s">
        <v>8098</v>
      </c>
      <c r="B958" s="159" t="s">
        <v>8099</v>
      </c>
      <c r="C958" s="159" t="s">
        <v>8096</v>
      </c>
      <c r="D958" s="159" t="s">
        <v>8096</v>
      </c>
      <c r="E958" s="160">
        <v>1</v>
      </c>
      <c r="F958" s="161">
        <v>2050000</v>
      </c>
      <c r="G958" s="161">
        <v>2200000</v>
      </c>
      <c r="H958" s="159" t="s">
        <v>3651</v>
      </c>
      <c r="I958" s="159" t="s">
        <v>3818</v>
      </c>
      <c r="J958" s="159" t="s">
        <v>8100</v>
      </c>
      <c r="K958" s="159" t="s">
        <v>189</v>
      </c>
      <c r="L958" s="159" t="s">
        <v>8101</v>
      </c>
    </row>
    <row r="959" spans="1:12" x14ac:dyDescent="0.2">
      <c r="A959" s="159" t="s">
        <v>8102</v>
      </c>
      <c r="B959" s="159" t="s">
        <v>8103</v>
      </c>
      <c r="C959" s="159" t="s">
        <v>8046</v>
      </c>
      <c r="D959" s="159" t="s">
        <v>8046</v>
      </c>
      <c r="E959" s="160">
        <v>1</v>
      </c>
      <c r="F959" s="161">
        <v>165000003</v>
      </c>
      <c r="G959" s="161">
        <v>165000003</v>
      </c>
      <c r="H959" s="159" t="s">
        <v>3670</v>
      </c>
      <c r="I959" s="159" t="s">
        <v>3671</v>
      </c>
      <c r="J959" s="159" t="s">
        <v>3896</v>
      </c>
      <c r="K959" s="159"/>
      <c r="L959" s="159" t="s">
        <v>8104</v>
      </c>
    </row>
    <row r="960" spans="1:12" x14ac:dyDescent="0.2">
      <c r="A960" s="159" t="s">
        <v>8105</v>
      </c>
      <c r="B960" s="159" t="s">
        <v>8106</v>
      </c>
      <c r="C960" s="159" t="s">
        <v>8046</v>
      </c>
      <c r="D960" s="159" t="s">
        <v>8046</v>
      </c>
      <c r="E960" s="160">
        <v>1</v>
      </c>
      <c r="F960" s="161">
        <v>14999997</v>
      </c>
      <c r="G960" s="161">
        <v>40000000</v>
      </c>
      <c r="H960" s="159" t="s">
        <v>3651</v>
      </c>
      <c r="I960" s="159" t="s">
        <v>3690</v>
      </c>
      <c r="J960" s="159" t="s">
        <v>8107</v>
      </c>
      <c r="K960" s="159" t="s">
        <v>182</v>
      </c>
      <c r="L960" s="159" t="s">
        <v>8108</v>
      </c>
    </row>
    <row r="961" spans="1:12" x14ac:dyDescent="0.2">
      <c r="A961" s="159" t="s">
        <v>6873</v>
      </c>
      <c r="B961" s="159" t="s">
        <v>6874</v>
      </c>
      <c r="C961" s="159" t="s">
        <v>8046</v>
      </c>
      <c r="D961" s="159" t="s">
        <v>8046</v>
      </c>
      <c r="E961" s="160">
        <v>1</v>
      </c>
      <c r="F961" s="161">
        <v>250000</v>
      </c>
      <c r="G961" s="161">
        <v>1000000</v>
      </c>
      <c r="H961" s="159" t="s">
        <v>3651</v>
      </c>
      <c r="I961" s="159" t="s">
        <v>3753</v>
      </c>
      <c r="J961" s="159" t="s">
        <v>6875</v>
      </c>
      <c r="K961" s="159" t="s">
        <v>189</v>
      </c>
      <c r="L961" s="159" t="s">
        <v>8109</v>
      </c>
    </row>
    <row r="962" spans="1:12" x14ac:dyDescent="0.2">
      <c r="A962" s="159" t="s">
        <v>8110</v>
      </c>
      <c r="B962" s="159" t="s">
        <v>8111</v>
      </c>
      <c r="C962" s="159" t="s">
        <v>7558</v>
      </c>
      <c r="D962" s="159" t="s">
        <v>7558</v>
      </c>
      <c r="E962" s="160">
        <v>1</v>
      </c>
      <c r="F962" s="161">
        <v>9200000</v>
      </c>
      <c r="G962" s="161">
        <v>9200000</v>
      </c>
      <c r="H962" s="159" t="s">
        <v>3670</v>
      </c>
      <c r="I962" s="159" t="s">
        <v>3671</v>
      </c>
      <c r="J962" s="159" t="s">
        <v>5549</v>
      </c>
      <c r="K962" s="159"/>
      <c r="L962" s="159" t="s">
        <v>8112</v>
      </c>
    </row>
    <row r="963" spans="1:12" x14ac:dyDescent="0.2">
      <c r="A963" s="159" t="s">
        <v>8113</v>
      </c>
      <c r="B963" s="159" t="s">
        <v>8114</v>
      </c>
      <c r="C963" s="159" t="s">
        <v>7558</v>
      </c>
      <c r="D963" s="159" t="s">
        <v>7558</v>
      </c>
      <c r="E963" s="160">
        <v>1</v>
      </c>
      <c r="F963" s="161">
        <v>18057766</v>
      </c>
      <c r="G963" s="161">
        <v>24613620</v>
      </c>
      <c r="H963" s="159" t="s">
        <v>3651</v>
      </c>
      <c r="I963" s="159" t="s">
        <v>5807</v>
      </c>
      <c r="J963" s="159" t="s">
        <v>8115</v>
      </c>
      <c r="K963" s="159"/>
      <c r="L963" s="159" t="s">
        <v>8116</v>
      </c>
    </row>
    <row r="964" spans="1:12" x14ac:dyDescent="0.2">
      <c r="A964" s="159" t="s">
        <v>5018</v>
      </c>
      <c r="B964" s="159" t="s">
        <v>5019</v>
      </c>
      <c r="C964" s="159" t="s">
        <v>8117</v>
      </c>
      <c r="D964" s="159" t="s">
        <v>8117</v>
      </c>
      <c r="E964" s="160">
        <v>1</v>
      </c>
      <c r="F964" s="161">
        <v>3000159</v>
      </c>
      <c r="G964" s="161">
        <v>3000159</v>
      </c>
      <c r="H964" s="159" t="s">
        <v>3670</v>
      </c>
      <c r="I964" s="159" t="s">
        <v>3666</v>
      </c>
      <c r="J964" s="159" t="s">
        <v>5020</v>
      </c>
      <c r="K964" s="159"/>
      <c r="L964" s="159" t="s">
        <v>8118</v>
      </c>
    </row>
    <row r="965" spans="1:12" x14ac:dyDescent="0.2">
      <c r="A965" s="159" t="s">
        <v>8119</v>
      </c>
      <c r="B965" s="159" t="s">
        <v>8120</v>
      </c>
      <c r="C965" s="159" t="s">
        <v>8117</v>
      </c>
      <c r="D965" s="159" t="s">
        <v>8117</v>
      </c>
      <c r="E965" s="160">
        <v>1</v>
      </c>
      <c r="F965" s="161">
        <v>300000</v>
      </c>
      <c r="G965" s="161">
        <v>5000000</v>
      </c>
      <c r="H965" s="159" t="s">
        <v>3651</v>
      </c>
      <c r="I965" s="159" t="s">
        <v>5209</v>
      </c>
      <c r="J965" s="159" t="s">
        <v>8121</v>
      </c>
      <c r="K965" s="159" t="s">
        <v>182</v>
      </c>
      <c r="L965" s="159" t="s">
        <v>8122</v>
      </c>
    </row>
    <row r="966" spans="1:12" x14ac:dyDescent="0.2">
      <c r="A966" s="159" t="s">
        <v>8123</v>
      </c>
      <c r="B966" s="159" t="s">
        <v>8124</v>
      </c>
      <c r="C966" s="159" t="s">
        <v>8125</v>
      </c>
      <c r="D966" s="159" t="s">
        <v>8125</v>
      </c>
      <c r="E966" s="160">
        <v>1</v>
      </c>
      <c r="F966" s="161">
        <v>11569702</v>
      </c>
      <c r="G966" s="161"/>
      <c r="H966" s="159" t="s">
        <v>3651</v>
      </c>
      <c r="I966" s="159" t="s">
        <v>4846</v>
      </c>
      <c r="J966" s="159" t="s">
        <v>4958</v>
      </c>
      <c r="K966" s="159"/>
      <c r="L966" s="159" t="s">
        <v>8126</v>
      </c>
    </row>
    <row r="967" spans="1:12" x14ac:dyDescent="0.2">
      <c r="A967" s="159" t="s">
        <v>8127</v>
      </c>
      <c r="B967" s="159" t="s">
        <v>8128</v>
      </c>
      <c r="C967" s="159" t="s">
        <v>8125</v>
      </c>
      <c r="D967" s="159" t="s">
        <v>8125</v>
      </c>
      <c r="E967" s="160">
        <v>1</v>
      </c>
      <c r="F967" s="161">
        <v>7350000</v>
      </c>
      <c r="G967" s="161">
        <v>7350000</v>
      </c>
      <c r="H967" s="159" t="s">
        <v>3651</v>
      </c>
      <c r="I967" s="159" t="s">
        <v>3683</v>
      </c>
      <c r="J967" s="159" t="s">
        <v>8129</v>
      </c>
      <c r="K967" s="159"/>
      <c r="L967" s="159" t="s">
        <v>8130</v>
      </c>
    </row>
    <row r="968" spans="1:12" x14ac:dyDescent="0.2">
      <c r="A968" s="159" t="s">
        <v>8131</v>
      </c>
      <c r="B968" s="159" t="s">
        <v>8132</v>
      </c>
      <c r="C968" s="159" t="s">
        <v>8125</v>
      </c>
      <c r="D968" s="159" t="s">
        <v>8125</v>
      </c>
      <c r="E968" s="160">
        <v>1</v>
      </c>
      <c r="F968" s="161">
        <v>1110000</v>
      </c>
      <c r="G968" s="161">
        <v>5000000</v>
      </c>
      <c r="H968" s="159" t="s">
        <v>3651</v>
      </c>
      <c r="I968" s="159" t="s">
        <v>5209</v>
      </c>
      <c r="J968" s="159" t="s">
        <v>5210</v>
      </c>
      <c r="K968" s="159"/>
      <c r="L968" s="159" t="s">
        <v>8133</v>
      </c>
    </row>
    <row r="969" spans="1:12" x14ac:dyDescent="0.2">
      <c r="A969" s="159" t="s">
        <v>8134</v>
      </c>
      <c r="B969" s="159" t="s">
        <v>8135</v>
      </c>
      <c r="C969" s="159" t="s">
        <v>8136</v>
      </c>
      <c r="D969" s="159" t="s">
        <v>7618</v>
      </c>
      <c r="E969" s="160">
        <v>2</v>
      </c>
      <c r="F969" s="161">
        <v>23249350</v>
      </c>
      <c r="G969" s="161">
        <v>30000000</v>
      </c>
      <c r="H969" s="159" t="s">
        <v>3651</v>
      </c>
      <c r="I969" s="159" t="s">
        <v>3671</v>
      </c>
      <c r="J969" s="159" t="s">
        <v>4835</v>
      </c>
      <c r="K969" s="159"/>
      <c r="L969" s="159" t="s">
        <v>8137</v>
      </c>
    </row>
    <row r="970" spans="1:12" x14ac:dyDescent="0.2">
      <c r="A970" s="159" t="s">
        <v>8138</v>
      </c>
      <c r="B970" s="159" t="s">
        <v>8139</v>
      </c>
      <c r="C970" s="159" t="s">
        <v>8136</v>
      </c>
      <c r="D970" s="159" t="s">
        <v>8136</v>
      </c>
      <c r="E970" s="160">
        <v>1</v>
      </c>
      <c r="F970" s="161">
        <v>60000</v>
      </c>
      <c r="G970" s="161">
        <v>250000</v>
      </c>
      <c r="H970" s="159" t="s">
        <v>3651</v>
      </c>
      <c r="I970" s="159" t="s">
        <v>3704</v>
      </c>
      <c r="J970" s="159" t="s">
        <v>7756</v>
      </c>
      <c r="K970" s="159" t="s">
        <v>189</v>
      </c>
      <c r="L970" s="159" t="s">
        <v>8140</v>
      </c>
    </row>
    <row r="971" spans="1:12" x14ac:dyDescent="0.2">
      <c r="A971" s="159" t="s">
        <v>8141</v>
      </c>
      <c r="B971" s="159" t="s">
        <v>8142</v>
      </c>
      <c r="C971" s="159" t="s">
        <v>8136</v>
      </c>
      <c r="D971" s="159" t="s">
        <v>8136</v>
      </c>
      <c r="E971" s="160">
        <v>1</v>
      </c>
      <c r="F971" s="161">
        <v>0</v>
      </c>
      <c r="G971" s="161">
        <v>3400000</v>
      </c>
      <c r="H971" s="159" t="s">
        <v>3651</v>
      </c>
      <c r="I971" s="159" t="s">
        <v>3711</v>
      </c>
      <c r="J971" s="159" t="s">
        <v>8143</v>
      </c>
      <c r="K971" s="159"/>
      <c r="L971" s="159" t="s">
        <v>8144</v>
      </c>
    </row>
    <row r="972" spans="1:12" x14ac:dyDescent="0.2">
      <c r="A972" s="159" t="s">
        <v>8145</v>
      </c>
      <c r="B972" s="159" t="s">
        <v>8146</v>
      </c>
      <c r="C972" s="159" t="s">
        <v>3482</v>
      </c>
      <c r="D972" s="159" t="s">
        <v>3482</v>
      </c>
      <c r="E972" s="160">
        <v>1</v>
      </c>
      <c r="F972" s="161">
        <v>4379992</v>
      </c>
      <c r="G972" s="161">
        <v>13999990</v>
      </c>
      <c r="H972" s="159" t="s">
        <v>3651</v>
      </c>
      <c r="I972" s="159" t="s">
        <v>3671</v>
      </c>
      <c r="J972" s="159" t="s">
        <v>3887</v>
      </c>
      <c r="K972" s="159"/>
      <c r="L972" s="159" t="s">
        <v>8147</v>
      </c>
    </row>
    <row r="973" spans="1:12" x14ac:dyDescent="0.2">
      <c r="A973" s="159" t="s">
        <v>8148</v>
      </c>
      <c r="B973" s="159" t="s">
        <v>8149</v>
      </c>
      <c r="C973" s="159" t="s">
        <v>3482</v>
      </c>
      <c r="D973" s="159" t="s">
        <v>8150</v>
      </c>
      <c r="E973" s="160">
        <v>3</v>
      </c>
      <c r="F973" s="161">
        <v>26250000</v>
      </c>
      <c r="G973" s="161">
        <v>26250000</v>
      </c>
      <c r="H973" s="159" t="s">
        <v>3651</v>
      </c>
      <c r="I973" s="159" t="s">
        <v>3671</v>
      </c>
      <c r="J973" s="159" t="s">
        <v>5501</v>
      </c>
      <c r="K973" s="159" t="s">
        <v>182</v>
      </c>
      <c r="L973" s="159" t="s">
        <v>8151</v>
      </c>
    </row>
    <row r="974" spans="1:12" x14ac:dyDescent="0.2">
      <c r="A974" s="159" t="s">
        <v>6239</v>
      </c>
      <c r="B974" s="159" t="s">
        <v>6240</v>
      </c>
      <c r="C974" s="159" t="s">
        <v>3482</v>
      </c>
      <c r="D974" s="159" t="s">
        <v>3482</v>
      </c>
      <c r="E974" s="160">
        <v>1</v>
      </c>
      <c r="F974" s="161">
        <v>0</v>
      </c>
      <c r="G974" s="161">
        <v>750000</v>
      </c>
      <c r="H974" s="159" t="s">
        <v>3651</v>
      </c>
      <c r="I974" s="159" t="s">
        <v>5733</v>
      </c>
      <c r="J974" s="159" t="s">
        <v>8152</v>
      </c>
      <c r="K974" s="159"/>
      <c r="L974" s="159" t="s">
        <v>8153</v>
      </c>
    </row>
    <row r="975" spans="1:12" x14ac:dyDescent="0.2">
      <c r="A975" s="159" t="s">
        <v>8154</v>
      </c>
      <c r="B975" s="159" t="s">
        <v>5798</v>
      </c>
      <c r="C975" s="159" t="s">
        <v>3482</v>
      </c>
      <c r="D975" s="159" t="s">
        <v>3482</v>
      </c>
      <c r="E975" s="160">
        <v>1</v>
      </c>
      <c r="F975" s="161">
        <v>7712874</v>
      </c>
      <c r="G975" s="161">
        <v>7712874</v>
      </c>
      <c r="H975" s="159" t="s">
        <v>3651</v>
      </c>
      <c r="I975" s="159" t="s">
        <v>3656</v>
      </c>
      <c r="J975" s="159" t="s">
        <v>3978</v>
      </c>
      <c r="K975" s="159"/>
      <c r="L975" s="159" t="s">
        <v>8155</v>
      </c>
    </row>
    <row r="976" spans="1:12" x14ac:dyDescent="0.2">
      <c r="A976" s="159" t="s">
        <v>3679</v>
      </c>
      <c r="B976" s="159" t="s">
        <v>3681</v>
      </c>
      <c r="C976" s="159" t="s">
        <v>3482</v>
      </c>
      <c r="D976" s="159" t="s">
        <v>3482</v>
      </c>
      <c r="E976" s="160">
        <v>1</v>
      </c>
      <c r="F976" s="161">
        <v>3807499</v>
      </c>
      <c r="G976" s="161">
        <v>3807499</v>
      </c>
      <c r="H976" s="159" t="s">
        <v>3651</v>
      </c>
      <c r="I976" s="159" t="s">
        <v>3680</v>
      </c>
      <c r="J976" s="159" t="s">
        <v>3680</v>
      </c>
      <c r="K976" s="159"/>
      <c r="L976" s="159" t="s">
        <v>3483</v>
      </c>
    </row>
    <row r="977" spans="1:12" x14ac:dyDescent="0.2">
      <c r="A977" s="159" t="s">
        <v>8156</v>
      </c>
      <c r="B977" s="159" t="s">
        <v>8157</v>
      </c>
      <c r="C977" s="159" t="s">
        <v>8158</v>
      </c>
      <c r="D977" s="159" t="s">
        <v>8158</v>
      </c>
      <c r="E977" s="160">
        <v>1</v>
      </c>
      <c r="F977" s="161">
        <v>8229699</v>
      </c>
      <c r="G977" s="161">
        <v>10000000</v>
      </c>
      <c r="H977" s="159" t="s">
        <v>3651</v>
      </c>
      <c r="I977" s="159" t="s">
        <v>4010</v>
      </c>
      <c r="J977" s="159" t="s">
        <v>8159</v>
      </c>
      <c r="K977" s="159"/>
      <c r="L977" s="159" t="s">
        <v>8160</v>
      </c>
    </row>
    <row r="978" spans="1:12" x14ac:dyDescent="0.2">
      <c r="A978" s="159" t="s">
        <v>8161</v>
      </c>
      <c r="B978" s="159" t="s">
        <v>8162</v>
      </c>
      <c r="C978" s="159" t="s">
        <v>8158</v>
      </c>
      <c r="D978" s="159" t="s">
        <v>7422</v>
      </c>
      <c r="E978" s="160">
        <v>2</v>
      </c>
      <c r="F978" s="161">
        <v>2999986</v>
      </c>
      <c r="G978" s="161">
        <v>2999986</v>
      </c>
      <c r="H978" s="159" t="s">
        <v>3670</v>
      </c>
      <c r="I978" s="159" t="s">
        <v>3753</v>
      </c>
      <c r="J978" s="159" t="s">
        <v>5981</v>
      </c>
      <c r="K978" s="159" t="s">
        <v>182</v>
      </c>
      <c r="L978" s="159" t="s">
        <v>8163</v>
      </c>
    </row>
    <row r="979" spans="1:12" x14ac:dyDescent="0.2">
      <c r="A979" s="159" t="s">
        <v>8164</v>
      </c>
      <c r="B979" s="159" t="s">
        <v>8165</v>
      </c>
      <c r="C979" s="159" t="s">
        <v>8158</v>
      </c>
      <c r="D979" s="159" t="s">
        <v>8158</v>
      </c>
      <c r="E979" s="160">
        <v>1</v>
      </c>
      <c r="F979" s="161">
        <v>1261500</v>
      </c>
      <c r="G979" s="161">
        <v>2000000</v>
      </c>
      <c r="H979" s="159" t="s">
        <v>3651</v>
      </c>
      <c r="I979" s="159" t="s">
        <v>3671</v>
      </c>
      <c r="J979" s="159" t="s">
        <v>3851</v>
      </c>
      <c r="K979" s="159"/>
      <c r="L979" s="159" t="s">
        <v>8166</v>
      </c>
    </row>
    <row r="980" spans="1:12" x14ac:dyDescent="0.2">
      <c r="A980" s="159" t="s">
        <v>7612</v>
      </c>
      <c r="B980" s="159" t="s">
        <v>7613</v>
      </c>
      <c r="C980" s="159" t="s">
        <v>8167</v>
      </c>
      <c r="D980" s="159" t="s">
        <v>8167</v>
      </c>
      <c r="E980" s="160">
        <v>1</v>
      </c>
      <c r="F980" s="161">
        <v>4848271</v>
      </c>
      <c r="G980" s="161">
        <v>4848271</v>
      </c>
      <c r="H980" s="159" t="s">
        <v>3670</v>
      </c>
      <c r="I980" s="159" t="s">
        <v>3656</v>
      </c>
      <c r="J980" s="159" t="s">
        <v>7614</v>
      </c>
      <c r="K980" s="159"/>
      <c r="L980" s="159" t="s">
        <v>8168</v>
      </c>
    </row>
    <row r="981" spans="1:12" x14ac:dyDescent="0.2">
      <c r="A981" s="159" t="s">
        <v>8169</v>
      </c>
      <c r="B981" s="159" t="s">
        <v>8170</v>
      </c>
      <c r="C981" s="159" t="s">
        <v>8167</v>
      </c>
      <c r="D981" s="159" t="s">
        <v>8167</v>
      </c>
      <c r="E981" s="160">
        <v>1</v>
      </c>
      <c r="F981" s="161">
        <v>0</v>
      </c>
      <c r="G981" s="161">
        <v>809998</v>
      </c>
      <c r="H981" s="159" t="s">
        <v>3651</v>
      </c>
      <c r="I981" s="159" t="s">
        <v>4010</v>
      </c>
      <c r="J981" s="159" t="s">
        <v>8171</v>
      </c>
      <c r="K981" s="159"/>
      <c r="L981" s="159" t="s">
        <v>8172</v>
      </c>
    </row>
    <row r="982" spans="1:12" x14ac:dyDescent="0.2">
      <c r="A982" s="159" t="s">
        <v>8173</v>
      </c>
      <c r="B982" s="159" t="s">
        <v>8174</v>
      </c>
      <c r="C982" s="159" t="s">
        <v>8175</v>
      </c>
      <c r="D982" s="159" t="s">
        <v>8176</v>
      </c>
      <c r="E982" s="160">
        <v>2</v>
      </c>
      <c r="F982" s="161">
        <v>32525680</v>
      </c>
      <c r="G982" s="161">
        <v>32525680</v>
      </c>
      <c r="H982" s="159" t="s">
        <v>3670</v>
      </c>
      <c r="I982" s="159" t="s">
        <v>3871</v>
      </c>
      <c r="J982" s="159" t="s">
        <v>8177</v>
      </c>
      <c r="K982" s="159"/>
      <c r="L982" s="159" t="s">
        <v>8178</v>
      </c>
    </row>
    <row r="983" spans="1:12" x14ac:dyDescent="0.2">
      <c r="A983" s="159" t="s">
        <v>5467</v>
      </c>
      <c r="B983" s="159" t="s">
        <v>5468</v>
      </c>
      <c r="C983" s="159" t="s">
        <v>8175</v>
      </c>
      <c r="D983" s="159" t="s">
        <v>8175</v>
      </c>
      <c r="E983" s="160">
        <v>1</v>
      </c>
      <c r="F983" s="161">
        <v>5068881</v>
      </c>
      <c r="G983" s="161">
        <v>10000000</v>
      </c>
      <c r="H983" s="159" t="s">
        <v>3651</v>
      </c>
      <c r="I983" s="159" t="s">
        <v>5470</v>
      </c>
      <c r="J983" s="159" t="s">
        <v>8179</v>
      </c>
      <c r="K983" s="159"/>
      <c r="L983" s="159" t="s">
        <v>8180</v>
      </c>
    </row>
    <row r="984" spans="1:12" x14ac:dyDescent="0.2">
      <c r="A984" s="159" t="s">
        <v>8181</v>
      </c>
      <c r="B984" s="159" t="s">
        <v>8182</v>
      </c>
      <c r="C984" s="159" t="s">
        <v>8175</v>
      </c>
      <c r="D984" s="159" t="s">
        <v>8175</v>
      </c>
      <c r="E984" s="160">
        <v>1</v>
      </c>
      <c r="F984" s="161">
        <v>2500000</v>
      </c>
      <c r="G984" s="161">
        <v>2500000</v>
      </c>
      <c r="H984" s="159" t="s">
        <v>3651</v>
      </c>
      <c r="I984" s="159" t="s">
        <v>3671</v>
      </c>
      <c r="J984" s="159" t="s">
        <v>8183</v>
      </c>
      <c r="K984" s="159" t="s">
        <v>182</v>
      </c>
      <c r="L984" s="159" t="s">
        <v>8184</v>
      </c>
    </row>
    <row r="985" spans="1:12" x14ac:dyDescent="0.2">
      <c r="A985" s="159" t="s">
        <v>7634</v>
      </c>
      <c r="B985" s="159" t="s">
        <v>7635</v>
      </c>
      <c r="C985" s="159" t="s">
        <v>8175</v>
      </c>
      <c r="D985" s="159" t="s">
        <v>8175</v>
      </c>
      <c r="E985" s="160">
        <v>1</v>
      </c>
      <c r="F985" s="161">
        <v>10000000</v>
      </c>
      <c r="G985" s="161">
        <v>30000000</v>
      </c>
      <c r="H985" s="159" t="s">
        <v>3670</v>
      </c>
      <c r="I985" s="159" t="s">
        <v>6980</v>
      </c>
      <c r="J985" s="159" t="s">
        <v>7637</v>
      </c>
      <c r="K985" s="159"/>
      <c r="L985" s="159" t="s">
        <v>8185</v>
      </c>
    </row>
    <row r="986" spans="1:12" x14ac:dyDescent="0.2">
      <c r="A986" s="159" t="s">
        <v>8186</v>
      </c>
      <c r="B986" s="159" t="s">
        <v>8187</v>
      </c>
      <c r="C986" s="159" t="s">
        <v>8175</v>
      </c>
      <c r="D986" s="159" t="s">
        <v>8175</v>
      </c>
      <c r="E986" s="160">
        <v>1</v>
      </c>
      <c r="F986" s="161">
        <v>12125393</v>
      </c>
      <c r="G986" s="161">
        <v>12125393</v>
      </c>
      <c r="H986" s="159" t="s">
        <v>3651</v>
      </c>
      <c r="I986" s="159" t="s">
        <v>3656</v>
      </c>
      <c r="J986" s="159" t="s">
        <v>5077</v>
      </c>
      <c r="K986" s="159"/>
      <c r="L986" s="159" t="s">
        <v>8188</v>
      </c>
    </row>
    <row r="987" spans="1:12" x14ac:dyDescent="0.2">
      <c r="A987" s="159" t="s">
        <v>8189</v>
      </c>
      <c r="B987" s="159" t="s">
        <v>8190</v>
      </c>
      <c r="C987" s="159" t="s">
        <v>8175</v>
      </c>
      <c r="D987" s="159" t="s">
        <v>8175</v>
      </c>
      <c r="E987" s="160">
        <v>1</v>
      </c>
      <c r="F987" s="161">
        <v>25000</v>
      </c>
      <c r="G987" s="161">
        <v>25000</v>
      </c>
      <c r="H987" s="159" t="s">
        <v>3651</v>
      </c>
      <c r="I987" s="159" t="s">
        <v>5250</v>
      </c>
      <c r="J987" s="159" t="s">
        <v>8191</v>
      </c>
      <c r="K987" s="159" t="s">
        <v>185</v>
      </c>
      <c r="L987" s="159" t="s">
        <v>8192</v>
      </c>
    </row>
    <row r="988" spans="1:12" x14ac:dyDescent="0.2">
      <c r="A988" s="159" t="s">
        <v>8193</v>
      </c>
      <c r="B988" s="159" t="s">
        <v>8194</v>
      </c>
      <c r="C988" s="159" t="s">
        <v>8175</v>
      </c>
      <c r="D988" s="159" t="s">
        <v>3625</v>
      </c>
      <c r="E988" s="160">
        <v>2</v>
      </c>
      <c r="F988" s="161">
        <v>1744999</v>
      </c>
      <c r="G988" s="161">
        <v>2100000</v>
      </c>
      <c r="H988" s="159" t="s">
        <v>3651</v>
      </c>
      <c r="I988" s="159" t="s">
        <v>5794</v>
      </c>
      <c r="J988" s="159" t="s">
        <v>8195</v>
      </c>
      <c r="K988" s="159" t="s">
        <v>185</v>
      </c>
      <c r="L988" s="159" t="s">
        <v>8196</v>
      </c>
    </row>
    <row r="989" spans="1:12" x14ac:dyDescent="0.2">
      <c r="A989" s="159" t="s">
        <v>8197</v>
      </c>
      <c r="B989" s="159" t="s">
        <v>8198</v>
      </c>
      <c r="C989" s="159" t="s">
        <v>7266</v>
      </c>
      <c r="D989" s="159" t="s">
        <v>7266</v>
      </c>
      <c r="E989" s="160">
        <v>1</v>
      </c>
      <c r="F989" s="161">
        <v>15882384</v>
      </c>
      <c r="G989" s="161">
        <v>36882384</v>
      </c>
      <c r="H989" s="159" t="s">
        <v>3651</v>
      </c>
      <c r="I989" s="159" t="s">
        <v>3810</v>
      </c>
      <c r="J989" s="159" t="s">
        <v>5617</v>
      </c>
      <c r="K989" s="159"/>
      <c r="L989" s="159" t="s">
        <v>8199</v>
      </c>
    </row>
    <row r="990" spans="1:12" x14ac:dyDescent="0.2">
      <c r="A990" s="159" t="s">
        <v>8200</v>
      </c>
      <c r="B990" s="159" t="s">
        <v>8201</v>
      </c>
      <c r="C990" s="159" t="s">
        <v>7266</v>
      </c>
      <c r="D990" s="159" t="s">
        <v>7266</v>
      </c>
      <c r="E990" s="160">
        <v>1</v>
      </c>
      <c r="F990" s="161">
        <v>25000000</v>
      </c>
      <c r="G990" s="161">
        <v>25000000</v>
      </c>
      <c r="H990" s="159" t="s">
        <v>3651</v>
      </c>
      <c r="I990" s="159" t="s">
        <v>3671</v>
      </c>
      <c r="J990" s="159" t="s">
        <v>4835</v>
      </c>
      <c r="K990" s="159"/>
      <c r="L990" s="159" t="s">
        <v>8202</v>
      </c>
    </row>
    <row r="991" spans="1:12" x14ac:dyDescent="0.2">
      <c r="A991" s="159" t="s">
        <v>8203</v>
      </c>
      <c r="B991" s="159" t="s">
        <v>8204</v>
      </c>
      <c r="C991" s="159" t="s">
        <v>7266</v>
      </c>
      <c r="D991" s="159" t="s">
        <v>7266</v>
      </c>
      <c r="E991" s="160">
        <v>1</v>
      </c>
      <c r="F991" s="161">
        <v>2962500</v>
      </c>
      <c r="G991" s="161">
        <v>2962500</v>
      </c>
      <c r="H991" s="159" t="s">
        <v>3651</v>
      </c>
      <c r="I991" s="159" t="s">
        <v>3666</v>
      </c>
      <c r="J991" s="159" t="s">
        <v>6029</v>
      </c>
      <c r="K991" s="159" t="s">
        <v>178</v>
      </c>
      <c r="L991" s="159" t="s">
        <v>8205</v>
      </c>
    </row>
    <row r="992" spans="1:12" x14ac:dyDescent="0.2">
      <c r="A992" s="159" t="s">
        <v>8206</v>
      </c>
      <c r="B992" s="159" t="s">
        <v>8207</v>
      </c>
      <c r="C992" s="159" t="s">
        <v>7266</v>
      </c>
      <c r="D992" s="159" t="s">
        <v>7266</v>
      </c>
      <c r="E992" s="160">
        <v>1</v>
      </c>
      <c r="F992" s="161">
        <v>6000000</v>
      </c>
      <c r="G992" s="161">
        <v>30000000</v>
      </c>
      <c r="H992" s="159" t="s">
        <v>3651</v>
      </c>
      <c r="I992" s="159" t="s">
        <v>3680</v>
      </c>
      <c r="J992" s="159" t="s">
        <v>3680</v>
      </c>
      <c r="K992" s="159" t="s">
        <v>189</v>
      </c>
      <c r="L992" s="159" t="s">
        <v>8208</v>
      </c>
    </row>
    <row r="993" spans="1:12" x14ac:dyDescent="0.2">
      <c r="A993" s="159" t="s">
        <v>8209</v>
      </c>
      <c r="B993" s="159" t="s">
        <v>8210</v>
      </c>
      <c r="C993" s="159" t="s">
        <v>7266</v>
      </c>
      <c r="D993" s="159" t="s">
        <v>7266</v>
      </c>
      <c r="E993" s="160">
        <v>1</v>
      </c>
      <c r="F993" s="161">
        <v>275966</v>
      </c>
      <c r="G993" s="161">
        <v>275966</v>
      </c>
      <c r="H993" s="159" t="s">
        <v>3651</v>
      </c>
      <c r="I993" s="159" t="s">
        <v>3683</v>
      </c>
      <c r="J993" s="159" t="s">
        <v>5145</v>
      </c>
      <c r="K993" s="159" t="s">
        <v>185</v>
      </c>
      <c r="L993" s="159" t="s">
        <v>8211</v>
      </c>
    </row>
    <row r="994" spans="1:12" x14ac:dyDescent="0.2">
      <c r="A994" s="159" t="s">
        <v>8209</v>
      </c>
      <c r="B994" s="159" t="s">
        <v>8210</v>
      </c>
      <c r="C994" s="159" t="s">
        <v>7266</v>
      </c>
      <c r="D994" s="159" t="s">
        <v>7266</v>
      </c>
      <c r="E994" s="160">
        <v>1</v>
      </c>
      <c r="F994" s="161">
        <v>2868477</v>
      </c>
      <c r="G994" s="161">
        <v>2868477</v>
      </c>
      <c r="H994" s="159" t="s">
        <v>3651</v>
      </c>
      <c r="I994" s="159" t="s">
        <v>3683</v>
      </c>
      <c r="J994" s="159" t="s">
        <v>5145</v>
      </c>
      <c r="K994" s="159" t="s">
        <v>185</v>
      </c>
      <c r="L994" s="159" t="s">
        <v>8212</v>
      </c>
    </row>
    <row r="995" spans="1:12" x14ac:dyDescent="0.2">
      <c r="A995" s="159" t="s">
        <v>8209</v>
      </c>
      <c r="B995" s="159" t="s">
        <v>8210</v>
      </c>
      <c r="C995" s="159" t="s">
        <v>7266</v>
      </c>
      <c r="D995" s="159" t="s">
        <v>7266</v>
      </c>
      <c r="E995" s="160">
        <v>1</v>
      </c>
      <c r="F995" s="161">
        <v>2089709</v>
      </c>
      <c r="G995" s="161">
        <v>2089709</v>
      </c>
      <c r="H995" s="159" t="s">
        <v>3651</v>
      </c>
      <c r="I995" s="159" t="s">
        <v>3683</v>
      </c>
      <c r="J995" s="159" t="s">
        <v>5145</v>
      </c>
      <c r="K995" s="159" t="s">
        <v>185</v>
      </c>
      <c r="L995" s="159" t="s">
        <v>8213</v>
      </c>
    </row>
    <row r="996" spans="1:12" x14ac:dyDescent="0.2">
      <c r="A996" s="159" t="s">
        <v>8214</v>
      </c>
      <c r="B996" s="159" t="s">
        <v>8215</v>
      </c>
      <c r="C996" s="159" t="s">
        <v>7266</v>
      </c>
      <c r="D996" s="159" t="s">
        <v>7266</v>
      </c>
      <c r="E996" s="160">
        <v>1</v>
      </c>
      <c r="F996" s="161">
        <v>1250050</v>
      </c>
      <c r="G996" s="161">
        <v>2500100</v>
      </c>
      <c r="H996" s="159" t="s">
        <v>3651</v>
      </c>
      <c r="I996" s="159" t="s">
        <v>3656</v>
      </c>
      <c r="J996" s="159" t="s">
        <v>6912</v>
      </c>
      <c r="K996" s="159"/>
      <c r="L996" s="159" t="s">
        <v>8216</v>
      </c>
    </row>
    <row r="997" spans="1:12" x14ac:dyDescent="0.2">
      <c r="A997" s="159" t="s">
        <v>6257</v>
      </c>
      <c r="B997" s="159" t="s">
        <v>6258</v>
      </c>
      <c r="C997" s="159" t="s">
        <v>3598</v>
      </c>
      <c r="D997" s="159" t="s">
        <v>3598</v>
      </c>
      <c r="E997" s="160">
        <v>1</v>
      </c>
      <c r="F997" s="161">
        <v>79749950</v>
      </c>
      <c r="G997" s="161">
        <v>79749950</v>
      </c>
      <c r="H997" s="159" t="s">
        <v>3670</v>
      </c>
      <c r="I997" s="159" t="s">
        <v>3671</v>
      </c>
      <c r="J997" s="159" t="s">
        <v>4835</v>
      </c>
      <c r="K997" s="159" t="s">
        <v>4877</v>
      </c>
      <c r="L997" s="159" t="s">
        <v>8217</v>
      </c>
    </row>
    <row r="998" spans="1:12" x14ac:dyDescent="0.2">
      <c r="A998" s="159" t="s">
        <v>8218</v>
      </c>
      <c r="B998" s="159" t="s">
        <v>8219</v>
      </c>
      <c r="C998" s="159" t="s">
        <v>3598</v>
      </c>
      <c r="D998" s="159" t="s">
        <v>3598</v>
      </c>
      <c r="E998" s="160">
        <v>1</v>
      </c>
      <c r="F998" s="161">
        <v>72008582</v>
      </c>
      <c r="G998" s="161">
        <v>91598577</v>
      </c>
      <c r="H998" s="159" t="s">
        <v>3651</v>
      </c>
      <c r="I998" s="159" t="s">
        <v>3656</v>
      </c>
      <c r="J998" s="159" t="s">
        <v>3944</v>
      </c>
      <c r="K998" s="159"/>
      <c r="L998" s="159" t="s">
        <v>8220</v>
      </c>
    </row>
    <row r="999" spans="1:12" x14ac:dyDescent="0.2">
      <c r="A999" s="159" t="s">
        <v>3715</v>
      </c>
      <c r="B999" s="159" t="s">
        <v>3717</v>
      </c>
      <c r="C999" s="159" t="s">
        <v>3598</v>
      </c>
      <c r="D999" s="159" t="s">
        <v>3598</v>
      </c>
      <c r="E999" s="160">
        <v>1</v>
      </c>
      <c r="F999" s="161">
        <v>7711958</v>
      </c>
      <c r="G999" s="161">
        <v>12800000</v>
      </c>
      <c r="H999" s="159" t="s">
        <v>3670</v>
      </c>
      <c r="I999" s="159" t="s">
        <v>3716</v>
      </c>
      <c r="J999" s="159" t="s">
        <v>7317</v>
      </c>
      <c r="K999" s="159" t="s">
        <v>1475</v>
      </c>
      <c r="L999" s="159" t="s">
        <v>3599</v>
      </c>
    </row>
    <row r="1000" spans="1:12" x14ac:dyDescent="0.2">
      <c r="A1000" s="159" t="s">
        <v>8221</v>
      </c>
      <c r="B1000" s="159" t="s">
        <v>8222</v>
      </c>
      <c r="C1000" s="159" t="s">
        <v>3598</v>
      </c>
      <c r="D1000" s="159" t="s">
        <v>3598</v>
      </c>
      <c r="E1000" s="160">
        <v>1</v>
      </c>
      <c r="F1000" s="161">
        <v>23894572</v>
      </c>
      <c r="G1000" s="161">
        <v>23894572</v>
      </c>
      <c r="H1000" s="159" t="s">
        <v>3651</v>
      </c>
      <c r="I1000" s="159" t="s">
        <v>3656</v>
      </c>
      <c r="J1000" s="159" t="s">
        <v>6763</v>
      </c>
      <c r="K1000" s="159" t="s">
        <v>178</v>
      </c>
      <c r="L1000" s="159" t="s">
        <v>8223</v>
      </c>
    </row>
    <row r="1001" spans="1:12" x14ac:dyDescent="0.2">
      <c r="A1001" s="159" t="s">
        <v>6453</v>
      </c>
      <c r="B1001" s="159" t="s">
        <v>6454</v>
      </c>
      <c r="C1001" s="159" t="s">
        <v>3598</v>
      </c>
      <c r="D1001" s="159" t="s">
        <v>3598</v>
      </c>
      <c r="E1001" s="160">
        <v>1</v>
      </c>
      <c r="F1001" s="161">
        <v>10000000</v>
      </c>
      <c r="G1001" s="161">
        <v>10000000</v>
      </c>
      <c r="H1001" s="159" t="s">
        <v>3651</v>
      </c>
      <c r="I1001" s="159" t="s">
        <v>3671</v>
      </c>
      <c r="J1001" s="159" t="s">
        <v>5394</v>
      </c>
      <c r="K1001" s="159" t="s">
        <v>178</v>
      </c>
      <c r="L1001" s="159" t="s">
        <v>8224</v>
      </c>
    </row>
    <row r="1002" spans="1:12" x14ac:dyDescent="0.2">
      <c r="A1002" s="159" t="s">
        <v>7536</v>
      </c>
      <c r="B1002" s="159" t="s">
        <v>7537</v>
      </c>
      <c r="C1002" s="159" t="s">
        <v>3598</v>
      </c>
      <c r="D1002" s="159" t="s">
        <v>3598</v>
      </c>
      <c r="E1002" s="160">
        <v>1</v>
      </c>
      <c r="F1002" s="161">
        <v>35012500</v>
      </c>
      <c r="G1002" s="161">
        <v>35012500</v>
      </c>
      <c r="H1002" s="159" t="s">
        <v>3651</v>
      </c>
      <c r="I1002" s="159" t="s">
        <v>3671</v>
      </c>
      <c r="J1002" s="159" t="s">
        <v>4835</v>
      </c>
      <c r="K1002" s="159"/>
      <c r="L1002" s="159" t="s">
        <v>8225</v>
      </c>
    </row>
    <row r="1003" spans="1:12" x14ac:dyDescent="0.2">
      <c r="A1003" s="159" t="s">
        <v>8226</v>
      </c>
      <c r="B1003" s="159" t="s">
        <v>8227</v>
      </c>
      <c r="C1003" s="159" t="s">
        <v>3598</v>
      </c>
      <c r="D1003" s="159" t="s">
        <v>3598</v>
      </c>
      <c r="E1003" s="160">
        <v>1</v>
      </c>
      <c r="F1003" s="161">
        <v>50000</v>
      </c>
      <c r="G1003" s="161"/>
      <c r="H1003" s="159" t="s">
        <v>3651</v>
      </c>
      <c r="I1003" s="159" t="s">
        <v>3656</v>
      </c>
      <c r="J1003" s="159" t="s">
        <v>8228</v>
      </c>
      <c r="K1003" s="159"/>
      <c r="L1003" s="159" t="s">
        <v>8229</v>
      </c>
    </row>
    <row r="1004" spans="1:12" x14ac:dyDescent="0.2">
      <c r="A1004" s="159" t="s">
        <v>8230</v>
      </c>
      <c r="B1004" s="159" t="s">
        <v>8231</v>
      </c>
      <c r="C1004" s="159" t="s">
        <v>3598</v>
      </c>
      <c r="D1004" s="159" t="s">
        <v>3598</v>
      </c>
      <c r="E1004" s="160">
        <v>1</v>
      </c>
      <c r="F1004" s="161">
        <v>0</v>
      </c>
      <c r="G1004" s="161">
        <v>10000000</v>
      </c>
      <c r="H1004" s="159" t="s">
        <v>3651</v>
      </c>
      <c r="I1004" s="159" t="s">
        <v>3671</v>
      </c>
      <c r="J1004" s="159" t="s">
        <v>3851</v>
      </c>
      <c r="K1004" s="159" t="s">
        <v>178</v>
      </c>
      <c r="L1004" s="159" t="s">
        <v>8232</v>
      </c>
    </row>
    <row r="1005" spans="1:12" x14ac:dyDescent="0.2">
      <c r="A1005" s="159" t="s">
        <v>7125</v>
      </c>
      <c r="B1005" s="159" t="s">
        <v>7126</v>
      </c>
      <c r="C1005" s="159" t="s">
        <v>7059</v>
      </c>
      <c r="D1005" s="159" t="s">
        <v>7059</v>
      </c>
      <c r="E1005" s="160">
        <v>1</v>
      </c>
      <c r="F1005" s="161">
        <v>3981950</v>
      </c>
      <c r="G1005" s="161">
        <v>3981950</v>
      </c>
      <c r="H1005" s="159" t="s">
        <v>3651</v>
      </c>
      <c r="I1005" s="159" t="s">
        <v>5733</v>
      </c>
      <c r="J1005" s="159" t="s">
        <v>8233</v>
      </c>
      <c r="K1005" s="159"/>
      <c r="L1005" s="159" t="s">
        <v>8234</v>
      </c>
    </row>
    <row r="1006" spans="1:12" x14ac:dyDescent="0.2">
      <c r="A1006" s="159" t="s">
        <v>8235</v>
      </c>
      <c r="B1006" s="159" t="s">
        <v>8236</v>
      </c>
      <c r="C1006" s="159" t="s">
        <v>7059</v>
      </c>
      <c r="D1006" s="159" t="s">
        <v>7059</v>
      </c>
      <c r="E1006" s="160">
        <v>1</v>
      </c>
      <c r="F1006" s="161">
        <v>3000000</v>
      </c>
      <c r="G1006" s="161">
        <v>3000000</v>
      </c>
      <c r="H1006" s="159" t="s">
        <v>3651</v>
      </c>
      <c r="I1006" s="159" t="s">
        <v>3671</v>
      </c>
      <c r="J1006" s="159" t="s">
        <v>8183</v>
      </c>
      <c r="K1006" s="159" t="s">
        <v>178</v>
      </c>
      <c r="L1006" s="159" t="s">
        <v>8237</v>
      </c>
    </row>
    <row r="1007" spans="1:12" x14ac:dyDescent="0.2">
      <c r="A1007" s="159" t="s">
        <v>7034</v>
      </c>
      <c r="B1007" s="159" t="s">
        <v>7035</v>
      </c>
      <c r="C1007" s="159" t="s">
        <v>7059</v>
      </c>
      <c r="D1007" s="159" t="s">
        <v>8238</v>
      </c>
      <c r="E1007" s="160">
        <v>2</v>
      </c>
      <c r="F1007" s="161">
        <v>1166927</v>
      </c>
      <c r="G1007" s="161"/>
      <c r="H1007" s="159" t="s">
        <v>3670</v>
      </c>
      <c r="I1007" s="159" t="s">
        <v>3871</v>
      </c>
      <c r="J1007" s="159" t="s">
        <v>7036</v>
      </c>
      <c r="K1007" s="159" t="s">
        <v>178</v>
      </c>
      <c r="L1007" s="159" t="s">
        <v>8239</v>
      </c>
    </row>
    <row r="1008" spans="1:12" x14ac:dyDescent="0.2">
      <c r="A1008" s="159" t="s">
        <v>8240</v>
      </c>
      <c r="B1008" s="159" t="s">
        <v>8241</v>
      </c>
      <c r="C1008" s="159" t="s">
        <v>7059</v>
      </c>
      <c r="D1008" s="159" t="s">
        <v>7059</v>
      </c>
      <c r="E1008" s="160">
        <v>1</v>
      </c>
      <c r="F1008" s="161">
        <v>79999992</v>
      </c>
      <c r="G1008" s="161">
        <v>79999992</v>
      </c>
      <c r="H1008" s="159" t="s">
        <v>3651</v>
      </c>
      <c r="I1008" s="159" t="s">
        <v>3671</v>
      </c>
      <c r="J1008" s="159" t="s">
        <v>4835</v>
      </c>
      <c r="K1008" s="159" t="s">
        <v>1475</v>
      </c>
      <c r="L1008" s="159" t="s">
        <v>8242</v>
      </c>
    </row>
    <row r="1009" spans="1:12" x14ac:dyDescent="0.2">
      <c r="A1009" s="159" t="s">
        <v>8243</v>
      </c>
      <c r="B1009" s="159" t="s">
        <v>8244</v>
      </c>
      <c r="C1009" s="159" t="s">
        <v>7059</v>
      </c>
      <c r="D1009" s="159" t="s">
        <v>7059</v>
      </c>
      <c r="E1009" s="160">
        <v>1</v>
      </c>
      <c r="F1009" s="161">
        <v>11999986</v>
      </c>
      <c r="G1009" s="161">
        <v>30000000</v>
      </c>
      <c r="H1009" s="159" t="s">
        <v>3651</v>
      </c>
      <c r="I1009" s="159" t="s">
        <v>3716</v>
      </c>
      <c r="J1009" s="159" t="s">
        <v>8245</v>
      </c>
      <c r="K1009" s="159" t="s">
        <v>185</v>
      </c>
      <c r="L1009" s="159" t="s">
        <v>8246</v>
      </c>
    </row>
    <row r="1010" spans="1:12" x14ac:dyDescent="0.2">
      <c r="A1010" s="159" t="s">
        <v>8247</v>
      </c>
      <c r="B1010" s="159" t="s">
        <v>8248</v>
      </c>
      <c r="C1010" s="159" t="s">
        <v>8249</v>
      </c>
      <c r="D1010" s="159" t="s">
        <v>8249</v>
      </c>
      <c r="E1010" s="160">
        <v>1</v>
      </c>
      <c r="F1010" s="161">
        <v>24032627</v>
      </c>
      <c r="G1010" s="161">
        <v>100000000</v>
      </c>
      <c r="H1010" s="159" t="s">
        <v>3670</v>
      </c>
      <c r="I1010" s="159" t="s">
        <v>3716</v>
      </c>
      <c r="J1010" s="159" t="s">
        <v>8250</v>
      </c>
      <c r="K1010" s="159" t="s">
        <v>4877</v>
      </c>
      <c r="L1010" s="159" t="s">
        <v>8251</v>
      </c>
    </row>
    <row r="1011" spans="1:12" x14ac:dyDescent="0.2">
      <c r="A1011" s="159" t="s">
        <v>6719</v>
      </c>
      <c r="B1011" s="159" t="s">
        <v>6720</v>
      </c>
      <c r="C1011" s="159" t="s">
        <v>8249</v>
      </c>
      <c r="D1011" s="159" t="s">
        <v>8249</v>
      </c>
      <c r="E1011" s="160">
        <v>1</v>
      </c>
      <c r="F1011" s="161">
        <v>70000000</v>
      </c>
      <c r="G1011" s="161">
        <v>90000000</v>
      </c>
      <c r="H1011" s="159" t="s">
        <v>3651</v>
      </c>
      <c r="I1011" s="159" t="s">
        <v>3656</v>
      </c>
      <c r="J1011" s="159" t="s">
        <v>3978</v>
      </c>
      <c r="K1011" s="159"/>
      <c r="L1011" s="159" t="s">
        <v>8252</v>
      </c>
    </row>
    <row r="1012" spans="1:12" x14ac:dyDescent="0.2">
      <c r="A1012" s="159" t="s">
        <v>8253</v>
      </c>
      <c r="B1012" s="159" t="s">
        <v>8254</v>
      </c>
      <c r="C1012" s="159" t="s">
        <v>8249</v>
      </c>
      <c r="D1012" s="159" t="s">
        <v>8249</v>
      </c>
      <c r="E1012" s="160">
        <v>1</v>
      </c>
      <c r="F1012" s="161">
        <v>600000</v>
      </c>
      <c r="G1012" s="161">
        <v>1650000</v>
      </c>
      <c r="H1012" s="159" t="s">
        <v>3651</v>
      </c>
      <c r="I1012" s="159" t="s">
        <v>5807</v>
      </c>
      <c r="J1012" s="159" t="s">
        <v>8255</v>
      </c>
      <c r="K1012" s="159"/>
      <c r="L1012" s="159" t="s">
        <v>8256</v>
      </c>
    </row>
    <row r="1013" spans="1:12" x14ac:dyDescent="0.2">
      <c r="A1013" s="159" t="s">
        <v>8257</v>
      </c>
      <c r="B1013" s="159" t="s">
        <v>8258</v>
      </c>
      <c r="C1013" s="159" t="s">
        <v>8249</v>
      </c>
      <c r="D1013" s="159" t="s">
        <v>8249</v>
      </c>
      <c r="E1013" s="160">
        <v>1</v>
      </c>
      <c r="F1013" s="161">
        <v>75000</v>
      </c>
      <c r="G1013" s="161">
        <v>1000000</v>
      </c>
      <c r="H1013" s="159" t="s">
        <v>3651</v>
      </c>
      <c r="I1013" s="159" t="s">
        <v>3671</v>
      </c>
      <c r="J1013" s="159" t="s">
        <v>8259</v>
      </c>
      <c r="K1013" s="159" t="s">
        <v>189</v>
      </c>
      <c r="L1013" s="159" t="s">
        <v>8260</v>
      </c>
    </row>
    <row r="1014" spans="1:12" x14ac:dyDescent="0.2">
      <c r="A1014" s="159" t="s">
        <v>8261</v>
      </c>
      <c r="B1014" s="159" t="s">
        <v>8262</v>
      </c>
      <c r="C1014" s="159" t="s">
        <v>3538</v>
      </c>
      <c r="D1014" s="159" t="s">
        <v>8263</v>
      </c>
      <c r="E1014" s="160">
        <v>2</v>
      </c>
      <c r="F1014" s="161">
        <v>5005000</v>
      </c>
      <c r="G1014" s="161">
        <v>20020000</v>
      </c>
      <c r="H1014" s="159" t="s">
        <v>3670</v>
      </c>
      <c r="I1014" s="159" t="s">
        <v>3656</v>
      </c>
      <c r="J1014" s="159" t="s">
        <v>6707</v>
      </c>
      <c r="K1014" s="159" t="s">
        <v>178</v>
      </c>
      <c r="L1014" s="159" t="s">
        <v>8264</v>
      </c>
    </row>
    <row r="1015" spans="1:12" x14ac:dyDescent="0.2">
      <c r="A1015" s="159" t="s">
        <v>6090</v>
      </c>
      <c r="B1015" s="159" t="s">
        <v>6091</v>
      </c>
      <c r="C1015" s="159" t="s">
        <v>3538</v>
      </c>
      <c r="D1015" s="159" t="s">
        <v>3538</v>
      </c>
      <c r="E1015" s="160">
        <v>1</v>
      </c>
      <c r="F1015" s="161">
        <v>5999991</v>
      </c>
      <c r="G1015" s="161">
        <v>9000000</v>
      </c>
      <c r="H1015" s="159" t="s">
        <v>3651</v>
      </c>
      <c r="I1015" s="159" t="s">
        <v>3656</v>
      </c>
      <c r="J1015" s="159" t="s">
        <v>4924</v>
      </c>
      <c r="K1015" s="159"/>
      <c r="L1015" s="159" t="s">
        <v>8265</v>
      </c>
    </row>
    <row r="1016" spans="1:12" x14ac:dyDescent="0.2">
      <c r="A1016" s="159" t="s">
        <v>3718</v>
      </c>
      <c r="B1016" s="159" t="s">
        <v>3719</v>
      </c>
      <c r="C1016" s="159" t="s">
        <v>3538</v>
      </c>
      <c r="D1016" s="159" t="s">
        <v>3538</v>
      </c>
      <c r="E1016" s="160">
        <v>1</v>
      </c>
      <c r="F1016" s="161">
        <v>7500000</v>
      </c>
      <c r="G1016" s="161">
        <v>30000000</v>
      </c>
      <c r="H1016" s="159" t="s">
        <v>3651</v>
      </c>
      <c r="I1016" s="159" t="s">
        <v>3663</v>
      </c>
      <c r="J1016" s="159" t="s">
        <v>5044</v>
      </c>
      <c r="K1016" s="159"/>
      <c r="L1016" s="159" t="s">
        <v>3539</v>
      </c>
    </row>
    <row r="1017" spans="1:12" x14ac:dyDescent="0.2">
      <c r="A1017" s="159" t="s">
        <v>8266</v>
      </c>
      <c r="B1017" s="159" t="s">
        <v>8267</v>
      </c>
      <c r="C1017" s="159" t="s">
        <v>3538</v>
      </c>
      <c r="D1017" s="159" t="s">
        <v>3538</v>
      </c>
      <c r="E1017" s="160">
        <v>1</v>
      </c>
      <c r="F1017" s="161">
        <v>220000</v>
      </c>
      <c r="G1017" s="161">
        <v>500000</v>
      </c>
      <c r="H1017" s="159" t="s">
        <v>3651</v>
      </c>
      <c r="I1017" s="159" t="s">
        <v>8268</v>
      </c>
      <c r="J1017" s="159" t="s">
        <v>8269</v>
      </c>
      <c r="K1017" s="159" t="s">
        <v>189</v>
      </c>
      <c r="L1017" s="159" t="s">
        <v>8270</v>
      </c>
    </row>
    <row r="1018" spans="1:12" x14ac:dyDescent="0.2">
      <c r="A1018" s="159" t="s">
        <v>5438</v>
      </c>
      <c r="B1018" s="159" t="s">
        <v>5439</v>
      </c>
      <c r="C1018" s="159" t="s">
        <v>3538</v>
      </c>
      <c r="D1018" s="159" t="s">
        <v>3538</v>
      </c>
      <c r="E1018" s="160">
        <v>1</v>
      </c>
      <c r="F1018" s="161">
        <v>109999989</v>
      </c>
      <c r="G1018" s="161">
        <v>145000000</v>
      </c>
      <c r="H1018" s="159" t="s">
        <v>3651</v>
      </c>
      <c r="I1018" s="159" t="s">
        <v>3716</v>
      </c>
      <c r="J1018" s="159" t="s">
        <v>5440</v>
      </c>
      <c r="K1018" s="159" t="s">
        <v>185</v>
      </c>
      <c r="L1018" s="159" t="s">
        <v>8271</v>
      </c>
    </row>
    <row r="1019" spans="1:12" x14ac:dyDescent="0.2">
      <c r="A1019" s="159" t="s">
        <v>8272</v>
      </c>
      <c r="B1019" s="159" t="s">
        <v>8273</v>
      </c>
      <c r="C1019" s="159" t="s">
        <v>3538</v>
      </c>
      <c r="D1019" s="159" t="s">
        <v>3538</v>
      </c>
      <c r="E1019" s="160">
        <v>1</v>
      </c>
      <c r="F1019" s="161">
        <v>5976217</v>
      </c>
      <c r="G1019" s="161">
        <v>7700000</v>
      </c>
      <c r="H1019" s="159" t="s">
        <v>3670</v>
      </c>
      <c r="I1019" s="159" t="s">
        <v>4010</v>
      </c>
      <c r="J1019" s="159" t="s">
        <v>5390</v>
      </c>
      <c r="K1019" s="159"/>
      <c r="L1019" s="159" t="s">
        <v>8274</v>
      </c>
    </row>
    <row r="1020" spans="1:12" x14ac:dyDescent="0.2">
      <c r="A1020" s="159" t="s">
        <v>6120</v>
      </c>
      <c r="B1020" s="159" t="s">
        <v>6121</v>
      </c>
      <c r="C1020" s="159" t="s">
        <v>3538</v>
      </c>
      <c r="D1020" s="159" t="s">
        <v>3538</v>
      </c>
      <c r="E1020" s="160">
        <v>1</v>
      </c>
      <c r="F1020" s="161">
        <v>2940000</v>
      </c>
      <c r="G1020" s="161">
        <v>3000000</v>
      </c>
      <c r="H1020" s="159" t="s">
        <v>3651</v>
      </c>
      <c r="I1020" s="159" t="s">
        <v>4846</v>
      </c>
      <c r="J1020" s="159" t="s">
        <v>4968</v>
      </c>
      <c r="K1020" s="159"/>
      <c r="L1020" s="159" t="s">
        <v>8275</v>
      </c>
    </row>
    <row r="1021" spans="1:12" x14ac:dyDescent="0.2">
      <c r="A1021" s="159" t="s">
        <v>8276</v>
      </c>
      <c r="B1021" s="159" t="s">
        <v>8277</v>
      </c>
      <c r="C1021" s="159" t="s">
        <v>3538</v>
      </c>
      <c r="D1021" s="159" t="s">
        <v>3538</v>
      </c>
      <c r="E1021" s="160">
        <v>1</v>
      </c>
      <c r="F1021" s="161">
        <v>30375000</v>
      </c>
      <c r="G1021" s="161">
        <v>60750000</v>
      </c>
      <c r="H1021" s="159" t="s">
        <v>3651</v>
      </c>
      <c r="I1021" s="159" t="s">
        <v>3656</v>
      </c>
      <c r="J1021" s="159" t="s">
        <v>3944</v>
      </c>
      <c r="K1021" s="159" t="s">
        <v>185</v>
      </c>
      <c r="L1021" s="159" t="s">
        <v>8278</v>
      </c>
    </row>
    <row r="1022" spans="1:12" x14ac:dyDescent="0.2">
      <c r="A1022" s="159" t="s">
        <v>8279</v>
      </c>
      <c r="B1022" s="159" t="s">
        <v>8280</v>
      </c>
      <c r="C1022" s="159" t="s">
        <v>8281</v>
      </c>
      <c r="D1022" s="159" t="s">
        <v>8281</v>
      </c>
      <c r="E1022" s="160">
        <v>1</v>
      </c>
      <c r="F1022" s="161">
        <v>10003535</v>
      </c>
      <c r="G1022" s="161">
        <v>30003535</v>
      </c>
      <c r="H1022" s="159" t="s">
        <v>3651</v>
      </c>
      <c r="I1022" s="159" t="s">
        <v>3671</v>
      </c>
      <c r="J1022" s="159" t="s">
        <v>4835</v>
      </c>
      <c r="K1022" s="159" t="s">
        <v>189</v>
      </c>
      <c r="L1022" s="159" t="s">
        <v>8282</v>
      </c>
    </row>
    <row r="1023" spans="1:12" x14ac:dyDescent="0.2">
      <c r="A1023" s="159" t="s">
        <v>8283</v>
      </c>
      <c r="B1023" s="159" t="s">
        <v>8284</v>
      </c>
      <c r="C1023" s="159" t="s">
        <v>8281</v>
      </c>
      <c r="D1023" s="159" t="s">
        <v>8281</v>
      </c>
      <c r="E1023" s="160">
        <v>1</v>
      </c>
      <c r="F1023" s="161">
        <v>4874999</v>
      </c>
      <c r="G1023" s="161">
        <v>5324998</v>
      </c>
      <c r="H1023" s="159" t="s">
        <v>3651</v>
      </c>
      <c r="I1023" s="159" t="s">
        <v>3656</v>
      </c>
      <c r="J1023" s="159" t="s">
        <v>4924</v>
      </c>
      <c r="K1023" s="159" t="s">
        <v>182</v>
      </c>
      <c r="L1023" s="159" t="s">
        <v>8285</v>
      </c>
    </row>
    <row r="1024" spans="1:12" x14ac:dyDescent="0.2">
      <c r="A1024" s="159" t="s">
        <v>3874</v>
      </c>
      <c r="B1024" s="159" t="s">
        <v>8286</v>
      </c>
      <c r="C1024" s="159" t="s">
        <v>8281</v>
      </c>
      <c r="D1024" s="159" t="s">
        <v>8281</v>
      </c>
      <c r="E1024" s="160">
        <v>1</v>
      </c>
      <c r="F1024" s="161">
        <v>17500000</v>
      </c>
      <c r="G1024" s="161">
        <v>17500000</v>
      </c>
      <c r="H1024" s="159" t="s">
        <v>3651</v>
      </c>
      <c r="I1024" s="159" t="s">
        <v>3671</v>
      </c>
      <c r="J1024" s="159" t="s">
        <v>3875</v>
      </c>
      <c r="K1024" s="159" t="s">
        <v>4877</v>
      </c>
      <c r="L1024" s="159" t="s">
        <v>8287</v>
      </c>
    </row>
    <row r="1025" spans="1:12" x14ac:dyDescent="0.2">
      <c r="A1025" s="159" t="s">
        <v>8288</v>
      </c>
      <c r="B1025" s="159" t="s">
        <v>8289</v>
      </c>
      <c r="C1025" s="159" t="s">
        <v>8281</v>
      </c>
      <c r="D1025" s="159" t="s">
        <v>8281</v>
      </c>
      <c r="E1025" s="160">
        <v>1</v>
      </c>
      <c r="F1025" s="161">
        <v>600000</v>
      </c>
      <c r="G1025" s="161">
        <v>1000000</v>
      </c>
      <c r="H1025" s="159" t="s">
        <v>3651</v>
      </c>
      <c r="I1025" s="159" t="s">
        <v>3671</v>
      </c>
      <c r="J1025" s="159" t="s">
        <v>3851</v>
      </c>
      <c r="K1025" s="159" t="s">
        <v>189</v>
      </c>
      <c r="L1025" s="159" t="s">
        <v>8290</v>
      </c>
    </row>
    <row r="1026" spans="1:12" x14ac:dyDescent="0.2">
      <c r="A1026" s="159" t="s">
        <v>8291</v>
      </c>
      <c r="B1026" s="159" t="s">
        <v>8292</v>
      </c>
      <c r="C1026" s="159" t="s">
        <v>8281</v>
      </c>
      <c r="D1026" s="159" t="s">
        <v>8281</v>
      </c>
      <c r="E1026" s="160">
        <v>1</v>
      </c>
      <c r="F1026" s="161">
        <v>31999994</v>
      </c>
      <c r="G1026" s="161">
        <v>31999994</v>
      </c>
      <c r="H1026" s="159" t="s">
        <v>3651</v>
      </c>
      <c r="I1026" s="159" t="s">
        <v>3671</v>
      </c>
      <c r="J1026" s="159" t="s">
        <v>3887</v>
      </c>
      <c r="K1026" s="159" t="s">
        <v>185</v>
      </c>
      <c r="L1026" s="159" t="s">
        <v>8293</v>
      </c>
    </row>
    <row r="1027" spans="1:12" x14ac:dyDescent="0.2">
      <c r="A1027" s="159" t="s">
        <v>8294</v>
      </c>
      <c r="B1027" s="159" t="s">
        <v>8295</v>
      </c>
      <c r="C1027" s="159" t="s">
        <v>8281</v>
      </c>
      <c r="D1027" s="159" t="s">
        <v>8281</v>
      </c>
      <c r="E1027" s="160">
        <v>1</v>
      </c>
      <c r="F1027" s="161">
        <v>12223338</v>
      </c>
      <c r="G1027" s="161">
        <v>49999991</v>
      </c>
      <c r="H1027" s="159" t="s">
        <v>3651</v>
      </c>
      <c r="I1027" s="159" t="s">
        <v>4996</v>
      </c>
      <c r="J1027" s="159" t="s">
        <v>8296</v>
      </c>
      <c r="K1027" s="159" t="s">
        <v>4877</v>
      </c>
      <c r="L1027" s="159" t="s">
        <v>8297</v>
      </c>
    </row>
    <row r="1028" spans="1:12" x14ac:dyDescent="0.2">
      <c r="A1028" s="159" t="s">
        <v>8298</v>
      </c>
      <c r="B1028" s="159" t="s">
        <v>8299</v>
      </c>
      <c r="C1028" s="159" t="s">
        <v>8281</v>
      </c>
      <c r="D1028" s="159" t="s">
        <v>8281</v>
      </c>
      <c r="E1028" s="160">
        <v>1</v>
      </c>
      <c r="F1028" s="161">
        <v>60181969</v>
      </c>
      <c r="G1028" s="161"/>
      <c r="H1028" s="159" t="s">
        <v>3651</v>
      </c>
      <c r="I1028" s="159" t="s">
        <v>3656</v>
      </c>
      <c r="J1028" s="159" t="s">
        <v>3899</v>
      </c>
      <c r="K1028" s="159"/>
      <c r="L1028" s="159" t="s">
        <v>8300</v>
      </c>
    </row>
    <row r="1029" spans="1:12" x14ac:dyDescent="0.2">
      <c r="A1029" s="159" t="s">
        <v>8301</v>
      </c>
      <c r="B1029" s="159" t="s">
        <v>8302</v>
      </c>
      <c r="C1029" s="159" t="s">
        <v>8281</v>
      </c>
      <c r="D1029" s="159" t="s">
        <v>8281</v>
      </c>
      <c r="E1029" s="160">
        <v>1</v>
      </c>
      <c r="F1029" s="161">
        <v>8469323</v>
      </c>
      <c r="G1029" s="161">
        <v>8469323</v>
      </c>
      <c r="H1029" s="159" t="s">
        <v>3651</v>
      </c>
      <c r="I1029" s="159" t="s">
        <v>3818</v>
      </c>
      <c r="J1029" s="159" t="s">
        <v>8303</v>
      </c>
      <c r="K1029" s="159"/>
      <c r="L1029" s="159" t="s">
        <v>8304</v>
      </c>
    </row>
    <row r="1030" spans="1:12" x14ac:dyDescent="0.2">
      <c r="A1030" s="159" t="s">
        <v>8305</v>
      </c>
      <c r="B1030" s="159" t="s">
        <v>8306</v>
      </c>
      <c r="C1030" s="159" t="s">
        <v>8281</v>
      </c>
      <c r="D1030" s="159" t="s">
        <v>8281</v>
      </c>
      <c r="E1030" s="160">
        <v>1</v>
      </c>
      <c r="F1030" s="161">
        <v>9704497</v>
      </c>
      <c r="G1030" s="161">
        <v>37704498</v>
      </c>
      <c r="H1030" s="159" t="s">
        <v>3651</v>
      </c>
      <c r="I1030" s="159" t="s">
        <v>3716</v>
      </c>
      <c r="J1030" s="159" t="s">
        <v>8307</v>
      </c>
      <c r="K1030" s="159"/>
      <c r="L1030" s="159" t="s">
        <v>8308</v>
      </c>
    </row>
    <row r="1031" spans="1:12" x14ac:dyDescent="0.2">
      <c r="A1031" s="159" t="s">
        <v>7742</v>
      </c>
      <c r="B1031" s="159" t="s">
        <v>7743</v>
      </c>
      <c r="C1031" s="159" t="s">
        <v>8281</v>
      </c>
      <c r="D1031" s="159" t="s">
        <v>8281</v>
      </c>
      <c r="E1031" s="160">
        <v>1</v>
      </c>
      <c r="F1031" s="161">
        <v>3000000</v>
      </c>
      <c r="G1031" s="161">
        <v>6000000</v>
      </c>
      <c r="H1031" s="159" t="s">
        <v>3651</v>
      </c>
      <c r="I1031" s="159" t="s">
        <v>3810</v>
      </c>
      <c r="J1031" s="159" t="s">
        <v>5040</v>
      </c>
      <c r="K1031" s="159" t="s">
        <v>182</v>
      </c>
      <c r="L1031" s="159" t="s">
        <v>8309</v>
      </c>
    </row>
    <row r="1032" spans="1:12" x14ac:dyDescent="0.2">
      <c r="A1032" s="159" t="s">
        <v>8310</v>
      </c>
      <c r="B1032" s="159" t="s">
        <v>8311</v>
      </c>
      <c r="C1032" s="159" t="s">
        <v>8312</v>
      </c>
      <c r="D1032" s="159" t="s">
        <v>8312</v>
      </c>
      <c r="E1032" s="160">
        <v>1</v>
      </c>
      <c r="F1032" s="161">
        <v>474356988</v>
      </c>
      <c r="G1032" s="161">
        <v>474356988</v>
      </c>
      <c r="H1032" s="159" t="s">
        <v>3651</v>
      </c>
      <c r="I1032" s="159" t="s">
        <v>3671</v>
      </c>
      <c r="J1032" s="159" t="s">
        <v>3926</v>
      </c>
      <c r="K1032" s="159" t="s">
        <v>178</v>
      </c>
      <c r="L1032" s="159" t="s">
        <v>8313</v>
      </c>
    </row>
    <row r="1033" spans="1:12" x14ac:dyDescent="0.2">
      <c r="A1033" s="159" t="s">
        <v>8314</v>
      </c>
      <c r="B1033" s="159" t="s">
        <v>8315</v>
      </c>
      <c r="C1033" s="159" t="s">
        <v>8312</v>
      </c>
      <c r="D1033" s="159" t="s">
        <v>8316</v>
      </c>
      <c r="E1033" s="160">
        <v>4</v>
      </c>
      <c r="F1033" s="161">
        <v>807000</v>
      </c>
      <c r="G1033" s="161">
        <v>810000</v>
      </c>
      <c r="H1033" s="159" t="s">
        <v>3651</v>
      </c>
      <c r="I1033" s="159" t="s">
        <v>4996</v>
      </c>
      <c r="J1033" s="159" t="s">
        <v>5093</v>
      </c>
      <c r="K1033" s="159" t="s">
        <v>185</v>
      </c>
      <c r="L1033" s="159" t="s">
        <v>8317</v>
      </c>
    </row>
    <row r="1034" spans="1:12" x14ac:dyDescent="0.2">
      <c r="A1034" s="159" t="s">
        <v>8318</v>
      </c>
      <c r="B1034" s="159" t="s">
        <v>8319</v>
      </c>
      <c r="C1034" s="159" t="s">
        <v>8312</v>
      </c>
      <c r="D1034" s="159" t="s">
        <v>8320</v>
      </c>
      <c r="E1034" s="160">
        <v>2</v>
      </c>
      <c r="F1034" s="161">
        <v>15297306</v>
      </c>
      <c r="G1034" s="161">
        <v>15297306</v>
      </c>
      <c r="H1034" s="159" t="s">
        <v>3651</v>
      </c>
      <c r="I1034" s="159" t="s">
        <v>5733</v>
      </c>
      <c r="J1034" s="159" t="s">
        <v>8152</v>
      </c>
      <c r="K1034" s="159" t="s">
        <v>178</v>
      </c>
      <c r="L1034" s="159" t="s">
        <v>8321</v>
      </c>
    </row>
    <row r="1035" spans="1:12" x14ac:dyDescent="0.2">
      <c r="A1035" s="159" t="s">
        <v>8322</v>
      </c>
      <c r="B1035" s="159" t="s">
        <v>8323</v>
      </c>
      <c r="C1035" s="159" t="s">
        <v>8312</v>
      </c>
      <c r="D1035" s="159" t="s">
        <v>8324</v>
      </c>
      <c r="E1035" s="160">
        <v>3</v>
      </c>
      <c r="F1035" s="161">
        <v>723524</v>
      </c>
      <c r="G1035" s="161">
        <v>1000000</v>
      </c>
      <c r="H1035" s="159" t="s">
        <v>3651</v>
      </c>
      <c r="I1035" s="159" t="s">
        <v>3671</v>
      </c>
      <c r="J1035" s="159" t="s">
        <v>8325</v>
      </c>
      <c r="K1035" s="159" t="s">
        <v>1475</v>
      </c>
      <c r="L1035" s="159" t="s">
        <v>8326</v>
      </c>
    </row>
    <row r="1036" spans="1:12" x14ac:dyDescent="0.2">
      <c r="A1036" s="159" t="s">
        <v>8327</v>
      </c>
      <c r="B1036" s="159" t="s">
        <v>8328</v>
      </c>
      <c r="C1036" s="159" t="s">
        <v>5497</v>
      </c>
      <c r="D1036" s="159" t="s">
        <v>5497</v>
      </c>
      <c r="E1036" s="160">
        <v>1</v>
      </c>
      <c r="F1036" s="161">
        <v>10000000</v>
      </c>
      <c r="G1036" s="161">
        <v>10000000</v>
      </c>
      <c r="H1036" s="159" t="s">
        <v>3651</v>
      </c>
      <c r="I1036" s="159" t="s">
        <v>3680</v>
      </c>
      <c r="J1036" s="159" t="s">
        <v>3680</v>
      </c>
      <c r="K1036" s="159"/>
      <c r="L1036" s="159" t="s">
        <v>8329</v>
      </c>
    </row>
    <row r="1037" spans="1:12" x14ac:dyDescent="0.2">
      <c r="A1037" s="159" t="s">
        <v>8330</v>
      </c>
      <c r="B1037" s="159" t="s">
        <v>8331</v>
      </c>
      <c r="C1037" s="159" t="s">
        <v>5497</v>
      </c>
      <c r="D1037" s="159" t="s">
        <v>5497</v>
      </c>
      <c r="E1037" s="160">
        <v>1</v>
      </c>
      <c r="F1037" s="161">
        <v>6917854</v>
      </c>
      <c r="G1037" s="161">
        <v>25999994</v>
      </c>
      <c r="H1037" s="159" t="s">
        <v>3651</v>
      </c>
      <c r="I1037" s="159" t="s">
        <v>3753</v>
      </c>
      <c r="J1037" s="159" t="s">
        <v>5981</v>
      </c>
      <c r="K1037" s="159" t="s">
        <v>189</v>
      </c>
      <c r="L1037" s="159" t="s">
        <v>8332</v>
      </c>
    </row>
    <row r="1038" spans="1:12" x14ac:dyDescent="0.2">
      <c r="A1038" s="159" t="s">
        <v>8333</v>
      </c>
      <c r="B1038" s="159" t="s">
        <v>8334</v>
      </c>
      <c r="C1038" s="159" t="s">
        <v>5497</v>
      </c>
      <c r="D1038" s="159" t="s">
        <v>8335</v>
      </c>
      <c r="E1038" s="160">
        <v>4</v>
      </c>
      <c r="F1038" s="161">
        <v>2013880</v>
      </c>
      <c r="G1038" s="161">
        <v>2000000000</v>
      </c>
      <c r="H1038" s="159" t="s">
        <v>3651</v>
      </c>
      <c r="I1038" s="159" t="s">
        <v>3656</v>
      </c>
      <c r="J1038" s="159" t="s">
        <v>8336</v>
      </c>
      <c r="K1038" s="159" t="s">
        <v>189</v>
      </c>
      <c r="L1038" s="159" t="s">
        <v>8337</v>
      </c>
    </row>
    <row r="1039" spans="1:12" x14ac:dyDescent="0.2">
      <c r="A1039" s="159" t="s">
        <v>8338</v>
      </c>
      <c r="B1039" s="159" t="s">
        <v>8339</v>
      </c>
      <c r="C1039" s="159" t="s">
        <v>5497</v>
      </c>
      <c r="D1039" s="159" t="s">
        <v>5497</v>
      </c>
      <c r="E1039" s="160">
        <v>1</v>
      </c>
      <c r="F1039" s="161">
        <v>11000001</v>
      </c>
      <c r="G1039" s="161">
        <v>11000001</v>
      </c>
      <c r="H1039" s="159" t="s">
        <v>3651</v>
      </c>
      <c r="I1039" s="159" t="s">
        <v>3671</v>
      </c>
      <c r="J1039" s="159" t="s">
        <v>4835</v>
      </c>
      <c r="K1039" s="159" t="s">
        <v>185</v>
      </c>
      <c r="L1039" s="159" t="s">
        <v>8340</v>
      </c>
    </row>
    <row r="1040" spans="1:12" x14ac:dyDescent="0.2">
      <c r="A1040" s="159" t="s">
        <v>8341</v>
      </c>
      <c r="B1040" s="159" t="s">
        <v>8342</v>
      </c>
      <c r="C1040" s="159" t="s">
        <v>5497</v>
      </c>
      <c r="D1040" s="159" t="s">
        <v>5497</v>
      </c>
      <c r="E1040" s="160">
        <v>1</v>
      </c>
      <c r="F1040" s="161">
        <v>100000</v>
      </c>
      <c r="G1040" s="161">
        <v>1900000</v>
      </c>
      <c r="H1040" s="159" t="s">
        <v>3670</v>
      </c>
      <c r="I1040" s="159" t="s">
        <v>3716</v>
      </c>
      <c r="J1040" s="159" t="s">
        <v>8343</v>
      </c>
      <c r="K1040" s="159" t="s">
        <v>185</v>
      </c>
      <c r="L1040" s="159" t="s">
        <v>8344</v>
      </c>
    </row>
    <row r="1041" spans="1:12" x14ac:dyDescent="0.2">
      <c r="A1041" s="159" t="s">
        <v>8033</v>
      </c>
      <c r="B1041" s="159" t="s">
        <v>8034</v>
      </c>
      <c r="C1041" s="159" t="s">
        <v>5497</v>
      </c>
      <c r="D1041" s="159" t="s">
        <v>8345</v>
      </c>
      <c r="E1041" s="160">
        <v>2</v>
      </c>
      <c r="F1041" s="161">
        <v>995000</v>
      </c>
      <c r="G1041" s="161">
        <v>2500000</v>
      </c>
      <c r="H1041" s="159" t="s">
        <v>3651</v>
      </c>
      <c r="I1041" s="159" t="s">
        <v>3711</v>
      </c>
      <c r="J1041" s="159" t="s">
        <v>8035</v>
      </c>
      <c r="K1041" s="159" t="s">
        <v>189</v>
      </c>
      <c r="L1041" s="159" t="s">
        <v>8346</v>
      </c>
    </row>
    <row r="1042" spans="1:12" x14ac:dyDescent="0.2">
      <c r="A1042" s="159" t="s">
        <v>8347</v>
      </c>
      <c r="B1042" s="159" t="s">
        <v>8348</v>
      </c>
      <c r="C1042" s="159" t="s">
        <v>5497</v>
      </c>
      <c r="D1042" s="159" t="s">
        <v>5497</v>
      </c>
      <c r="E1042" s="160">
        <v>1</v>
      </c>
      <c r="F1042" s="161">
        <v>1125000</v>
      </c>
      <c r="G1042" s="161">
        <v>1250000</v>
      </c>
      <c r="H1042" s="159" t="s">
        <v>3651</v>
      </c>
      <c r="I1042" s="159" t="s">
        <v>3666</v>
      </c>
      <c r="J1042" s="159" t="s">
        <v>5305</v>
      </c>
      <c r="K1042" s="159" t="s">
        <v>1475</v>
      </c>
      <c r="L1042" s="159" t="s">
        <v>8349</v>
      </c>
    </row>
    <row r="1043" spans="1:12" x14ac:dyDescent="0.2">
      <c r="A1043" s="159" t="s">
        <v>8350</v>
      </c>
      <c r="B1043" s="159" t="s">
        <v>8351</v>
      </c>
      <c r="C1043" s="159" t="s">
        <v>8176</v>
      </c>
      <c r="D1043" s="159" t="s">
        <v>8352</v>
      </c>
      <c r="E1043" s="160">
        <v>2</v>
      </c>
      <c r="F1043" s="161">
        <v>35000000</v>
      </c>
      <c r="G1043" s="161">
        <v>35000000</v>
      </c>
      <c r="H1043" s="159" t="s">
        <v>3670</v>
      </c>
      <c r="I1043" s="159" t="s">
        <v>3660</v>
      </c>
      <c r="J1043" s="159" t="s">
        <v>8353</v>
      </c>
      <c r="K1043" s="159" t="s">
        <v>182</v>
      </c>
      <c r="L1043" s="159" t="s">
        <v>8354</v>
      </c>
    </row>
    <row r="1044" spans="1:12" x14ac:dyDescent="0.2">
      <c r="A1044" s="159" t="s">
        <v>8355</v>
      </c>
      <c r="B1044" s="159" t="s">
        <v>8356</v>
      </c>
      <c r="C1044" s="159" t="s">
        <v>8176</v>
      </c>
      <c r="D1044" s="159" t="s">
        <v>8176</v>
      </c>
      <c r="E1044" s="160">
        <v>1</v>
      </c>
      <c r="F1044" s="161">
        <v>1740000</v>
      </c>
      <c r="G1044" s="161">
        <v>1740000</v>
      </c>
      <c r="H1044" s="159" t="s">
        <v>3651</v>
      </c>
      <c r="I1044" s="159" t="s">
        <v>3810</v>
      </c>
      <c r="J1044" s="159" t="s">
        <v>5040</v>
      </c>
      <c r="K1044" s="159"/>
      <c r="L1044" s="159" t="s">
        <v>8357</v>
      </c>
    </row>
    <row r="1045" spans="1:12" x14ac:dyDescent="0.2">
      <c r="A1045" s="159" t="s">
        <v>8358</v>
      </c>
      <c r="B1045" s="159" t="s">
        <v>8359</v>
      </c>
      <c r="C1045" s="159" t="s">
        <v>8176</v>
      </c>
      <c r="D1045" s="159" t="s">
        <v>8176</v>
      </c>
      <c r="E1045" s="160">
        <v>1</v>
      </c>
      <c r="F1045" s="161">
        <v>1500000</v>
      </c>
      <c r="G1045" s="161">
        <v>1500000</v>
      </c>
      <c r="H1045" s="159" t="s">
        <v>3651</v>
      </c>
      <c r="I1045" s="159" t="s">
        <v>3671</v>
      </c>
      <c r="J1045" s="159" t="s">
        <v>4835</v>
      </c>
      <c r="K1045" s="159"/>
      <c r="L1045" s="159" t="s">
        <v>8360</v>
      </c>
    </row>
    <row r="1046" spans="1:12" x14ac:dyDescent="0.2">
      <c r="A1046" s="159" t="s">
        <v>8361</v>
      </c>
      <c r="B1046" s="159" t="s">
        <v>8362</v>
      </c>
      <c r="C1046" s="159" t="s">
        <v>8176</v>
      </c>
      <c r="D1046" s="159" t="s">
        <v>8176</v>
      </c>
      <c r="E1046" s="160">
        <v>1</v>
      </c>
      <c r="F1046" s="161">
        <v>2533350</v>
      </c>
      <c r="G1046" s="161">
        <v>5000000</v>
      </c>
      <c r="H1046" s="159" t="s">
        <v>3651</v>
      </c>
      <c r="I1046" s="159" t="s">
        <v>3753</v>
      </c>
      <c r="J1046" s="159" t="s">
        <v>8363</v>
      </c>
      <c r="K1046" s="159"/>
      <c r="L1046" s="159" t="s">
        <v>8364</v>
      </c>
    </row>
    <row r="1047" spans="1:12" x14ac:dyDescent="0.2">
      <c r="A1047" s="159" t="s">
        <v>4900</v>
      </c>
      <c r="B1047" s="159" t="s">
        <v>4901</v>
      </c>
      <c r="C1047" s="159" t="s">
        <v>8365</v>
      </c>
      <c r="D1047" s="159" t="s">
        <v>8365</v>
      </c>
      <c r="E1047" s="160">
        <v>1</v>
      </c>
      <c r="F1047" s="161">
        <v>1500000</v>
      </c>
      <c r="G1047" s="161">
        <v>1500000</v>
      </c>
      <c r="H1047" s="159" t="s">
        <v>3651</v>
      </c>
      <c r="I1047" s="159" t="s">
        <v>3671</v>
      </c>
      <c r="J1047" s="159" t="s">
        <v>4902</v>
      </c>
      <c r="K1047" s="159"/>
      <c r="L1047" s="159" t="s">
        <v>8366</v>
      </c>
    </row>
    <row r="1048" spans="1:12" x14ac:dyDescent="0.2">
      <c r="A1048" s="159" t="s">
        <v>8367</v>
      </c>
      <c r="B1048" s="159" t="s">
        <v>8368</v>
      </c>
      <c r="C1048" s="159" t="s">
        <v>8365</v>
      </c>
      <c r="D1048" s="159" t="s">
        <v>8365</v>
      </c>
      <c r="E1048" s="160">
        <v>1</v>
      </c>
      <c r="F1048" s="161">
        <v>11382997</v>
      </c>
      <c r="G1048" s="161">
        <v>11383000</v>
      </c>
      <c r="H1048" s="159" t="s">
        <v>3651</v>
      </c>
      <c r="I1048" s="159" t="s">
        <v>3711</v>
      </c>
      <c r="J1048" s="159" t="s">
        <v>5599</v>
      </c>
      <c r="K1048" s="159"/>
      <c r="L1048" s="159" t="s">
        <v>8369</v>
      </c>
    </row>
    <row r="1049" spans="1:12" x14ac:dyDescent="0.2">
      <c r="A1049" s="159" t="s">
        <v>8370</v>
      </c>
      <c r="B1049" s="159" t="s">
        <v>8371</v>
      </c>
      <c r="C1049" s="159" t="s">
        <v>8365</v>
      </c>
      <c r="D1049" s="159" t="s">
        <v>8365</v>
      </c>
      <c r="E1049" s="160">
        <v>1</v>
      </c>
      <c r="F1049" s="161">
        <v>19595500</v>
      </c>
      <c r="G1049" s="161">
        <v>20000000</v>
      </c>
      <c r="H1049" s="159" t="s">
        <v>3651</v>
      </c>
      <c r="I1049" s="159" t="s">
        <v>4996</v>
      </c>
      <c r="J1049" s="159" t="s">
        <v>8372</v>
      </c>
      <c r="K1049" s="159" t="s">
        <v>182</v>
      </c>
      <c r="L1049" s="159" t="s">
        <v>8373</v>
      </c>
    </row>
    <row r="1050" spans="1:12" x14ac:dyDescent="0.2">
      <c r="A1050" s="159" t="s">
        <v>8374</v>
      </c>
      <c r="B1050" s="159" t="s">
        <v>8375</v>
      </c>
      <c r="C1050" s="159" t="s">
        <v>8365</v>
      </c>
      <c r="D1050" s="159" t="s">
        <v>8365</v>
      </c>
      <c r="E1050" s="160">
        <v>1</v>
      </c>
      <c r="F1050" s="161">
        <v>437850</v>
      </c>
      <c r="G1050" s="161">
        <v>1337850</v>
      </c>
      <c r="H1050" s="159" t="s">
        <v>3651</v>
      </c>
      <c r="I1050" s="159" t="s">
        <v>4857</v>
      </c>
      <c r="J1050" s="159" t="s">
        <v>7770</v>
      </c>
      <c r="K1050" s="159" t="s">
        <v>1475</v>
      </c>
      <c r="L1050" s="159" t="s">
        <v>8376</v>
      </c>
    </row>
    <row r="1051" spans="1:12" x14ac:dyDescent="0.2">
      <c r="A1051" s="159" t="s">
        <v>5151</v>
      </c>
      <c r="B1051" s="159" t="s">
        <v>5152</v>
      </c>
      <c r="C1051" s="159" t="s">
        <v>8365</v>
      </c>
      <c r="D1051" s="159" t="s">
        <v>8365</v>
      </c>
      <c r="E1051" s="160">
        <v>1</v>
      </c>
      <c r="F1051" s="161">
        <v>1164111</v>
      </c>
      <c r="G1051" s="161">
        <v>2500000</v>
      </c>
      <c r="H1051" s="159" t="s">
        <v>3651</v>
      </c>
      <c r="I1051" s="159" t="s">
        <v>3671</v>
      </c>
      <c r="J1051" s="159" t="s">
        <v>3887</v>
      </c>
      <c r="K1051" s="159"/>
      <c r="L1051" s="159" t="s">
        <v>8377</v>
      </c>
    </row>
    <row r="1052" spans="1:12" x14ac:dyDescent="0.2">
      <c r="A1052" s="159" t="s">
        <v>8378</v>
      </c>
      <c r="B1052" s="159" t="s">
        <v>8379</v>
      </c>
      <c r="C1052" s="159" t="s">
        <v>8365</v>
      </c>
      <c r="D1052" s="159" t="s">
        <v>8365</v>
      </c>
      <c r="E1052" s="160">
        <v>1</v>
      </c>
      <c r="F1052" s="161">
        <v>1031510</v>
      </c>
      <c r="G1052" s="161">
        <v>1031510</v>
      </c>
      <c r="H1052" s="159" t="s">
        <v>3651</v>
      </c>
      <c r="I1052" s="159" t="s">
        <v>3690</v>
      </c>
      <c r="J1052" s="159" t="s">
        <v>8380</v>
      </c>
      <c r="K1052" s="159"/>
      <c r="L1052" s="159" t="s">
        <v>8381</v>
      </c>
    </row>
    <row r="1053" spans="1:12" x14ac:dyDescent="0.2">
      <c r="A1053" s="159" t="s">
        <v>8370</v>
      </c>
      <c r="B1053" s="159" t="s">
        <v>8371</v>
      </c>
      <c r="C1053" s="159" t="s">
        <v>8365</v>
      </c>
      <c r="D1053" s="159" t="s">
        <v>8365</v>
      </c>
      <c r="E1053" s="160">
        <v>1</v>
      </c>
      <c r="F1053" s="161">
        <v>1131800</v>
      </c>
      <c r="G1053" s="161">
        <v>40000000</v>
      </c>
      <c r="H1053" s="159" t="s">
        <v>3651</v>
      </c>
      <c r="I1053" s="159" t="s">
        <v>4996</v>
      </c>
      <c r="J1053" s="159" t="s">
        <v>8372</v>
      </c>
      <c r="K1053" s="159" t="s">
        <v>182</v>
      </c>
      <c r="L1053" s="159" t="s">
        <v>8382</v>
      </c>
    </row>
    <row r="1054" spans="1:12" x14ac:dyDescent="0.2">
      <c r="A1054" s="159" t="s">
        <v>8378</v>
      </c>
      <c r="B1054" s="159" t="s">
        <v>8379</v>
      </c>
      <c r="C1054" s="159" t="s">
        <v>8365</v>
      </c>
      <c r="D1054" s="159" t="s">
        <v>8365</v>
      </c>
      <c r="E1054" s="160">
        <v>1</v>
      </c>
      <c r="F1054" s="161">
        <v>31820000</v>
      </c>
      <c r="G1054" s="161">
        <v>31820000</v>
      </c>
      <c r="H1054" s="159" t="s">
        <v>3651</v>
      </c>
      <c r="I1054" s="159" t="s">
        <v>3690</v>
      </c>
      <c r="J1054" s="159" t="s">
        <v>8380</v>
      </c>
      <c r="K1054" s="159"/>
      <c r="L1054" s="159" t="s">
        <v>8383</v>
      </c>
    </row>
    <row r="1055" spans="1:12" x14ac:dyDescent="0.2">
      <c r="A1055" s="159" t="s">
        <v>8384</v>
      </c>
      <c r="B1055" s="159" t="s">
        <v>8385</v>
      </c>
      <c r="C1055" s="159" t="s">
        <v>8386</v>
      </c>
      <c r="D1055" s="159" t="s">
        <v>8387</v>
      </c>
      <c r="E1055" s="160">
        <v>2</v>
      </c>
      <c r="F1055" s="161">
        <v>129000467</v>
      </c>
      <c r="G1055" s="161">
        <v>129000467</v>
      </c>
      <c r="H1055" s="159" t="s">
        <v>3651</v>
      </c>
      <c r="I1055" s="159" t="s">
        <v>3671</v>
      </c>
      <c r="J1055" s="159" t="s">
        <v>3887</v>
      </c>
      <c r="K1055" s="159" t="s">
        <v>178</v>
      </c>
      <c r="L1055" s="159" t="s">
        <v>8388</v>
      </c>
    </row>
    <row r="1056" spans="1:12" x14ac:dyDescent="0.2">
      <c r="A1056" s="159" t="s">
        <v>6041</v>
      </c>
      <c r="B1056" s="159" t="s">
        <v>6042</v>
      </c>
      <c r="C1056" s="159" t="s">
        <v>8386</v>
      </c>
      <c r="D1056" s="159" t="s">
        <v>8386</v>
      </c>
      <c r="E1056" s="160">
        <v>1</v>
      </c>
      <c r="F1056" s="161">
        <v>12759950</v>
      </c>
      <c r="G1056" s="161">
        <v>45024930</v>
      </c>
      <c r="H1056" s="159" t="s">
        <v>3651</v>
      </c>
      <c r="I1056" s="159" t="s">
        <v>3656</v>
      </c>
      <c r="J1056" s="159" t="s">
        <v>5077</v>
      </c>
      <c r="K1056" s="159"/>
      <c r="L1056" s="159" t="s">
        <v>8389</v>
      </c>
    </row>
    <row r="1057" spans="1:12" x14ac:dyDescent="0.2">
      <c r="A1057" s="159" t="s">
        <v>8390</v>
      </c>
      <c r="B1057" s="159" t="s">
        <v>8391</v>
      </c>
      <c r="C1057" s="159" t="s">
        <v>8386</v>
      </c>
      <c r="D1057" s="159" t="s">
        <v>8392</v>
      </c>
      <c r="E1057" s="160">
        <v>2</v>
      </c>
      <c r="F1057" s="161">
        <v>5499900</v>
      </c>
      <c r="G1057" s="161">
        <v>5499900</v>
      </c>
      <c r="H1057" s="159" t="s">
        <v>3651</v>
      </c>
      <c r="I1057" s="159" t="s">
        <v>3690</v>
      </c>
      <c r="J1057" s="159" t="s">
        <v>8393</v>
      </c>
      <c r="K1057" s="159"/>
      <c r="L1057" s="159" t="s">
        <v>8394</v>
      </c>
    </row>
    <row r="1058" spans="1:12" x14ac:dyDescent="0.2">
      <c r="A1058" s="159" t="s">
        <v>6917</v>
      </c>
      <c r="B1058" s="159" t="s">
        <v>6918</v>
      </c>
      <c r="C1058" s="159" t="s">
        <v>8386</v>
      </c>
      <c r="D1058" s="159" t="s">
        <v>8386</v>
      </c>
      <c r="E1058" s="160">
        <v>1</v>
      </c>
      <c r="F1058" s="161">
        <v>300000</v>
      </c>
      <c r="G1058" s="161"/>
      <c r="H1058" s="159" t="s">
        <v>3651</v>
      </c>
      <c r="I1058" s="159" t="s">
        <v>3716</v>
      </c>
      <c r="J1058" s="159" t="s">
        <v>6920</v>
      </c>
      <c r="K1058" s="159"/>
      <c r="L1058" s="159" t="s">
        <v>8395</v>
      </c>
    </row>
    <row r="1059" spans="1:12" x14ac:dyDescent="0.2">
      <c r="A1059" s="159" t="s">
        <v>8396</v>
      </c>
      <c r="B1059" s="159" t="s">
        <v>8397</v>
      </c>
      <c r="C1059" s="159" t="s">
        <v>8398</v>
      </c>
      <c r="D1059" s="159" t="s">
        <v>8398</v>
      </c>
      <c r="E1059" s="160">
        <v>1</v>
      </c>
      <c r="F1059" s="161">
        <v>1999999</v>
      </c>
      <c r="G1059" s="161">
        <v>3999999</v>
      </c>
      <c r="H1059" s="159" t="s">
        <v>3651</v>
      </c>
      <c r="I1059" s="159" t="s">
        <v>3810</v>
      </c>
      <c r="J1059" s="159" t="s">
        <v>5040</v>
      </c>
      <c r="K1059" s="159"/>
      <c r="L1059" s="159" t="s">
        <v>8399</v>
      </c>
    </row>
    <row r="1060" spans="1:12" x14ac:dyDescent="0.2">
      <c r="A1060" s="159" t="s">
        <v>8400</v>
      </c>
      <c r="B1060" s="159" t="s">
        <v>8401</v>
      </c>
      <c r="C1060" s="159" t="s">
        <v>8398</v>
      </c>
      <c r="D1060" s="159" t="s">
        <v>8398</v>
      </c>
      <c r="E1060" s="160">
        <v>1</v>
      </c>
      <c r="F1060" s="161">
        <v>10150000</v>
      </c>
      <c r="G1060" s="161">
        <v>14150000</v>
      </c>
      <c r="H1060" s="159" t="s">
        <v>3651</v>
      </c>
      <c r="I1060" s="159" t="s">
        <v>3656</v>
      </c>
      <c r="J1060" s="159" t="s">
        <v>3881</v>
      </c>
      <c r="K1060" s="159"/>
      <c r="L1060" s="159" t="s">
        <v>8402</v>
      </c>
    </row>
    <row r="1061" spans="1:12" x14ac:dyDescent="0.2">
      <c r="A1061" s="159" t="s">
        <v>8403</v>
      </c>
      <c r="B1061" s="159" t="s">
        <v>8404</v>
      </c>
      <c r="C1061" s="159" t="s">
        <v>8405</v>
      </c>
      <c r="D1061" s="159" t="s">
        <v>8405</v>
      </c>
      <c r="E1061" s="160">
        <v>1</v>
      </c>
      <c r="F1061" s="161">
        <v>3000000</v>
      </c>
      <c r="G1061" s="161">
        <v>3000000</v>
      </c>
      <c r="H1061" s="159" t="s">
        <v>3651</v>
      </c>
      <c r="I1061" s="159" t="s">
        <v>3656</v>
      </c>
      <c r="J1061" s="159" t="s">
        <v>5077</v>
      </c>
      <c r="K1061" s="159" t="s">
        <v>189</v>
      </c>
      <c r="L1061" s="159" t="s">
        <v>8406</v>
      </c>
    </row>
    <row r="1062" spans="1:12" x14ac:dyDescent="0.2">
      <c r="A1062" s="159" t="s">
        <v>8407</v>
      </c>
      <c r="B1062" s="159" t="s">
        <v>8408</v>
      </c>
      <c r="C1062" s="159" t="s">
        <v>8405</v>
      </c>
      <c r="D1062" s="159" t="s">
        <v>8409</v>
      </c>
      <c r="E1062" s="160">
        <v>4</v>
      </c>
      <c r="F1062" s="161">
        <v>1360000</v>
      </c>
      <c r="G1062" s="161">
        <v>1500000</v>
      </c>
      <c r="H1062" s="159" t="s">
        <v>3651</v>
      </c>
      <c r="I1062" s="159" t="s">
        <v>3711</v>
      </c>
      <c r="J1062" s="159" t="s">
        <v>5904</v>
      </c>
      <c r="K1062" s="159" t="s">
        <v>189</v>
      </c>
      <c r="L1062" s="159" t="s">
        <v>8410</v>
      </c>
    </row>
    <row r="1063" spans="1:12" x14ac:dyDescent="0.2">
      <c r="A1063" s="159" t="s">
        <v>8411</v>
      </c>
      <c r="B1063" s="159" t="s">
        <v>8412</v>
      </c>
      <c r="C1063" s="159" t="s">
        <v>8405</v>
      </c>
      <c r="D1063" s="159" t="s">
        <v>8405</v>
      </c>
      <c r="E1063" s="160">
        <v>1</v>
      </c>
      <c r="F1063" s="161">
        <v>1703768</v>
      </c>
      <c r="G1063" s="161">
        <v>50004201</v>
      </c>
      <c r="H1063" s="159" t="s">
        <v>3651</v>
      </c>
      <c r="I1063" s="159" t="s">
        <v>3671</v>
      </c>
      <c r="J1063" s="159" t="s">
        <v>8413</v>
      </c>
      <c r="K1063" s="159"/>
      <c r="L1063" s="159" t="s">
        <v>8414</v>
      </c>
    </row>
    <row r="1064" spans="1:12" x14ac:dyDescent="0.2">
      <c r="A1064" s="159" t="s">
        <v>5337</v>
      </c>
      <c r="B1064" s="159" t="s">
        <v>5338</v>
      </c>
      <c r="C1064" s="159" t="s">
        <v>8405</v>
      </c>
      <c r="D1064" s="159" t="s">
        <v>8405</v>
      </c>
      <c r="E1064" s="160">
        <v>1</v>
      </c>
      <c r="F1064" s="161">
        <v>95790739</v>
      </c>
      <c r="G1064" s="161">
        <v>99999964</v>
      </c>
      <c r="H1064" s="159" t="s">
        <v>3651</v>
      </c>
      <c r="I1064" s="159" t="s">
        <v>3656</v>
      </c>
      <c r="J1064" s="159" t="s">
        <v>5339</v>
      </c>
      <c r="K1064" s="159" t="s">
        <v>1475</v>
      </c>
      <c r="L1064" s="159" t="s">
        <v>8415</v>
      </c>
    </row>
    <row r="1065" spans="1:12" x14ac:dyDescent="0.2">
      <c r="A1065" s="159" t="s">
        <v>8416</v>
      </c>
      <c r="B1065" s="159" t="s">
        <v>8417</v>
      </c>
      <c r="C1065" s="159" t="s">
        <v>8405</v>
      </c>
      <c r="D1065" s="159" t="s">
        <v>8418</v>
      </c>
      <c r="E1065" s="160">
        <v>3</v>
      </c>
      <c r="F1065" s="161">
        <v>5222095</v>
      </c>
      <c r="G1065" s="161">
        <v>5500000</v>
      </c>
      <c r="H1065" s="159" t="s">
        <v>3651</v>
      </c>
      <c r="I1065" s="159" t="s">
        <v>5733</v>
      </c>
      <c r="J1065" s="159" t="s">
        <v>5951</v>
      </c>
      <c r="K1065" s="159" t="s">
        <v>178</v>
      </c>
      <c r="L1065" s="159" t="s">
        <v>8419</v>
      </c>
    </row>
    <row r="1066" spans="1:12" x14ac:dyDescent="0.2">
      <c r="A1066" s="159" t="s">
        <v>4918</v>
      </c>
      <c r="B1066" s="159" t="s">
        <v>4919</v>
      </c>
      <c r="C1066" s="159" t="s">
        <v>8263</v>
      </c>
      <c r="D1066" s="159" t="s">
        <v>8263</v>
      </c>
      <c r="E1066" s="160">
        <v>1</v>
      </c>
      <c r="F1066" s="161">
        <v>599647</v>
      </c>
      <c r="G1066" s="161">
        <v>599647</v>
      </c>
      <c r="H1066" s="159" t="s">
        <v>3651</v>
      </c>
      <c r="I1066" s="159" t="s">
        <v>3671</v>
      </c>
      <c r="J1066" s="159" t="s">
        <v>5394</v>
      </c>
      <c r="K1066" s="159" t="s">
        <v>182</v>
      </c>
      <c r="L1066" s="159" t="s">
        <v>8420</v>
      </c>
    </row>
    <row r="1067" spans="1:12" x14ac:dyDescent="0.2">
      <c r="A1067" s="159" t="s">
        <v>8421</v>
      </c>
      <c r="B1067" s="159" t="s">
        <v>8422</v>
      </c>
      <c r="C1067" s="159" t="s">
        <v>8263</v>
      </c>
      <c r="D1067" s="159" t="s">
        <v>8263</v>
      </c>
      <c r="E1067" s="160">
        <v>1</v>
      </c>
      <c r="F1067" s="161">
        <v>23499993</v>
      </c>
      <c r="G1067" s="161">
        <v>31999992</v>
      </c>
      <c r="H1067" s="159" t="s">
        <v>3651</v>
      </c>
      <c r="I1067" s="159" t="s">
        <v>4846</v>
      </c>
      <c r="J1067" s="159" t="s">
        <v>5892</v>
      </c>
      <c r="K1067" s="159" t="s">
        <v>1475</v>
      </c>
      <c r="L1067" s="159" t="s">
        <v>8423</v>
      </c>
    </row>
    <row r="1068" spans="1:12" x14ac:dyDescent="0.2">
      <c r="A1068" s="159" t="s">
        <v>8424</v>
      </c>
      <c r="B1068" s="159" t="s">
        <v>8425</v>
      </c>
      <c r="C1068" s="159" t="s">
        <v>8263</v>
      </c>
      <c r="D1068" s="159" t="s">
        <v>8263</v>
      </c>
      <c r="E1068" s="160">
        <v>1</v>
      </c>
      <c r="F1068" s="161">
        <v>3561250</v>
      </c>
      <c r="G1068" s="161">
        <v>3561250</v>
      </c>
      <c r="H1068" s="159" t="s">
        <v>3651</v>
      </c>
      <c r="I1068" s="159" t="s">
        <v>3671</v>
      </c>
      <c r="J1068" s="159" t="s">
        <v>4902</v>
      </c>
      <c r="K1068" s="159" t="s">
        <v>189</v>
      </c>
      <c r="L1068" s="159" t="s">
        <v>8426</v>
      </c>
    </row>
    <row r="1069" spans="1:12" x14ac:dyDescent="0.2">
      <c r="A1069" s="159" t="s">
        <v>8427</v>
      </c>
      <c r="B1069" s="159" t="s">
        <v>8428</v>
      </c>
      <c r="C1069" s="159" t="s">
        <v>8429</v>
      </c>
      <c r="D1069" s="159" t="s">
        <v>8429</v>
      </c>
      <c r="E1069" s="160">
        <v>1</v>
      </c>
      <c r="F1069" s="161">
        <v>39999986</v>
      </c>
      <c r="G1069" s="161">
        <v>77999974</v>
      </c>
      <c r="H1069" s="159" t="s">
        <v>3651</v>
      </c>
      <c r="I1069" s="159" t="s">
        <v>3656</v>
      </c>
      <c r="J1069" s="159" t="s">
        <v>3944</v>
      </c>
      <c r="K1069" s="159" t="s">
        <v>182</v>
      </c>
      <c r="L1069" s="159" t="s">
        <v>8430</v>
      </c>
    </row>
    <row r="1070" spans="1:12" x14ac:dyDescent="0.2">
      <c r="A1070" s="159" t="s">
        <v>8431</v>
      </c>
      <c r="B1070" s="159" t="s">
        <v>8432</v>
      </c>
      <c r="C1070" s="159" t="s">
        <v>7101</v>
      </c>
      <c r="D1070" s="159" t="s">
        <v>7101</v>
      </c>
      <c r="E1070" s="160">
        <v>1</v>
      </c>
      <c r="F1070" s="161">
        <v>280000</v>
      </c>
      <c r="G1070" s="161">
        <v>500000</v>
      </c>
      <c r="H1070" s="159" t="s">
        <v>3670</v>
      </c>
      <c r="I1070" s="159" t="s">
        <v>3666</v>
      </c>
      <c r="J1070" s="159" t="s">
        <v>8433</v>
      </c>
      <c r="K1070" s="159" t="s">
        <v>189</v>
      </c>
      <c r="L1070" s="159" t="s">
        <v>8434</v>
      </c>
    </row>
    <row r="1071" spans="1:12" x14ac:dyDescent="0.2">
      <c r="A1071" s="159" t="s">
        <v>8435</v>
      </c>
      <c r="B1071" s="159" t="s">
        <v>8436</v>
      </c>
      <c r="C1071" s="159" t="s">
        <v>8437</v>
      </c>
      <c r="D1071" s="159" t="s">
        <v>8437</v>
      </c>
      <c r="E1071" s="160">
        <v>1</v>
      </c>
      <c r="F1071" s="161">
        <v>5999975</v>
      </c>
      <c r="G1071" s="161">
        <v>9000000</v>
      </c>
      <c r="H1071" s="159" t="s">
        <v>3651</v>
      </c>
      <c r="I1071" s="159" t="s">
        <v>3711</v>
      </c>
      <c r="J1071" s="159" t="s">
        <v>5599</v>
      </c>
      <c r="K1071" s="159"/>
      <c r="L1071" s="159" t="s">
        <v>8438</v>
      </c>
    </row>
    <row r="1072" spans="1:12" x14ac:dyDescent="0.2">
      <c r="A1072" s="159" t="s">
        <v>5747</v>
      </c>
      <c r="B1072" s="159" t="s">
        <v>5748</v>
      </c>
      <c r="C1072" s="159" t="s">
        <v>8437</v>
      </c>
      <c r="D1072" s="159" t="s">
        <v>8437</v>
      </c>
      <c r="E1072" s="160">
        <v>1</v>
      </c>
      <c r="F1072" s="161">
        <v>146000</v>
      </c>
      <c r="G1072" s="161">
        <v>919000</v>
      </c>
      <c r="H1072" s="159" t="s">
        <v>3670</v>
      </c>
      <c r="I1072" s="159" t="s">
        <v>3753</v>
      </c>
      <c r="J1072" s="159" t="s">
        <v>4962</v>
      </c>
      <c r="K1072" s="159"/>
      <c r="L1072" s="159" t="s">
        <v>8439</v>
      </c>
    </row>
    <row r="1073" spans="1:12" x14ac:dyDescent="0.2">
      <c r="A1073" s="159" t="s">
        <v>8440</v>
      </c>
      <c r="B1073" s="159" t="s">
        <v>8441</v>
      </c>
      <c r="C1073" s="159" t="s">
        <v>8437</v>
      </c>
      <c r="D1073" s="159" t="s">
        <v>8437</v>
      </c>
      <c r="E1073" s="160">
        <v>1</v>
      </c>
      <c r="F1073" s="161">
        <v>19210937</v>
      </c>
      <c r="G1073" s="161">
        <v>35329982</v>
      </c>
      <c r="H1073" s="159" t="s">
        <v>3670</v>
      </c>
      <c r="I1073" s="159" t="s">
        <v>3656</v>
      </c>
      <c r="J1073" s="159" t="s">
        <v>6199</v>
      </c>
      <c r="K1073" s="159" t="s">
        <v>185</v>
      </c>
      <c r="L1073" s="159" t="s">
        <v>8442</v>
      </c>
    </row>
    <row r="1074" spans="1:12" x14ac:dyDescent="0.2">
      <c r="A1074" s="159" t="s">
        <v>8443</v>
      </c>
      <c r="B1074" s="159" t="s">
        <v>8444</v>
      </c>
      <c r="C1074" s="159" t="s">
        <v>8437</v>
      </c>
      <c r="D1074" s="159" t="s">
        <v>8437</v>
      </c>
      <c r="E1074" s="160">
        <v>1</v>
      </c>
      <c r="F1074" s="161">
        <v>4399977</v>
      </c>
      <c r="G1074" s="161">
        <v>4399977</v>
      </c>
      <c r="H1074" s="159" t="s">
        <v>3651</v>
      </c>
      <c r="I1074" s="159" t="s">
        <v>3711</v>
      </c>
      <c r="J1074" s="159" t="s">
        <v>5599</v>
      </c>
      <c r="K1074" s="159"/>
      <c r="L1074" s="159" t="s">
        <v>8445</v>
      </c>
    </row>
    <row r="1075" spans="1:12" x14ac:dyDescent="0.2">
      <c r="A1075" s="159" t="s">
        <v>8443</v>
      </c>
      <c r="B1075" s="159" t="s">
        <v>8444</v>
      </c>
      <c r="C1075" s="159" t="s">
        <v>8437</v>
      </c>
      <c r="D1075" s="159" t="s">
        <v>8437</v>
      </c>
      <c r="E1075" s="160">
        <v>1</v>
      </c>
      <c r="F1075" s="161">
        <v>27791098</v>
      </c>
      <c r="G1075" s="161">
        <v>27791098</v>
      </c>
      <c r="H1075" s="159" t="s">
        <v>3651</v>
      </c>
      <c r="I1075" s="159" t="s">
        <v>3711</v>
      </c>
      <c r="J1075" s="159" t="s">
        <v>5599</v>
      </c>
      <c r="K1075" s="159"/>
      <c r="L1075" s="159" t="s">
        <v>8446</v>
      </c>
    </row>
    <row r="1076" spans="1:12" x14ac:dyDescent="0.2">
      <c r="A1076" s="159" t="s">
        <v>8447</v>
      </c>
      <c r="B1076" s="159" t="s">
        <v>8448</v>
      </c>
      <c r="C1076" s="159" t="s">
        <v>5274</v>
      </c>
      <c r="D1076" s="159" t="s">
        <v>5274</v>
      </c>
      <c r="E1076" s="160">
        <v>1</v>
      </c>
      <c r="F1076" s="161">
        <v>476000</v>
      </c>
      <c r="G1076" s="161">
        <v>1000000</v>
      </c>
      <c r="H1076" s="159" t="s">
        <v>3651</v>
      </c>
      <c r="I1076" s="159" t="s">
        <v>3753</v>
      </c>
      <c r="J1076" s="159" t="s">
        <v>8449</v>
      </c>
      <c r="K1076" s="159" t="s">
        <v>185</v>
      </c>
      <c r="L1076" s="159" t="s">
        <v>8450</v>
      </c>
    </row>
    <row r="1077" spans="1:12" x14ac:dyDescent="0.2">
      <c r="A1077" s="159" t="s">
        <v>8451</v>
      </c>
      <c r="B1077" s="159" t="s">
        <v>8452</v>
      </c>
      <c r="C1077" s="159" t="s">
        <v>5274</v>
      </c>
      <c r="D1077" s="159" t="s">
        <v>5274</v>
      </c>
      <c r="E1077" s="160">
        <v>1</v>
      </c>
      <c r="F1077" s="161">
        <v>10827780</v>
      </c>
      <c r="G1077" s="161">
        <v>26000000</v>
      </c>
      <c r="H1077" s="159" t="s">
        <v>3651</v>
      </c>
      <c r="I1077" s="159" t="s">
        <v>3687</v>
      </c>
      <c r="J1077" s="159" t="s">
        <v>8453</v>
      </c>
      <c r="K1077" s="159" t="s">
        <v>178</v>
      </c>
      <c r="L1077" s="159" t="s">
        <v>8454</v>
      </c>
    </row>
    <row r="1078" spans="1:12" x14ac:dyDescent="0.2">
      <c r="A1078" s="159" t="s">
        <v>6337</v>
      </c>
      <c r="B1078" s="159" t="s">
        <v>6338</v>
      </c>
      <c r="C1078" s="159" t="s">
        <v>5274</v>
      </c>
      <c r="D1078" s="159" t="s">
        <v>5274</v>
      </c>
      <c r="E1078" s="160">
        <v>1</v>
      </c>
      <c r="F1078" s="161">
        <v>2500000</v>
      </c>
      <c r="G1078" s="161">
        <v>2500000</v>
      </c>
      <c r="H1078" s="159" t="s">
        <v>3651</v>
      </c>
      <c r="I1078" s="159" t="s">
        <v>3656</v>
      </c>
      <c r="J1078" s="159" t="s">
        <v>4895</v>
      </c>
      <c r="K1078" s="159"/>
      <c r="L1078" s="159" t="s">
        <v>8455</v>
      </c>
    </row>
    <row r="1079" spans="1:12" x14ac:dyDescent="0.2">
      <c r="A1079" s="159" t="s">
        <v>8456</v>
      </c>
      <c r="B1079" s="159" t="s">
        <v>8457</v>
      </c>
      <c r="C1079" s="159" t="s">
        <v>8458</v>
      </c>
      <c r="D1079" s="159" t="s">
        <v>8458</v>
      </c>
      <c r="E1079" s="160">
        <v>1</v>
      </c>
      <c r="F1079" s="161">
        <v>265000</v>
      </c>
      <c r="G1079" s="161">
        <v>265000</v>
      </c>
      <c r="H1079" s="159" t="s">
        <v>3670</v>
      </c>
      <c r="I1079" s="159" t="s">
        <v>3671</v>
      </c>
      <c r="J1079" s="159" t="s">
        <v>5196</v>
      </c>
      <c r="K1079" s="159" t="s">
        <v>185</v>
      </c>
      <c r="L1079" s="159" t="s">
        <v>8459</v>
      </c>
    </row>
    <row r="1080" spans="1:12" x14ac:dyDescent="0.2">
      <c r="A1080" s="159" t="s">
        <v>8460</v>
      </c>
      <c r="B1080" s="159" t="s">
        <v>8461</v>
      </c>
      <c r="C1080" s="159" t="s">
        <v>8458</v>
      </c>
      <c r="D1080" s="159" t="s">
        <v>8458</v>
      </c>
      <c r="E1080" s="160">
        <v>1</v>
      </c>
      <c r="F1080" s="161">
        <v>34706776</v>
      </c>
      <c r="G1080" s="161">
        <v>34706776</v>
      </c>
      <c r="H1080" s="159" t="s">
        <v>3651</v>
      </c>
      <c r="I1080" s="159" t="s">
        <v>3656</v>
      </c>
      <c r="J1080" s="159" t="s">
        <v>8462</v>
      </c>
      <c r="K1080" s="159"/>
      <c r="L1080" s="159" t="s">
        <v>8463</v>
      </c>
    </row>
    <row r="1081" spans="1:12" x14ac:dyDescent="0.2">
      <c r="A1081" s="159" t="s">
        <v>6684</v>
      </c>
      <c r="B1081" s="159" t="s">
        <v>6685</v>
      </c>
      <c r="C1081" s="159" t="s">
        <v>8458</v>
      </c>
      <c r="D1081" s="159" t="s">
        <v>8458</v>
      </c>
      <c r="E1081" s="160">
        <v>1</v>
      </c>
      <c r="F1081" s="161">
        <v>0</v>
      </c>
      <c r="G1081" s="161">
        <v>34000000</v>
      </c>
      <c r="H1081" s="159" t="s">
        <v>3670</v>
      </c>
      <c r="I1081" s="159" t="s">
        <v>3656</v>
      </c>
      <c r="J1081" s="159" t="s">
        <v>6686</v>
      </c>
      <c r="K1081" s="159"/>
      <c r="L1081" s="159" t="s">
        <v>8464</v>
      </c>
    </row>
    <row r="1082" spans="1:12" x14ac:dyDescent="0.2">
      <c r="A1082" s="159" t="s">
        <v>4870</v>
      </c>
      <c r="B1082" s="159" t="s">
        <v>4871</v>
      </c>
      <c r="C1082" s="159" t="s">
        <v>8458</v>
      </c>
      <c r="D1082" s="159" t="s">
        <v>8458</v>
      </c>
      <c r="E1082" s="160">
        <v>1</v>
      </c>
      <c r="F1082" s="161">
        <v>4000000</v>
      </c>
      <c r="G1082" s="161">
        <v>4000000</v>
      </c>
      <c r="H1082" s="159" t="s">
        <v>3670</v>
      </c>
      <c r="I1082" s="159" t="s">
        <v>3666</v>
      </c>
      <c r="J1082" s="159" t="s">
        <v>3855</v>
      </c>
      <c r="K1082" s="159" t="s">
        <v>1475</v>
      </c>
      <c r="L1082" s="159" t="s">
        <v>8465</v>
      </c>
    </row>
    <row r="1083" spans="1:12" x14ac:dyDescent="0.2">
      <c r="A1083" s="159" t="s">
        <v>8466</v>
      </c>
      <c r="B1083" s="159" t="s">
        <v>8467</v>
      </c>
      <c r="C1083" s="159" t="s">
        <v>8468</v>
      </c>
      <c r="D1083" s="159" t="s">
        <v>8468</v>
      </c>
      <c r="E1083" s="160">
        <v>1</v>
      </c>
      <c r="F1083" s="161">
        <v>9820000</v>
      </c>
      <c r="G1083" s="161">
        <v>9820000</v>
      </c>
      <c r="H1083" s="159" t="s">
        <v>3651</v>
      </c>
      <c r="I1083" s="159" t="s">
        <v>3671</v>
      </c>
      <c r="J1083" s="159" t="s">
        <v>8469</v>
      </c>
      <c r="K1083" s="159" t="s">
        <v>182</v>
      </c>
      <c r="L1083" s="159" t="s">
        <v>8470</v>
      </c>
    </row>
    <row r="1084" spans="1:12" x14ac:dyDescent="0.2">
      <c r="A1084" s="159" t="s">
        <v>8471</v>
      </c>
      <c r="B1084" s="159" t="s">
        <v>8472</v>
      </c>
      <c r="C1084" s="159" t="s">
        <v>8468</v>
      </c>
      <c r="D1084" s="159" t="s">
        <v>6192</v>
      </c>
      <c r="E1084" s="160">
        <v>2</v>
      </c>
      <c r="F1084" s="161">
        <v>992600</v>
      </c>
      <c r="G1084" s="161">
        <v>2500000</v>
      </c>
      <c r="H1084" s="159" t="s">
        <v>3651</v>
      </c>
      <c r="I1084" s="159" t="s">
        <v>3711</v>
      </c>
      <c r="J1084" s="159" t="s">
        <v>5493</v>
      </c>
      <c r="K1084" s="159"/>
      <c r="L1084" s="159" t="s">
        <v>8473</v>
      </c>
    </row>
    <row r="1085" spans="1:12" x14ac:dyDescent="0.2">
      <c r="A1085" s="159" t="s">
        <v>8474</v>
      </c>
      <c r="B1085" s="159" t="s">
        <v>8475</v>
      </c>
      <c r="C1085" s="159" t="s">
        <v>8476</v>
      </c>
      <c r="D1085" s="159" t="s">
        <v>8476</v>
      </c>
      <c r="E1085" s="160">
        <v>1</v>
      </c>
      <c r="F1085" s="161">
        <v>1000000</v>
      </c>
      <c r="G1085" s="161"/>
      <c r="H1085" s="159" t="s">
        <v>3651</v>
      </c>
      <c r="I1085" s="159" t="s">
        <v>3871</v>
      </c>
      <c r="J1085" s="159" t="s">
        <v>8477</v>
      </c>
      <c r="K1085" s="159" t="s">
        <v>178</v>
      </c>
      <c r="L1085" s="159" t="s">
        <v>8478</v>
      </c>
    </row>
    <row r="1086" spans="1:12" x14ac:dyDescent="0.2">
      <c r="A1086" s="159" t="s">
        <v>8479</v>
      </c>
      <c r="B1086" s="159" t="s">
        <v>8480</v>
      </c>
      <c r="C1086" s="159" t="s">
        <v>8476</v>
      </c>
      <c r="D1086" s="159" t="s">
        <v>8476</v>
      </c>
      <c r="E1086" s="160">
        <v>1</v>
      </c>
      <c r="F1086" s="161">
        <v>300000</v>
      </c>
      <c r="G1086" s="161">
        <v>7000000</v>
      </c>
      <c r="H1086" s="159" t="s">
        <v>3651</v>
      </c>
      <c r="I1086" s="159" t="s">
        <v>5184</v>
      </c>
      <c r="J1086" s="159" t="s">
        <v>8481</v>
      </c>
      <c r="K1086" s="159"/>
      <c r="L1086" s="159" t="s">
        <v>8482</v>
      </c>
    </row>
    <row r="1087" spans="1:12" x14ac:dyDescent="0.2">
      <c r="A1087" s="159" t="s">
        <v>5450</v>
      </c>
      <c r="B1087" s="159" t="s">
        <v>5451</v>
      </c>
      <c r="C1087" s="159" t="s">
        <v>8320</v>
      </c>
      <c r="D1087" s="159" t="s">
        <v>8320</v>
      </c>
      <c r="E1087" s="160">
        <v>1</v>
      </c>
      <c r="F1087" s="161">
        <v>1023417</v>
      </c>
      <c r="G1087" s="161">
        <v>1023417</v>
      </c>
      <c r="H1087" s="159" t="s">
        <v>3651</v>
      </c>
      <c r="I1087" s="159" t="s">
        <v>3690</v>
      </c>
      <c r="J1087" s="159" t="s">
        <v>5452</v>
      </c>
      <c r="K1087" s="159"/>
      <c r="L1087" s="159" t="s">
        <v>8483</v>
      </c>
    </row>
    <row r="1088" spans="1:12" x14ac:dyDescent="0.2">
      <c r="A1088" s="159" t="s">
        <v>8484</v>
      </c>
      <c r="B1088" s="159" t="s">
        <v>8485</v>
      </c>
      <c r="C1088" s="159" t="s">
        <v>8320</v>
      </c>
      <c r="D1088" s="159" t="s">
        <v>8320</v>
      </c>
      <c r="E1088" s="160">
        <v>1</v>
      </c>
      <c r="F1088" s="161">
        <v>160000</v>
      </c>
      <c r="G1088" s="161">
        <v>300000</v>
      </c>
      <c r="H1088" s="159" t="s">
        <v>3651</v>
      </c>
      <c r="I1088" s="159" t="s">
        <v>3671</v>
      </c>
      <c r="J1088" s="159" t="s">
        <v>8486</v>
      </c>
      <c r="K1088" s="159"/>
      <c r="L1088" s="159" t="s">
        <v>8487</v>
      </c>
    </row>
    <row r="1089" spans="1:12" x14ac:dyDescent="0.2">
      <c r="A1089" s="159" t="s">
        <v>8488</v>
      </c>
      <c r="B1089" s="159" t="s">
        <v>8489</v>
      </c>
      <c r="C1089" s="159" t="s">
        <v>8320</v>
      </c>
      <c r="D1089" s="159" t="s">
        <v>8320</v>
      </c>
      <c r="E1089" s="160">
        <v>1</v>
      </c>
      <c r="F1089" s="161">
        <v>1033010</v>
      </c>
      <c r="G1089" s="161">
        <v>1033010</v>
      </c>
      <c r="H1089" s="159" t="s">
        <v>3651</v>
      </c>
      <c r="I1089" s="159" t="s">
        <v>4940</v>
      </c>
      <c r="J1089" s="159" t="s">
        <v>5116</v>
      </c>
      <c r="K1089" s="159" t="s">
        <v>185</v>
      </c>
      <c r="L1089" s="159" t="s">
        <v>8490</v>
      </c>
    </row>
    <row r="1090" spans="1:12" x14ac:dyDescent="0.2">
      <c r="A1090" s="159" t="s">
        <v>8491</v>
      </c>
      <c r="B1090" s="159" t="s">
        <v>8492</v>
      </c>
      <c r="C1090" s="159" t="s">
        <v>8320</v>
      </c>
      <c r="D1090" s="159" t="s">
        <v>8320</v>
      </c>
      <c r="E1090" s="160">
        <v>1</v>
      </c>
      <c r="F1090" s="161">
        <v>3618139</v>
      </c>
      <c r="G1090" s="161">
        <v>6000000</v>
      </c>
      <c r="H1090" s="159" t="s">
        <v>3651</v>
      </c>
      <c r="I1090" s="159" t="s">
        <v>3671</v>
      </c>
      <c r="J1090" s="159" t="s">
        <v>8183</v>
      </c>
      <c r="K1090" s="159" t="s">
        <v>1475</v>
      </c>
      <c r="L1090" s="159" t="s">
        <v>8493</v>
      </c>
    </row>
    <row r="1091" spans="1:12" x14ac:dyDescent="0.2">
      <c r="A1091" s="159" t="s">
        <v>8491</v>
      </c>
      <c r="B1091" s="159" t="s">
        <v>8492</v>
      </c>
      <c r="C1091" s="159" t="s">
        <v>8320</v>
      </c>
      <c r="D1091" s="159" t="s">
        <v>8320</v>
      </c>
      <c r="E1091" s="160">
        <v>1</v>
      </c>
      <c r="F1091" s="161">
        <v>150000</v>
      </c>
      <c r="G1091" s="161">
        <v>150000</v>
      </c>
      <c r="H1091" s="159" t="s">
        <v>3651</v>
      </c>
      <c r="I1091" s="159" t="s">
        <v>3671</v>
      </c>
      <c r="J1091" s="159" t="s">
        <v>8183</v>
      </c>
      <c r="K1091" s="159" t="s">
        <v>1475</v>
      </c>
      <c r="L1091" s="159" t="s">
        <v>8494</v>
      </c>
    </row>
    <row r="1092" spans="1:12" x14ac:dyDescent="0.2">
      <c r="A1092" s="159" t="s">
        <v>8491</v>
      </c>
      <c r="B1092" s="159" t="s">
        <v>8492</v>
      </c>
      <c r="C1092" s="159" t="s">
        <v>8320</v>
      </c>
      <c r="D1092" s="159" t="s">
        <v>8320</v>
      </c>
      <c r="E1092" s="160">
        <v>1</v>
      </c>
      <c r="F1092" s="161">
        <v>1000000</v>
      </c>
      <c r="G1092" s="161">
        <v>1000000</v>
      </c>
      <c r="H1092" s="159" t="s">
        <v>3651</v>
      </c>
      <c r="I1092" s="159" t="s">
        <v>3671</v>
      </c>
      <c r="J1092" s="159" t="s">
        <v>8183</v>
      </c>
      <c r="K1092" s="159" t="s">
        <v>1475</v>
      </c>
      <c r="L1092" s="159" t="s">
        <v>8495</v>
      </c>
    </row>
    <row r="1093" spans="1:12" x14ac:dyDescent="0.2">
      <c r="A1093" s="159" t="s">
        <v>8496</v>
      </c>
      <c r="B1093" s="159" t="s">
        <v>6833</v>
      </c>
      <c r="C1093" s="159" t="s">
        <v>5081</v>
      </c>
      <c r="D1093" s="159" t="s">
        <v>5081</v>
      </c>
      <c r="E1093" s="160">
        <v>1</v>
      </c>
      <c r="F1093" s="161">
        <v>1195000</v>
      </c>
      <c r="G1093" s="161">
        <v>5000000</v>
      </c>
      <c r="H1093" s="159" t="s">
        <v>3651</v>
      </c>
      <c r="I1093" s="159" t="s">
        <v>3753</v>
      </c>
      <c r="J1093" s="159" t="s">
        <v>4949</v>
      </c>
      <c r="K1093" s="159" t="s">
        <v>189</v>
      </c>
      <c r="L1093" s="159" t="s">
        <v>8497</v>
      </c>
    </row>
    <row r="1094" spans="1:12" x14ac:dyDescent="0.2">
      <c r="A1094" s="159" t="s">
        <v>8498</v>
      </c>
      <c r="B1094" s="159" t="s">
        <v>8499</v>
      </c>
      <c r="C1094" s="159" t="s">
        <v>5081</v>
      </c>
      <c r="D1094" s="159" t="s">
        <v>5081</v>
      </c>
      <c r="E1094" s="160">
        <v>1</v>
      </c>
      <c r="F1094" s="161">
        <v>199999</v>
      </c>
      <c r="G1094" s="161">
        <v>437868</v>
      </c>
      <c r="H1094" s="159" t="s">
        <v>3651</v>
      </c>
      <c r="I1094" s="159" t="s">
        <v>3776</v>
      </c>
      <c r="J1094" s="159" t="s">
        <v>7731</v>
      </c>
      <c r="K1094" s="159"/>
      <c r="L1094" s="159" t="s">
        <v>8500</v>
      </c>
    </row>
    <row r="1095" spans="1:12" x14ac:dyDescent="0.2">
      <c r="A1095" s="159" t="s">
        <v>8501</v>
      </c>
      <c r="B1095" s="159" t="s">
        <v>8502</v>
      </c>
      <c r="C1095" s="159" t="s">
        <v>5081</v>
      </c>
      <c r="D1095" s="159" t="s">
        <v>5081</v>
      </c>
      <c r="E1095" s="160">
        <v>1</v>
      </c>
      <c r="F1095" s="161">
        <v>3088234</v>
      </c>
      <c r="G1095" s="161">
        <v>3088234</v>
      </c>
      <c r="H1095" s="159" t="s">
        <v>3651</v>
      </c>
      <c r="I1095" s="159" t="s">
        <v>3690</v>
      </c>
      <c r="J1095" s="159" t="s">
        <v>8503</v>
      </c>
      <c r="K1095" s="159"/>
      <c r="L1095" s="159" t="s">
        <v>8504</v>
      </c>
    </row>
    <row r="1096" spans="1:12" x14ac:dyDescent="0.2">
      <c r="A1096" s="159" t="s">
        <v>8505</v>
      </c>
      <c r="B1096" s="159" t="s">
        <v>8506</v>
      </c>
      <c r="C1096" s="159" t="s">
        <v>5081</v>
      </c>
      <c r="D1096" s="159" t="s">
        <v>5081</v>
      </c>
      <c r="E1096" s="160">
        <v>1</v>
      </c>
      <c r="F1096" s="161">
        <v>45999999</v>
      </c>
      <c r="G1096" s="161">
        <v>45999999</v>
      </c>
      <c r="H1096" s="159" t="s">
        <v>3670</v>
      </c>
      <c r="I1096" s="159" t="s">
        <v>3656</v>
      </c>
      <c r="J1096" s="159" t="s">
        <v>5077</v>
      </c>
      <c r="K1096" s="159" t="s">
        <v>178</v>
      </c>
      <c r="L1096" s="159" t="s">
        <v>8507</v>
      </c>
    </row>
    <row r="1097" spans="1:12" x14ac:dyDescent="0.2">
      <c r="A1097" s="159" t="s">
        <v>8508</v>
      </c>
      <c r="B1097" s="159" t="s">
        <v>8509</v>
      </c>
      <c r="C1097" s="159" t="s">
        <v>8510</v>
      </c>
      <c r="D1097" s="159" t="s">
        <v>2184</v>
      </c>
      <c r="E1097" s="160">
        <v>2</v>
      </c>
      <c r="F1097" s="161">
        <v>160000</v>
      </c>
      <c r="G1097" s="161">
        <v>750000</v>
      </c>
      <c r="H1097" s="159" t="s">
        <v>3651</v>
      </c>
      <c r="I1097" s="159" t="s">
        <v>8511</v>
      </c>
      <c r="J1097" s="159" t="s">
        <v>8512</v>
      </c>
      <c r="K1097" s="159" t="s">
        <v>189</v>
      </c>
      <c r="L1097" s="159" t="s">
        <v>8513</v>
      </c>
    </row>
    <row r="1098" spans="1:12" x14ac:dyDescent="0.2">
      <c r="A1098" s="159" t="s">
        <v>8514</v>
      </c>
      <c r="B1098" s="159" t="s">
        <v>8515</v>
      </c>
      <c r="C1098" s="159" t="s">
        <v>8510</v>
      </c>
      <c r="D1098" s="159" t="s">
        <v>8510</v>
      </c>
      <c r="E1098" s="160">
        <v>1</v>
      </c>
      <c r="F1098" s="161">
        <v>2230915</v>
      </c>
      <c r="G1098" s="161">
        <v>5980914</v>
      </c>
      <c r="H1098" s="159" t="s">
        <v>3651</v>
      </c>
      <c r="I1098" s="159" t="s">
        <v>3656</v>
      </c>
      <c r="J1098" s="159" t="s">
        <v>3849</v>
      </c>
      <c r="K1098" s="159" t="s">
        <v>189</v>
      </c>
      <c r="L1098" s="159" t="s">
        <v>8516</v>
      </c>
    </row>
    <row r="1099" spans="1:12" x14ac:dyDescent="0.2">
      <c r="A1099" s="159" t="s">
        <v>8517</v>
      </c>
      <c r="B1099" s="159" t="s">
        <v>8518</v>
      </c>
      <c r="C1099" s="159" t="s">
        <v>8519</v>
      </c>
      <c r="D1099" s="159" t="s">
        <v>8519</v>
      </c>
      <c r="E1099" s="160">
        <v>1</v>
      </c>
      <c r="F1099" s="161">
        <v>11423253</v>
      </c>
      <c r="G1099" s="161">
        <v>13894258</v>
      </c>
      <c r="H1099" s="159" t="s">
        <v>3651</v>
      </c>
      <c r="I1099" s="159" t="s">
        <v>3671</v>
      </c>
      <c r="J1099" s="159" t="s">
        <v>3887</v>
      </c>
      <c r="K1099" s="159"/>
      <c r="L1099" s="159" t="s">
        <v>8520</v>
      </c>
    </row>
    <row r="1100" spans="1:12" x14ac:dyDescent="0.2">
      <c r="A1100" s="159" t="s">
        <v>6684</v>
      </c>
      <c r="B1100" s="159" t="s">
        <v>6685</v>
      </c>
      <c r="C1100" s="159" t="s">
        <v>8519</v>
      </c>
      <c r="D1100" s="159" t="s">
        <v>8519</v>
      </c>
      <c r="E1100" s="160">
        <v>1</v>
      </c>
      <c r="F1100" s="161">
        <v>0</v>
      </c>
      <c r="G1100" s="161">
        <v>235000</v>
      </c>
      <c r="H1100" s="159" t="s">
        <v>3670</v>
      </c>
      <c r="I1100" s="159" t="s">
        <v>3656</v>
      </c>
      <c r="J1100" s="159" t="s">
        <v>6686</v>
      </c>
      <c r="K1100" s="159"/>
      <c r="L1100" s="159" t="s">
        <v>8521</v>
      </c>
    </row>
    <row r="1101" spans="1:12" x14ac:dyDescent="0.2">
      <c r="A1101" s="159" t="s">
        <v>8522</v>
      </c>
      <c r="B1101" s="159" t="s">
        <v>8523</v>
      </c>
      <c r="C1101" s="159" t="s">
        <v>8524</v>
      </c>
      <c r="D1101" s="159" t="s">
        <v>8524</v>
      </c>
      <c r="E1101" s="160">
        <v>1</v>
      </c>
      <c r="F1101" s="161">
        <v>6854247</v>
      </c>
      <c r="G1101" s="161">
        <v>10888098</v>
      </c>
      <c r="H1101" s="159" t="s">
        <v>3651</v>
      </c>
      <c r="I1101" s="159" t="s">
        <v>4846</v>
      </c>
      <c r="J1101" s="159" t="s">
        <v>5089</v>
      </c>
      <c r="K1101" s="159" t="s">
        <v>1475</v>
      </c>
      <c r="L1101" s="159" t="s">
        <v>8525</v>
      </c>
    </row>
    <row r="1102" spans="1:12" x14ac:dyDescent="0.2">
      <c r="A1102" s="159" t="s">
        <v>8526</v>
      </c>
      <c r="B1102" s="159" t="s">
        <v>8527</v>
      </c>
      <c r="C1102" s="159" t="s">
        <v>8528</v>
      </c>
      <c r="D1102" s="159" t="s">
        <v>8528</v>
      </c>
      <c r="E1102" s="160">
        <v>1</v>
      </c>
      <c r="F1102" s="161">
        <v>2307693</v>
      </c>
      <c r="G1102" s="161">
        <v>2307693</v>
      </c>
      <c r="H1102" s="159" t="s">
        <v>3651</v>
      </c>
      <c r="I1102" s="159" t="s">
        <v>3656</v>
      </c>
      <c r="J1102" s="159" t="s">
        <v>5077</v>
      </c>
      <c r="K1102" s="159"/>
      <c r="L1102" s="159" t="s">
        <v>8529</v>
      </c>
    </row>
    <row r="1103" spans="1:12" x14ac:dyDescent="0.2">
      <c r="A1103" s="159" t="s">
        <v>8530</v>
      </c>
      <c r="B1103" s="159" t="s">
        <v>8531</v>
      </c>
      <c r="C1103" s="159" t="s">
        <v>8528</v>
      </c>
      <c r="D1103" s="159" t="s">
        <v>8528</v>
      </c>
      <c r="E1103" s="160">
        <v>1</v>
      </c>
      <c r="F1103" s="161">
        <v>62124935</v>
      </c>
      <c r="G1103" s="161">
        <v>62898094</v>
      </c>
      <c r="H1103" s="159" t="s">
        <v>3651</v>
      </c>
      <c r="I1103" s="159" t="s">
        <v>3671</v>
      </c>
      <c r="J1103" s="159" t="s">
        <v>6104</v>
      </c>
      <c r="K1103" s="159" t="s">
        <v>185</v>
      </c>
      <c r="L1103" s="159" t="s">
        <v>8532</v>
      </c>
    </row>
    <row r="1104" spans="1:12" x14ac:dyDescent="0.2">
      <c r="A1104" s="159" t="s">
        <v>8533</v>
      </c>
      <c r="B1104" s="159" t="s">
        <v>8534</v>
      </c>
      <c r="C1104" s="159" t="s">
        <v>8528</v>
      </c>
      <c r="D1104" s="159" t="s">
        <v>8528</v>
      </c>
      <c r="E1104" s="160">
        <v>1</v>
      </c>
      <c r="F1104" s="161">
        <v>4620000</v>
      </c>
      <c r="G1104" s="161"/>
      <c r="H1104" s="159" t="s">
        <v>3651</v>
      </c>
      <c r="I1104" s="159" t="s">
        <v>3656</v>
      </c>
      <c r="J1104" s="159" t="s">
        <v>4916</v>
      </c>
      <c r="K1104" s="159" t="s">
        <v>189</v>
      </c>
      <c r="L1104" s="159" t="s">
        <v>8535</v>
      </c>
    </row>
    <row r="1105" spans="1:12" x14ac:dyDescent="0.2">
      <c r="A1105" s="159" t="s">
        <v>8536</v>
      </c>
      <c r="B1105" s="159" t="s">
        <v>8537</v>
      </c>
      <c r="C1105" s="159" t="s">
        <v>8528</v>
      </c>
      <c r="D1105" s="159" t="s">
        <v>8528</v>
      </c>
      <c r="E1105" s="160">
        <v>1</v>
      </c>
      <c r="F1105" s="161">
        <v>11999993</v>
      </c>
      <c r="G1105" s="161">
        <v>15000000</v>
      </c>
      <c r="H1105" s="159" t="s">
        <v>3651</v>
      </c>
      <c r="I1105" s="159" t="s">
        <v>3871</v>
      </c>
      <c r="J1105" s="159" t="s">
        <v>3872</v>
      </c>
      <c r="K1105" s="159" t="s">
        <v>182</v>
      </c>
      <c r="L1105" s="159" t="s">
        <v>8538</v>
      </c>
    </row>
    <row r="1106" spans="1:12" x14ac:dyDescent="0.2">
      <c r="A1106" s="159" t="s">
        <v>8539</v>
      </c>
      <c r="B1106" s="159" t="s">
        <v>8540</v>
      </c>
      <c r="C1106" s="159" t="s">
        <v>6924</v>
      </c>
      <c r="D1106" s="159" t="s">
        <v>6924</v>
      </c>
      <c r="E1106" s="160">
        <v>1</v>
      </c>
      <c r="F1106" s="161">
        <v>200000</v>
      </c>
      <c r="G1106" s="161">
        <v>200000</v>
      </c>
      <c r="H1106" s="159" t="s">
        <v>3670</v>
      </c>
      <c r="I1106" s="159" t="s">
        <v>5733</v>
      </c>
      <c r="J1106" s="159" t="s">
        <v>8541</v>
      </c>
      <c r="K1106" s="159" t="s">
        <v>182</v>
      </c>
      <c r="L1106" s="159" t="s">
        <v>8542</v>
      </c>
    </row>
    <row r="1107" spans="1:12" x14ac:dyDescent="0.2">
      <c r="A1107" s="159" t="s">
        <v>8543</v>
      </c>
      <c r="B1107" s="159" t="s">
        <v>8544</v>
      </c>
      <c r="C1107" s="159" t="s">
        <v>6924</v>
      </c>
      <c r="D1107" s="159" t="s">
        <v>6924</v>
      </c>
      <c r="E1107" s="160">
        <v>1</v>
      </c>
      <c r="F1107" s="161">
        <v>9634360</v>
      </c>
      <c r="G1107" s="161">
        <v>15000000</v>
      </c>
      <c r="H1107" s="159" t="s">
        <v>3670</v>
      </c>
      <c r="I1107" s="159" t="s">
        <v>3680</v>
      </c>
      <c r="J1107" s="159" t="s">
        <v>7792</v>
      </c>
      <c r="K1107" s="159"/>
      <c r="L1107" s="159" t="s">
        <v>8545</v>
      </c>
    </row>
    <row r="1108" spans="1:12" x14ac:dyDescent="0.2">
      <c r="A1108" s="159" t="s">
        <v>3665</v>
      </c>
      <c r="B1108" s="159" t="s">
        <v>3668</v>
      </c>
      <c r="C1108" s="159" t="s">
        <v>6924</v>
      </c>
      <c r="D1108" s="159" t="s">
        <v>6924</v>
      </c>
      <c r="E1108" s="160">
        <v>1</v>
      </c>
      <c r="F1108" s="161">
        <v>100000003</v>
      </c>
      <c r="G1108" s="161">
        <v>100000003</v>
      </c>
      <c r="H1108" s="159" t="s">
        <v>3651</v>
      </c>
      <c r="I1108" s="159" t="s">
        <v>3666</v>
      </c>
      <c r="J1108" s="159" t="s">
        <v>5676</v>
      </c>
      <c r="K1108" s="159"/>
      <c r="L1108" s="159" t="s">
        <v>3720</v>
      </c>
    </row>
    <row r="1109" spans="1:12" x14ac:dyDescent="0.2">
      <c r="A1109" s="159" t="s">
        <v>8546</v>
      </c>
      <c r="B1109" s="159" t="s">
        <v>8547</v>
      </c>
      <c r="C1109" s="159" t="s">
        <v>8548</v>
      </c>
      <c r="D1109" s="159" t="s">
        <v>8548</v>
      </c>
      <c r="E1109" s="160">
        <v>1</v>
      </c>
      <c r="F1109" s="161">
        <v>85000</v>
      </c>
      <c r="G1109" s="161">
        <v>300000</v>
      </c>
      <c r="H1109" s="159" t="s">
        <v>3651</v>
      </c>
      <c r="I1109" s="159" t="s">
        <v>3656</v>
      </c>
      <c r="J1109" s="159" t="s">
        <v>8011</v>
      </c>
      <c r="K1109" s="159" t="s">
        <v>193</v>
      </c>
      <c r="L1109" s="159" t="s">
        <v>8549</v>
      </c>
    </row>
    <row r="1110" spans="1:12" x14ac:dyDescent="0.2">
      <c r="A1110" s="159" t="s">
        <v>8550</v>
      </c>
      <c r="B1110" s="159" t="s">
        <v>8551</v>
      </c>
      <c r="C1110" s="159" t="s">
        <v>8548</v>
      </c>
      <c r="D1110" s="159" t="s">
        <v>8548</v>
      </c>
      <c r="E1110" s="160">
        <v>1</v>
      </c>
      <c r="F1110" s="161">
        <v>4200000</v>
      </c>
      <c r="G1110" s="161">
        <v>4200000</v>
      </c>
      <c r="H1110" s="159" t="s">
        <v>3670</v>
      </c>
      <c r="I1110" s="159" t="s">
        <v>3660</v>
      </c>
      <c r="J1110" s="159" t="s">
        <v>8552</v>
      </c>
      <c r="K1110" s="159"/>
      <c r="L1110" s="159" t="s">
        <v>8553</v>
      </c>
    </row>
    <row r="1111" spans="1:12" x14ac:dyDescent="0.2">
      <c r="A1111" s="159" t="s">
        <v>8554</v>
      </c>
      <c r="B1111" s="159" t="s">
        <v>8555</v>
      </c>
      <c r="C1111" s="159" t="s">
        <v>8548</v>
      </c>
      <c r="D1111" s="159" t="s">
        <v>8548</v>
      </c>
      <c r="E1111" s="160">
        <v>1</v>
      </c>
      <c r="F1111" s="161">
        <v>24799853</v>
      </c>
      <c r="G1111" s="161">
        <v>24799853</v>
      </c>
      <c r="H1111" s="159" t="s">
        <v>3651</v>
      </c>
      <c r="I1111" s="159" t="s">
        <v>6565</v>
      </c>
      <c r="J1111" s="159" t="s">
        <v>3663</v>
      </c>
      <c r="K1111" s="159"/>
      <c r="L1111" s="159" t="s">
        <v>8556</v>
      </c>
    </row>
    <row r="1112" spans="1:12" x14ac:dyDescent="0.2">
      <c r="A1112" s="159" t="s">
        <v>8557</v>
      </c>
      <c r="B1112" s="159" t="s">
        <v>8558</v>
      </c>
      <c r="C1112" s="159" t="s">
        <v>8559</v>
      </c>
      <c r="D1112" s="159" t="s">
        <v>8560</v>
      </c>
      <c r="E1112" s="160">
        <v>2</v>
      </c>
      <c r="F1112" s="161">
        <v>1799999</v>
      </c>
      <c r="G1112" s="161">
        <v>2999999</v>
      </c>
      <c r="H1112" s="159" t="s">
        <v>3651</v>
      </c>
      <c r="I1112" s="159" t="s">
        <v>5250</v>
      </c>
      <c r="J1112" s="159" t="s">
        <v>5476</v>
      </c>
      <c r="K1112" s="159" t="s">
        <v>178</v>
      </c>
      <c r="L1112" s="159" t="s">
        <v>8561</v>
      </c>
    </row>
    <row r="1113" spans="1:12" x14ac:dyDescent="0.2">
      <c r="A1113" s="159" t="s">
        <v>8562</v>
      </c>
      <c r="B1113" s="159" t="s">
        <v>8563</v>
      </c>
      <c r="C1113" s="159" t="s">
        <v>8559</v>
      </c>
      <c r="D1113" s="159" t="s">
        <v>8564</v>
      </c>
      <c r="E1113" s="160">
        <v>2</v>
      </c>
      <c r="F1113" s="161">
        <v>4250005</v>
      </c>
      <c r="G1113" s="161">
        <v>4250005</v>
      </c>
      <c r="H1113" s="159" t="s">
        <v>3670</v>
      </c>
      <c r="I1113" s="159" t="s">
        <v>3716</v>
      </c>
      <c r="J1113" s="159" t="s">
        <v>6735</v>
      </c>
      <c r="K1113" s="159" t="s">
        <v>182</v>
      </c>
      <c r="L1113" s="159" t="s">
        <v>8565</v>
      </c>
    </row>
    <row r="1114" spans="1:12" x14ac:dyDescent="0.2">
      <c r="A1114" s="159" t="s">
        <v>5800</v>
      </c>
      <c r="B1114" s="159" t="s">
        <v>5801</v>
      </c>
      <c r="C1114" s="159" t="s">
        <v>8559</v>
      </c>
      <c r="D1114" s="159" t="s">
        <v>8559</v>
      </c>
      <c r="E1114" s="160">
        <v>1</v>
      </c>
      <c r="F1114" s="161">
        <v>13000000</v>
      </c>
      <c r="G1114" s="161">
        <v>13000000</v>
      </c>
      <c r="H1114" s="159" t="s">
        <v>3670</v>
      </c>
      <c r="I1114" s="159" t="s">
        <v>3680</v>
      </c>
      <c r="J1114" s="159" t="s">
        <v>3680</v>
      </c>
      <c r="K1114" s="159"/>
      <c r="L1114" s="159" t="s">
        <v>8566</v>
      </c>
    </row>
    <row r="1115" spans="1:12" x14ac:dyDescent="0.2">
      <c r="A1115" s="159" t="s">
        <v>4951</v>
      </c>
      <c r="B1115" s="159" t="s">
        <v>4952</v>
      </c>
      <c r="C1115" s="159" t="s">
        <v>8567</v>
      </c>
      <c r="D1115" s="159" t="s">
        <v>8567</v>
      </c>
      <c r="E1115" s="160">
        <v>1</v>
      </c>
      <c r="F1115" s="161">
        <v>554233</v>
      </c>
      <c r="G1115" s="161">
        <v>554233</v>
      </c>
      <c r="H1115" s="159" t="s">
        <v>3670</v>
      </c>
      <c r="I1115" s="159" t="s">
        <v>3893</v>
      </c>
      <c r="J1115" s="159" t="s">
        <v>4953</v>
      </c>
      <c r="K1115" s="159"/>
      <c r="L1115" s="159" t="s">
        <v>8568</v>
      </c>
    </row>
    <row r="1116" spans="1:12" x14ac:dyDescent="0.2">
      <c r="A1116" s="159" t="s">
        <v>7868</v>
      </c>
      <c r="B1116" s="159" t="s">
        <v>7869</v>
      </c>
      <c r="C1116" s="159" t="s">
        <v>8567</v>
      </c>
      <c r="D1116" s="159" t="s">
        <v>8567</v>
      </c>
      <c r="E1116" s="160">
        <v>1</v>
      </c>
      <c r="F1116" s="161">
        <v>877</v>
      </c>
      <c r="G1116" s="161">
        <v>877</v>
      </c>
      <c r="H1116" s="159" t="s">
        <v>3651</v>
      </c>
      <c r="I1116" s="159" t="s">
        <v>3656</v>
      </c>
      <c r="J1116" s="159" t="s">
        <v>5077</v>
      </c>
      <c r="K1116" s="159"/>
      <c r="L1116" s="159" t="s">
        <v>8569</v>
      </c>
    </row>
    <row r="1117" spans="1:12" x14ac:dyDescent="0.2">
      <c r="A1117" s="159" t="s">
        <v>8570</v>
      </c>
      <c r="B1117" s="159" t="s">
        <v>8571</v>
      </c>
      <c r="C1117" s="159" t="s">
        <v>8567</v>
      </c>
      <c r="D1117" s="159" t="s">
        <v>8567</v>
      </c>
      <c r="E1117" s="160">
        <v>1</v>
      </c>
      <c r="F1117" s="161">
        <v>80000</v>
      </c>
      <c r="G1117" s="161">
        <v>8000000</v>
      </c>
      <c r="H1117" s="159" t="s">
        <v>3651</v>
      </c>
      <c r="I1117" s="159" t="s">
        <v>3871</v>
      </c>
      <c r="J1117" s="159" t="s">
        <v>8572</v>
      </c>
      <c r="K1117" s="159"/>
      <c r="L1117" s="159" t="s">
        <v>8573</v>
      </c>
    </row>
    <row r="1118" spans="1:12" x14ac:dyDescent="0.2">
      <c r="A1118" s="159" t="s">
        <v>4951</v>
      </c>
      <c r="B1118" s="159" t="s">
        <v>4952</v>
      </c>
      <c r="C1118" s="159" t="s">
        <v>8567</v>
      </c>
      <c r="D1118" s="159" t="s">
        <v>8567</v>
      </c>
      <c r="E1118" s="160">
        <v>1</v>
      </c>
      <c r="F1118" s="161">
        <v>227700</v>
      </c>
      <c r="G1118" s="161">
        <v>227700</v>
      </c>
      <c r="H1118" s="159" t="s">
        <v>3670</v>
      </c>
      <c r="I1118" s="159" t="s">
        <v>3893</v>
      </c>
      <c r="J1118" s="159" t="s">
        <v>4953</v>
      </c>
      <c r="K1118" s="159"/>
      <c r="L1118" s="159" t="s">
        <v>8574</v>
      </c>
    </row>
    <row r="1119" spans="1:12" x14ac:dyDescent="0.2">
      <c r="A1119" s="159" t="s">
        <v>7407</v>
      </c>
      <c r="B1119" s="159" t="s">
        <v>7408</v>
      </c>
      <c r="C1119" s="159" t="s">
        <v>8567</v>
      </c>
      <c r="D1119" s="159" t="s">
        <v>8567</v>
      </c>
      <c r="E1119" s="160">
        <v>1</v>
      </c>
      <c r="F1119" s="161">
        <v>101640</v>
      </c>
      <c r="G1119" s="161">
        <v>20000000</v>
      </c>
      <c r="H1119" s="159" t="s">
        <v>3651</v>
      </c>
      <c r="I1119" s="159" t="s">
        <v>7410</v>
      </c>
      <c r="J1119" s="159" t="s">
        <v>7411</v>
      </c>
      <c r="K1119" s="159" t="s">
        <v>189</v>
      </c>
      <c r="L1119" s="159" t="s">
        <v>8575</v>
      </c>
    </row>
    <row r="1120" spans="1:12" x14ac:dyDescent="0.2">
      <c r="A1120" s="159" t="s">
        <v>8576</v>
      </c>
      <c r="B1120" s="159" t="s">
        <v>8577</v>
      </c>
      <c r="C1120" s="159" t="s">
        <v>8578</v>
      </c>
      <c r="D1120" s="159" t="s">
        <v>8578</v>
      </c>
      <c r="E1120" s="160">
        <v>1</v>
      </c>
      <c r="F1120" s="161">
        <v>2308569</v>
      </c>
      <c r="G1120" s="161">
        <v>2308569</v>
      </c>
      <c r="H1120" s="159" t="s">
        <v>3651</v>
      </c>
      <c r="I1120" s="159" t="s">
        <v>3687</v>
      </c>
      <c r="J1120" s="159" t="s">
        <v>4907</v>
      </c>
      <c r="K1120" s="159" t="s">
        <v>1475</v>
      </c>
      <c r="L1120" s="159" t="s">
        <v>8579</v>
      </c>
    </row>
    <row r="1121" spans="1:12" x14ac:dyDescent="0.2">
      <c r="A1121" s="159" t="s">
        <v>8580</v>
      </c>
      <c r="B1121" s="159" t="s">
        <v>8581</v>
      </c>
      <c r="C1121" s="159" t="s">
        <v>8578</v>
      </c>
      <c r="D1121" s="159" t="s">
        <v>8578</v>
      </c>
      <c r="E1121" s="160">
        <v>1</v>
      </c>
      <c r="F1121" s="161">
        <v>0</v>
      </c>
      <c r="G1121" s="161">
        <v>20000000</v>
      </c>
      <c r="H1121" s="159" t="s">
        <v>3670</v>
      </c>
      <c r="I1121" s="159" t="s">
        <v>5250</v>
      </c>
      <c r="J1121" s="159" t="s">
        <v>5251</v>
      </c>
      <c r="K1121" s="159" t="s">
        <v>193</v>
      </c>
      <c r="L1121" s="159" t="s">
        <v>8582</v>
      </c>
    </row>
    <row r="1122" spans="1:12" x14ac:dyDescent="0.2">
      <c r="A1122" s="159" t="s">
        <v>4990</v>
      </c>
      <c r="B1122" s="159" t="s">
        <v>4991</v>
      </c>
      <c r="C1122" s="159" t="s">
        <v>8583</v>
      </c>
      <c r="D1122" s="159" t="s">
        <v>8560</v>
      </c>
      <c r="E1122" s="160">
        <v>2</v>
      </c>
      <c r="F1122" s="161">
        <v>12220600</v>
      </c>
      <c r="G1122" s="161">
        <v>12220600</v>
      </c>
      <c r="H1122" s="159" t="s">
        <v>3651</v>
      </c>
      <c r="I1122" s="159" t="s">
        <v>3671</v>
      </c>
      <c r="J1122" s="159" t="s">
        <v>3868</v>
      </c>
      <c r="K1122" s="159" t="s">
        <v>182</v>
      </c>
      <c r="L1122" s="159" t="s">
        <v>8584</v>
      </c>
    </row>
    <row r="1123" spans="1:12" x14ac:dyDescent="0.2">
      <c r="A1123" s="159" t="s">
        <v>8585</v>
      </c>
      <c r="B1123" s="159" t="s">
        <v>8586</v>
      </c>
      <c r="C1123" s="159" t="s">
        <v>8583</v>
      </c>
      <c r="D1123" s="159" t="s">
        <v>8583</v>
      </c>
      <c r="E1123" s="160">
        <v>1</v>
      </c>
      <c r="F1123" s="161">
        <v>20670582</v>
      </c>
      <c r="G1123" s="161">
        <v>25000000</v>
      </c>
      <c r="H1123" s="159" t="s">
        <v>3651</v>
      </c>
      <c r="I1123" s="159" t="s">
        <v>3671</v>
      </c>
      <c r="J1123" s="159" t="s">
        <v>6660</v>
      </c>
      <c r="K1123" s="159"/>
      <c r="L1123" s="159" t="s">
        <v>8587</v>
      </c>
    </row>
    <row r="1124" spans="1:12" x14ac:dyDescent="0.2">
      <c r="A1124" s="159" t="s">
        <v>8588</v>
      </c>
      <c r="B1124" s="159" t="s">
        <v>8589</v>
      </c>
      <c r="C1124" s="159" t="s">
        <v>8583</v>
      </c>
      <c r="D1124" s="159" t="s">
        <v>8583</v>
      </c>
      <c r="E1124" s="160">
        <v>1</v>
      </c>
      <c r="F1124" s="161">
        <v>75276164</v>
      </c>
      <c r="G1124" s="161">
        <v>75276164</v>
      </c>
      <c r="H1124" s="159" t="s">
        <v>3670</v>
      </c>
      <c r="I1124" s="159" t="s">
        <v>3671</v>
      </c>
      <c r="J1124" s="159" t="s">
        <v>5256</v>
      </c>
      <c r="K1124" s="159" t="s">
        <v>182</v>
      </c>
      <c r="L1124" s="159" t="s">
        <v>8590</v>
      </c>
    </row>
    <row r="1125" spans="1:12" x14ac:dyDescent="0.2">
      <c r="A1125" s="159" t="s">
        <v>8591</v>
      </c>
      <c r="B1125" s="159" t="s">
        <v>8592</v>
      </c>
      <c r="C1125" s="159" t="s">
        <v>8583</v>
      </c>
      <c r="D1125" s="159" t="s">
        <v>8583</v>
      </c>
      <c r="E1125" s="160">
        <v>1</v>
      </c>
      <c r="F1125" s="161">
        <v>170500</v>
      </c>
      <c r="G1125" s="161">
        <v>1000000</v>
      </c>
      <c r="H1125" s="159" t="s">
        <v>3651</v>
      </c>
      <c r="I1125" s="159" t="s">
        <v>3656</v>
      </c>
      <c r="J1125" s="159" t="s">
        <v>8593</v>
      </c>
      <c r="K1125" s="159" t="s">
        <v>185</v>
      </c>
      <c r="L1125" s="159" t="s">
        <v>8594</v>
      </c>
    </row>
    <row r="1126" spans="1:12" x14ac:dyDescent="0.2">
      <c r="A1126" s="159" t="s">
        <v>8595</v>
      </c>
      <c r="B1126" s="159" t="s">
        <v>8596</v>
      </c>
      <c r="C1126" s="159" t="s">
        <v>8560</v>
      </c>
      <c r="D1126" s="159" t="s">
        <v>8560</v>
      </c>
      <c r="E1126" s="160">
        <v>1</v>
      </c>
      <c r="F1126" s="161">
        <v>5587982</v>
      </c>
      <c r="G1126" s="161">
        <v>5587982</v>
      </c>
      <c r="H1126" s="159" t="s">
        <v>3651</v>
      </c>
      <c r="I1126" s="159" t="s">
        <v>3656</v>
      </c>
      <c r="J1126" s="159" t="s">
        <v>5645</v>
      </c>
      <c r="K1126" s="159" t="s">
        <v>182</v>
      </c>
      <c r="L1126" s="159" t="s">
        <v>8597</v>
      </c>
    </row>
    <row r="1127" spans="1:12" x14ac:dyDescent="0.2">
      <c r="A1127" s="159" t="s">
        <v>8598</v>
      </c>
      <c r="B1127" s="159" t="s">
        <v>8599</v>
      </c>
      <c r="C1127" s="159" t="s">
        <v>8560</v>
      </c>
      <c r="D1127" s="159" t="s">
        <v>8560</v>
      </c>
      <c r="E1127" s="160">
        <v>1</v>
      </c>
      <c r="F1127" s="161">
        <v>3452576</v>
      </c>
      <c r="G1127" s="161">
        <v>6500000</v>
      </c>
      <c r="H1127" s="159" t="s">
        <v>3670</v>
      </c>
      <c r="I1127" s="159" t="s">
        <v>3845</v>
      </c>
      <c r="J1127" s="159" t="s">
        <v>3846</v>
      </c>
      <c r="K1127" s="159"/>
      <c r="L1127" s="159" t="s">
        <v>8600</v>
      </c>
    </row>
    <row r="1128" spans="1:12" x14ac:dyDescent="0.2">
      <c r="A1128" s="159" t="s">
        <v>8601</v>
      </c>
      <c r="B1128" s="159" t="s">
        <v>8602</v>
      </c>
      <c r="C1128" s="159" t="s">
        <v>8560</v>
      </c>
      <c r="D1128" s="159" t="s">
        <v>8560</v>
      </c>
      <c r="E1128" s="160">
        <v>1</v>
      </c>
      <c r="F1128" s="161">
        <v>242537</v>
      </c>
      <c r="G1128" s="161">
        <v>242537</v>
      </c>
      <c r="H1128" s="159" t="s">
        <v>3670</v>
      </c>
      <c r="I1128" s="159" t="s">
        <v>3753</v>
      </c>
      <c r="J1128" s="159" t="s">
        <v>8363</v>
      </c>
      <c r="K1128" s="159"/>
      <c r="L1128" s="159" t="s">
        <v>8603</v>
      </c>
    </row>
    <row r="1129" spans="1:12" x14ac:dyDescent="0.2">
      <c r="A1129" s="159" t="s">
        <v>8604</v>
      </c>
      <c r="B1129" s="159" t="s">
        <v>8605</v>
      </c>
      <c r="C1129" s="159" t="s">
        <v>8606</v>
      </c>
      <c r="D1129" s="159" t="s">
        <v>2246</v>
      </c>
      <c r="E1129" s="160">
        <v>2</v>
      </c>
      <c r="F1129" s="161">
        <v>8064826</v>
      </c>
      <c r="G1129" s="161">
        <v>9000000</v>
      </c>
      <c r="H1129" s="159" t="s">
        <v>3651</v>
      </c>
      <c r="I1129" s="159" t="s">
        <v>4857</v>
      </c>
      <c r="J1129" s="159" t="s">
        <v>8607</v>
      </c>
      <c r="K1129" s="159" t="s">
        <v>178</v>
      </c>
      <c r="L1129" s="159" t="s">
        <v>8608</v>
      </c>
    </row>
    <row r="1130" spans="1:12" x14ac:dyDescent="0.2">
      <c r="A1130" s="159" t="s">
        <v>8609</v>
      </c>
      <c r="B1130" s="159" t="s">
        <v>8610</v>
      </c>
      <c r="C1130" s="159" t="s">
        <v>8611</v>
      </c>
      <c r="D1130" s="159" t="s">
        <v>8611</v>
      </c>
      <c r="E1130" s="160">
        <v>1</v>
      </c>
      <c r="F1130" s="161">
        <v>105000</v>
      </c>
      <c r="G1130" s="161">
        <v>2000000</v>
      </c>
      <c r="H1130" s="159" t="s">
        <v>3651</v>
      </c>
      <c r="I1130" s="159" t="s">
        <v>3810</v>
      </c>
      <c r="J1130" s="159" t="s">
        <v>5617</v>
      </c>
      <c r="K1130" s="159" t="s">
        <v>189</v>
      </c>
      <c r="L1130" s="159" t="s">
        <v>8612</v>
      </c>
    </row>
    <row r="1131" spans="1:12" x14ac:dyDescent="0.2">
      <c r="A1131" s="159" t="s">
        <v>8613</v>
      </c>
      <c r="B1131" s="159" t="s">
        <v>8614</v>
      </c>
      <c r="C1131" s="159" t="s">
        <v>8615</v>
      </c>
      <c r="D1131" s="159" t="s">
        <v>8615</v>
      </c>
      <c r="E1131" s="160">
        <v>1</v>
      </c>
      <c r="F1131" s="161">
        <v>200000</v>
      </c>
      <c r="G1131" s="161">
        <v>200000</v>
      </c>
      <c r="H1131" s="159" t="s">
        <v>3670</v>
      </c>
      <c r="I1131" s="159" t="s">
        <v>3656</v>
      </c>
      <c r="J1131" s="159" t="s">
        <v>8011</v>
      </c>
      <c r="K1131" s="159"/>
      <c r="L1131" s="159" t="s">
        <v>8616</v>
      </c>
    </row>
    <row r="1132" spans="1:12" x14ac:dyDescent="0.2">
      <c r="A1132" s="159" t="s">
        <v>8617</v>
      </c>
      <c r="B1132" s="159" t="s">
        <v>8618</v>
      </c>
      <c r="C1132" s="159" t="s">
        <v>8615</v>
      </c>
      <c r="D1132" s="159" t="s">
        <v>8615</v>
      </c>
      <c r="E1132" s="160">
        <v>1</v>
      </c>
      <c r="F1132" s="161">
        <v>5999223</v>
      </c>
      <c r="G1132" s="161">
        <v>5999223</v>
      </c>
      <c r="H1132" s="159" t="s">
        <v>3670</v>
      </c>
      <c r="I1132" s="159" t="s">
        <v>3683</v>
      </c>
      <c r="J1132" s="159" t="s">
        <v>8619</v>
      </c>
      <c r="K1132" s="159"/>
      <c r="L1132" s="159" t="s">
        <v>8620</v>
      </c>
    </row>
    <row r="1133" spans="1:12" x14ac:dyDescent="0.2">
      <c r="A1133" s="159" t="s">
        <v>8621</v>
      </c>
      <c r="B1133" s="159" t="s">
        <v>8622</v>
      </c>
      <c r="C1133" s="159" t="s">
        <v>8615</v>
      </c>
      <c r="D1133" s="159" t="s">
        <v>8615</v>
      </c>
      <c r="E1133" s="160">
        <v>1</v>
      </c>
      <c r="F1133" s="161">
        <v>7999996</v>
      </c>
      <c r="G1133" s="161">
        <v>12000000</v>
      </c>
      <c r="H1133" s="159" t="s">
        <v>3651</v>
      </c>
      <c r="I1133" s="159" t="s">
        <v>3680</v>
      </c>
      <c r="J1133" s="159" t="s">
        <v>3680</v>
      </c>
      <c r="K1133" s="159"/>
      <c r="L1133" s="159" t="s">
        <v>8623</v>
      </c>
    </row>
    <row r="1134" spans="1:12" x14ac:dyDescent="0.2">
      <c r="A1134" s="159" t="s">
        <v>8624</v>
      </c>
      <c r="B1134" s="159" t="s">
        <v>8625</v>
      </c>
      <c r="C1134" s="159" t="s">
        <v>8615</v>
      </c>
      <c r="D1134" s="159" t="s">
        <v>8615</v>
      </c>
      <c r="E1134" s="160">
        <v>1</v>
      </c>
      <c r="F1134" s="161">
        <v>29999993</v>
      </c>
      <c r="G1134" s="161">
        <v>29999993</v>
      </c>
      <c r="H1134" s="159" t="s">
        <v>3651</v>
      </c>
      <c r="I1134" s="159" t="s">
        <v>3656</v>
      </c>
      <c r="J1134" s="159" t="s">
        <v>3881</v>
      </c>
      <c r="K1134" s="159" t="s">
        <v>1475</v>
      </c>
      <c r="L1134" s="159" t="s">
        <v>8626</v>
      </c>
    </row>
    <row r="1135" spans="1:12" x14ac:dyDescent="0.2">
      <c r="A1135" s="159" t="s">
        <v>8613</v>
      </c>
      <c r="B1135" s="159" t="s">
        <v>8614</v>
      </c>
      <c r="C1135" s="159" t="s">
        <v>8615</v>
      </c>
      <c r="D1135" s="159" t="s">
        <v>8615</v>
      </c>
      <c r="E1135" s="160">
        <v>1</v>
      </c>
      <c r="F1135" s="161">
        <v>0</v>
      </c>
      <c r="G1135" s="161">
        <v>10000000</v>
      </c>
      <c r="H1135" s="159" t="s">
        <v>3670</v>
      </c>
      <c r="I1135" s="159" t="s">
        <v>3656</v>
      </c>
      <c r="J1135" s="159" t="s">
        <v>8011</v>
      </c>
      <c r="K1135" s="159"/>
      <c r="L1135" s="159" t="s">
        <v>8627</v>
      </c>
    </row>
    <row r="1136" spans="1:12" x14ac:dyDescent="0.2">
      <c r="A1136" s="159" t="s">
        <v>8628</v>
      </c>
      <c r="B1136" s="159" t="s">
        <v>7875</v>
      </c>
      <c r="C1136" s="159" t="s">
        <v>8615</v>
      </c>
      <c r="D1136" s="159" t="s">
        <v>8615</v>
      </c>
      <c r="E1136" s="160">
        <v>1</v>
      </c>
      <c r="F1136" s="161">
        <v>1154071</v>
      </c>
      <c r="G1136" s="161">
        <v>3054071</v>
      </c>
      <c r="H1136" s="159" t="s">
        <v>3651</v>
      </c>
      <c r="I1136" s="159" t="s">
        <v>5794</v>
      </c>
      <c r="J1136" s="159" t="s">
        <v>7876</v>
      </c>
      <c r="K1136" s="159" t="s">
        <v>182</v>
      </c>
      <c r="L1136" s="159" t="s">
        <v>8629</v>
      </c>
    </row>
    <row r="1137" spans="1:12" x14ac:dyDescent="0.2">
      <c r="A1137" s="159" t="s">
        <v>8630</v>
      </c>
      <c r="B1137" s="159" t="s">
        <v>8631</v>
      </c>
      <c r="C1137" s="159" t="s">
        <v>8632</v>
      </c>
      <c r="D1137" s="159" t="s">
        <v>8632</v>
      </c>
      <c r="E1137" s="160">
        <v>1</v>
      </c>
      <c r="F1137" s="161">
        <v>15999999</v>
      </c>
      <c r="G1137" s="161">
        <v>35000000</v>
      </c>
      <c r="H1137" s="159" t="s">
        <v>3670</v>
      </c>
      <c r="I1137" s="159" t="s">
        <v>3810</v>
      </c>
      <c r="J1137" s="159" t="s">
        <v>5040</v>
      </c>
      <c r="K1137" s="159" t="s">
        <v>189</v>
      </c>
      <c r="L1137" s="159" t="s">
        <v>8633</v>
      </c>
    </row>
    <row r="1138" spans="1:12" x14ac:dyDescent="0.2">
      <c r="A1138" s="159" t="s">
        <v>6160</v>
      </c>
      <c r="B1138" s="159" t="s">
        <v>6161</v>
      </c>
      <c r="C1138" s="159" t="s">
        <v>8632</v>
      </c>
      <c r="D1138" s="159" t="s">
        <v>8632</v>
      </c>
      <c r="E1138" s="160">
        <v>1</v>
      </c>
      <c r="F1138" s="161">
        <v>4528164</v>
      </c>
      <c r="G1138" s="161">
        <v>4528164</v>
      </c>
      <c r="H1138" s="159" t="s">
        <v>3651</v>
      </c>
      <c r="I1138" s="159" t="s">
        <v>6162</v>
      </c>
      <c r="J1138" s="159" t="s">
        <v>6163</v>
      </c>
      <c r="K1138" s="159"/>
      <c r="L1138" s="159" t="s">
        <v>8634</v>
      </c>
    </row>
    <row r="1139" spans="1:12" x14ac:dyDescent="0.2">
      <c r="A1139" s="159" t="s">
        <v>8635</v>
      </c>
      <c r="B1139" s="159" t="s">
        <v>8636</v>
      </c>
      <c r="C1139" s="159" t="s">
        <v>8632</v>
      </c>
      <c r="D1139" s="159" t="s">
        <v>8632</v>
      </c>
      <c r="E1139" s="160">
        <v>1</v>
      </c>
      <c r="F1139" s="161">
        <v>0</v>
      </c>
      <c r="G1139" s="161">
        <v>2798415</v>
      </c>
      <c r="H1139" s="159" t="s">
        <v>3670</v>
      </c>
      <c r="I1139" s="159" t="s">
        <v>3656</v>
      </c>
      <c r="J1139" s="159" t="s">
        <v>3856</v>
      </c>
      <c r="K1139" s="159"/>
      <c r="L1139" s="159" t="s">
        <v>8637</v>
      </c>
    </row>
    <row r="1140" spans="1:12" x14ac:dyDescent="0.2">
      <c r="A1140" s="159" t="s">
        <v>8638</v>
      </c>
      <c r="B1140" s="159" t="s">
        <v>8639</v>
      </c>
      <c r="C1140" s="159" t="s">
        <v>8632</v>
      </c>
      <c r="D1140" s="159" t="s">
        <v>8632</v>
      </c>
      <c r="E1140" s="160">
        <v>1</v>
      </c>
      <c r="F1140" s="161">
        <v>1829000</v>
      </c>
      <c r="G1140" s="161">
        <v>3000000</v>
      </c>
      <c r="H1140" s="159" t="s">
        <v>3651</v>
      </c>
      <c r="I1140" s="159" t="s">
        <v>5250</v>
      </c>
      <c r="J1140" s="159" t="s">
        <v>8640</v>
      </c>
      <c r="K1140" s="159" t="s">
        <v>185</v>
      </c>
      <c r="L1140" s="159" t="s">
        <v>8641</v>
      </c>
    </row>
    <row r="1141" spans="1:12" x14ac:dyDescent="0.2">
      <c r="A1141" s="159" t="s">
        <v>8642</v>
      </c>
      <c r="B1141" s="159" t="s">
        <v>8643</v>
      </c>
      <c r="C1141" s="159" t="s">
        <v>8632</v>
      </c>
      <c r="D1141" s="159" t="s">
        <v>8632</v>
      </c>
      <c r="E1141" s="160">
        <v>1</v>
      </c>
      <c r="F1141" s="161">
        <v>25000</v>
      </c>
      <c r="G1141" s="161">
        <v>4000000</v>
      </c>
      <c r="H1141" s="159" t="s">
        <v>3651</v>
      </c>
      <c r="I1141" s="159" t="s">
        <v>4846</v>
      </c>
      <c r="J1141" s="159" t="s">
        <v>8644</v>
      </c>
      <c r="K1141" s="159" t="s">
        <v>185</v>
      </c>
      <c r="L1141" s="159" t="s">
        <v>8645</v>
      </c>
    </row>
    <row r="1142" spans="1:12" x14ac:dyDescent="0.2">
      <c r="A1142" s="159" t="s">
        <v>8646</v>
      </c>
      <c r="B1142" s="159" t="s">
        <v>8647</v>
      </c>
      <c r="C1142" s="159" t="s">
        <v>8648</v>
      </c>
      <c r="D1142" s="159" t="s">
        <v>8649</v>
      </c>
      <c r="E1142" s="160">
        <v>3</v>
      </c>
      <c r="F1142" s="161">
        <v>2890724</v>
      </c>
      <c r="G1142" s="161">
        <v>5000000</v>
      </c>
      <c r="H1142" s="159" t="s">
        <v>3651</v>
      </c>
      <c r="I1142" s="159" t="s">
        <v>5733</v>
      </c>
      <c r="J1142" s="159" t="s">
        <v>8152</v>
      </c>
      <c r="K1142" s="159"/>
      <c r="L1142" s="159" t="s">
        <v>8650</v>
      </c>
    </row>
    <row r="1143" spans="1:12" x14ac:dyDescent="0.2">
      <c r="A1143" s="159" t="s">
        <v>8651</v>
      </c>
      <c r="B1143" s="159" t="s">
        <v>8652</v>
      </c>
      <c r="C1143" s="159" t="s">
        <v>8653</v>
      </c>
      <c r="D1143" s="159" t="s">
        <v>8653</v>
      </c>
      <c r="E1143" s="160">
        <v>1</v>
      </c>
      <c r="F1143" s="161">
        <v>6300000</v>
      </c>
      <c r="G1143" s="161">
        <v>10000000</v>
      </c>
      <c r="H1143" s="159" t="s">
        <v>3651</v>
      </c>
      <c r="I1143" s="159" t="s">
        <v>3680</v>
      </c>
      <c r="J1143" s="159" t="s">
        <v>3680</v>
      </c>
      <c r="K1143" s="159" t="s">
        <v>185</v>
      </c>
      <c r="L1143" s="159" t="s">
        <v>8654</v>
      </c>
    </row>
    <row r="1144" spans="1:12" x14ac:dyDescent="0.2">
      <c r="A1144" s="159" t="s">
        <v>8655</v>
      </c>
      <c r="B1144" s="159" t="s">
        <v>8656</v>
      </c>
      <c r="C1144" s="159" t="s">
        <v>8657</v>
      </c>
      <c r="D1144" s="159" t="s">
        <v>8657</v>
      </c>
      <c r="E1144" s="160">
        <v>1</v>
      </c>
      <c r="F1144" s="161">
        <v>5973835</v>
      </c>
      <c r="G1144" s="161">
        <v>5973835</v>
      </c>
      <c r="H1144" s="159" t="s">
        <v>3651</v>
      </c>
      <c r="I1144" s="159" t="s">
        <v>3845</v>
      </c>
      <c r="J1144" s="159" t="s">
        <v>8658</v>
      </c>
      <c r="K1144" s="159" t="s">
        <v>189</v>
      </c>
      <c r="L1144" s="159" t="s">
        <v>8659</v>
      </c>
    </row>
    <row r="1145" spans="1:12" x14ac:dyDescent="0.2">
      <c r="A1145" s="159" t="s">
        <v>7265</v>
      </c>
      <c r="B1145" s="159" t="s">
        <v>5898</v>
      </c>
      <c r="C1145" s="159" t="s">
        <v>5595</v>
      </c>
      <c r="D1145" s="159" t="s">
        <v>3554</v>
      </c>
      <c r="E1145" s="160">
        <v>2</v>
      </c>
      <c r="F1145" s="161">
        <v>35008357</v>
      </c>
      <c r="G1145" s="161">
        <v>48246230</v>
      </c>
      <c r="H1145" s="159" t="s">
        <v>3670</v>
      </c>
      <c r="I1145" s="159" t="s">
        <v>3716</v>
      </c>
      <c r="J1145" s="159" t="s">
        <v>5899</v>
      </c>
      <c r="K1145" s="159"/>
      <c r="L1145" s="159" t="s">
        <v>8660</v>
      </c>
    </row>
    <row r="1146" spans="1:12" x14ac:dyDescent="0.2">
      <c r="A1146" s="159" t="s">
        <v>8661</v>
      </c>
      <c r="B1146" s="159" t="s">
        <v>8662</v>
      </c>
      <c r="C1146" s="159" t="s">
        <v>5595</v>
      </c>
      <c r="D1146" s="159" t="s">
        <v>5595</v>
      </c>
      <c r="E1146" s="160">
        <v>1</v>
      </c>
      <c r="F1146" s="161">
        <v>9059161</v>
      </c>
      <c r="G1146" s="161">
        <v>9258328</v>
      </c>
      <c r="H1146" s="159" t="s">
        <v>3651</v>
      </c>
      <c r="I1146" s="159" t="s">
        <v>3716</v>
      </c>
      <c r="J1146" s="159" t="s">
        <v>8663</v>
      </c>
      <c r="K1146" s="159"/>
      <c r="L1146" s="159" t="s">
        <v>8664</v>
      </c>
    </row>
    <row r="1147" spans="1:12" x14ac:dyDescent="0.2">
      <c r="A1147" s="159" t="s">
        <v>8665</v>
      </c>
      <c r="B1147" s="159" t="s">
        <v>8666</v>
      </c>
      <c r="C1147" s="159" t="s">
        <v>5595</v>
      </c>
      <c r="D1147" s="159" t="s">
        <v>5595</v>
      </c>
      <c r="E1147" s="160">
        <v>1</v>
      </c>
      <c r="F1147" s="161">
        <v>130000</v>
      </c>
      <c r="G1147" s="161">
        <v>130000</v>
      </c>
      <c r="H1147" s="159" t="s">
        <v>3651</v>
      </c>
      <c r="I1147" s="159" t="s">
        <v>3671</v>
      </c>
      <c r="J1147" s="159" t="s">
        <v>4835</v>
      </c>
      <c r="K1147" s="159" t="s">
        <v>182</v>
      </c>
      <c r="L1147" s="159" t="s">
        <v>8667</v>
      </c>
    </row>
    <row r="1148" spans="1:12" x14ac:dyDescent="0.2">
      <c r="A1148" s="159" t="s">
        <v>8668</v>
      </c>
      <c r="B1148" s="159" t="s">
        <v>8669</v>
      </c>
      <c r="C1148" s="159" t="s">
        <v>5595</v>
      </c>
      <c r="D1148" s="159" t="s">
        <v>5595</v>
      </c>
      <c r="E1148" s="160">
        <v>1</v>
      </c>
      <c r="F1148" s="161">
        <v>25005232</v>
      </c>
      <c r="G1148" s="161">
        <v>25005232</v>
      </c>
      <c r="H1148" s="159" t="s">
        <v>3651</v>
      </c>
      <c r="I1148" s="159" t="s">
        <v>3680</v>
      </c>
      <c r="J1148" s="159" t="s">
        <v>8670</v>
      </c>
      <c r="K1148" s="159"/>
      <c r="L1148" s="159" t="s">
        <v>8671</v>
      </c>
    </row>
    <row r="1149" spans="1:12" x14ac:dyDescent="0.2">
      <c r="A1149" s="159" t="s">
        <v>8672</v>
      </c>
      <c r="B1149" s="159" t="s">
        <v>8673</v>
      </c>
      <c r="C1149" s="159" t="s">
        <v>5595</v>
      </c>
      <c r="D1149" s="159" t="s">
        <v>5595</v>
      </c>
      <c r="E1149" s="160">
        <v>1</v>
      </c>
      <c r="F1149" s="161">
        <v>0</v>
      </c>
      <c r="G1149" s="161">
        <v>100000000</v>
      </c>
      <c r="H1149" s="159" t="s">
        <v>3651</v>
      </c>
      <c r="I1149" s="159" t="s">
        <v>8674</v>
      </c>
      <c r="J1149" s="159" t="s">
        <v>8675</v>
      </c>
      <c r="K1149" s="159" t="s">
        <v>189</v>
      </c>
      <c r="L1149" s="159" t="s">
        <v>8676</v>
      </c>
    </row>
    <row r="1150" spans="1:12" x14ac:dyDescent="0.2">
      <c r="A1150" s="159" t="s">
        <v>8677</v>
      </c>
      <c r="B1150" s="159" t="s">
        <v>8678</v>
      </c>
      <c r="C1150" s="159" t="s">
        <v>8679</v>
      </c>
      <c r="D1150" s="159" t="s">
        <v>8679</v>
      </c>
      <c r="E1150" s="160">
        <v>1</v>
      </c>
      <c r="F1150" s="161">
        <v>1847827</v>
      </c>
      <c r="G1150" s="161">
        <v>4673916</v>
      </c>
      <c r="H1150" s="159" t="s">
        <v>3651</v>
      </c>
      <c r="I1150" s="159" t="s">
        <v>4979</v>
      </c>
      <c r="J1150" s="159" t="s">
        <v>6017</v>
      </c>
      <c r="K1150" s="159"/>
      <c r="L1150" s="159" t="s">
        <v>8680</v>
      </c>
    </row>
    <row r="1151" spans="1:12" x14ac:dyDescent="0.2">
      <c r="A1151" s="159" t="s">
        <v>8681</v>
      </c>
      <c r="B1151" s="159" t="s">
        <v>8682</v>
      </c>
      <c r="C1151" s="159" t="s">
        <v>8679</v>
      </c>
      <c r="D1151" s="159" t="s">
        <v>8679</v>
      </c>
      <c r="E1151" s="160">
        <v>1</v>
      </c>
      <c r="F1151" s="161">
        <v>26029994</v>
      </c>
      <c r="G1151" s="161">
        <v>26029994</v>
      </c>
      <c r="H1151" s="159" t="s">
        <v>3651</v>
      </c>
      <c r="I1151" s="159" t="s">
        <v>3663</v>
      </c>
      <c r="J1151" s="159" t="s">
        <v>8683</v>
      </c>
      <c r="K1151" s="159"/>
      <c r="L1151" s="159" t="s">
        <v>8684</v>
      </c>
    </row>
    <row r="1152" spans="1:12" x14ac:dyDescent="0.2">
      <c r="A1152" s="159" t="s">
        <v>8685</v>
      </c>
      <c r="B1152" s="159" t="s">
        <v>8686</v>
      </c>
      <c r="C1152" s="159" t="s">
        <v>8679</v>
      </c>
      <c r="D1152" s="159" t="s">
        <v>8679</v>
      </c>
      <c r="E1152" s="160">
        <v>1</v>
      </c>
      <c r="F1152" s="161">
        <v>14263627</v>
      </c>
      <c r="G1152" s="161">
        <v>14263627</v>
      </c>
      <c r="H1152" s="159" t="s">
        <v>3651</v>
      </c>
      <c r="I1152" s="159" t="s">
        <v>3683</v>
      </c>
      <c r="J1152" s="159" t="s">
        <v>8687</v>
      </c>
      <c r="K1152" s="159"/>
      <c r="L1152" s="159" t="s">
        <v>8688</v>
      </c>
    </row>
    <row r="1153" spans="1:12" x14ac:dyDescent="0.2">
      <c r="A1153" s="159" t="s">
        <v>8689</v>
      </c>
      <c r="B1153" s="159" t="s">
        <v>8690</v>
      </c>
      <c r="C1153" s="159" t="s">
        <v>8679</v>
      </c>
      <c r="D1153" s="159" t="s">
        <v>8679</v>
      </c>
      <c r="E1153" s="160">
        <v>1</v>
      </c>
      <c r="F1153" s="161">
        <v>35313642</v>
      </c>
      <c r="G1153" s="161">
        <v>70313642</v>
      </c>
      <c r="H1153" s="159" t="s">
        <v>3651</v>
      </c>
      <c r="I1153" s="159" t="s">
        <v>3656</v>
      </c>
      <c r="J1153" s="159" t="s">
        <v>7754</v>
      </c>
      <c r="K1153" s="159" t="s">
        <v>182</v>
      </c>
      <c r="L1153" s="159" t="s">
        <v>8691</v>
      </c>
    </row>
    <row r="1154" spans="1:12" x14ac:dyDescent="0.2">
      <c r="A1154" s="159" t="s">
        <v>8692</v>
      </c>
      <c r="B1154" s="159" t="s">
        <v>8693</v>
      </c>
      <c r="C1154" s="159" t="s">
        <v>8679</v>
      </c>
      <c r="D1154" s="159" t="s">
        <v>8679</v>
      </c>
      <c r="E1154" s="160">
        <v>1</v>
      </c>
      <c r="F1154" s="161">
        <v>53615720</v>
      </c>
      <c r="G1154" s="161">
        <v>53615720</v>
      </c>
      <c r="H1154" s="159" t="s">
        <v>3651</v>
      </c>
      <c r="I1154" s="159" t="s">
        <v>3656</v>
      </c>
      <c r="J1154" s="159" t="s">
        <v>3856</v>
      </c>
      <c r="K1154" s="159"/>
      <c r="L1154" s="159" t="s">
        <v>8694</v>
      </c>
    </row>
    <row r="1155" spans="1:12" x14ac:dyDescent="0.2">
      <c r="A1155" s="159" t="s">
        <v>8695</v>
      </c>
      <c r="B1155" s="159" t="s">
        <v>8696</v>
      </c>
      <c r="C1155" s="159" t="s">
        <v>8697</v>
      </c>
      <c r="D1155" s="159" t="s">
        <v>8698</v>
      </c>
      <c r="E1155" s="160">
        <v>2</v>
      </c>
      <c r="F1155" s="161">
        <v>135000000</v>
      </c>
      <c r="G1155" s="161">
        <v>135000000</v>
      </c>
      <c r="H1155" s="159" t="s">
        <v>3651</v>
      </c>
      <c r="I1155" s="159" t="s">
        <v>3671</v>
      </c>
      <c r="J1155" s="159" t="s">
        <v>3887</v>
      </c>
      <c r="K1155" s="159" t="s">
        <v>182</v>
      </c>
      <c r="L1155" s="159" t="s">
        <v>8699</v>
      </c>
    </row>
    <row r="1156" spans="1:12" x14ac:dyDescent="0.2">
      <c r="A1156" s="159" t="s">
        <v>8700</v>
      </c>
      <c r="B1156" s="159" t="s">
        <v>8701</v>
      </c>
      <c r="C1156" s="159" t="s">
        <v>8697</v>
      </c>
      <c r="D1156" s="159" t="s">
        <v>8697</v>
      </c>
      <c r="E1156" s="160">
        <v>1</v>
      </c>
      <c r="F1156" s="161">
        <v>1200000</v>
      </c>
      <c r="G1156" s="161">
        <v>1200000</v>
      </c>
      <c r="H1156" s="159" t="s">
        <v>3651</v>
      </c>
      <c r="I1156" s="159" t="s">
        <v>3671</v>
      </c>
      <c r="J1156" s="159" t="s">
        <v>3887</v>
      </c>
      <c r="K1156" s="159" t="s">
        <v>185</v>
      </c>
      <c r="L1156" s="159" t="s">
        <v>8702</v>
      </c>
    </row>
    <row r="1157" spans="1:12" x14ac:dyDescent="0.2">
      <c r="A1157" s="159" t="s">
        <v>8703</v>
      </c>
      <c r="B1157" s="159" t="s">
        <v>8704</v>
      </c>
      <c r="C1157" s="159" t="s">
        <v>8697</v>
      </c>
      <c r="D1157" s="159" t="s">
        <v>8697</v>
      </c>
      <c r="E1157" s="160">
        <v>1</v>
      </c>
      <c r="F1157" s="161">
        <v>68832003</v>
      </c>
      <c r="G1157" s="161">
        <v>200760000</v>
      </c>
      <c r="H1157" s="159" t="s">
        <v>3651</v>
      </c>
      <c r="I1157" s="159" t="s">
        <v>3656</v>
      </c>
      <c r="J1157" s="159" t="s">
        <v>5070</v>
      </c>
      <c r="K1157" s="159" t="s">
        <v>178</v>
      </c>
      <c r="L1157" s="159" t="s">
        <v>8705</v>
      </c>
    </row>
    <row r="1158" spans="1:12" x14ac:dyDescent="0.2">
      <c r="A1158" s="159" t="s">
        <v>8706</v>
      </c>
      <c r="B1158" s="159" t="s">
        <v>8707</v>
      </c>
      <c r="C1158" s="159" t="s">
        <v>8697</v>
      </c>
      <c r="D1158" s="159" t="s">
        <v>8697</v>
      </c>
      <c r="E1158" s="160">
        <v>1</v>
      </c>
      <c r="F1158" s="161">
        <v>465000</v>
      </c>
      <c r="G1158" s="161">
        <v>5000000</v>
      </c>
      <c r="H1158" s="159" t="s">
        <v>3651</v>
      </c>
      <c r="I1158" s="159" t="s">
        <v>3753</v>
      </c>
      <c r="J1158" s="159" t="s">
        <v>6994</v>
      </c>
      <c r="K1158" s="159" t="s">
        <v>1475</v>
      </c>
      <c r="L1158" s="159" t="s">
        <v>8708</v>
      </c>
    </row>
    <row r="1159" spans="1:12" x14ac:dyDescent="0.2">
      <c r="A1159" s="159" t="s">
        <v>8709</v>
      </c>
      <c r="B1159" s="159" t="s">
        <v>8710</v>
      </c>
      <c r="C1159" s="159" t="s">
        <v>8697</v>
      </c>
      <c r="D1159" s="159" t="s">
        <v>8697</v>
      </c>
      <c r="E1159" s="160">
        <v>1</v>
      </c>
      <c r="F1159" s="161">
        <v>99999755</v>
      </c>
      <c r="G1159" s="161">
        <v>100000000</v>
      </c>
      <c r="H1159" s="159" t="s">
        <v>3651</v>
      </c>
      <c r="I1159" s="159" t="s">
        <v>3671</v>
      </c>
      <c r="J1159" s="159" t="s">
        <v>5256</v>
      </c>
      <c r="K1159" s="159"/>
      <c r="L1159" s="159" t="s">
        <v>8711</v>
      </c>
    </row>
    <row r="1160" spans="1:12" x14ac:dyDescent="0.2">
      <c r="A1160" s="159" t="s">
        <v>3870</v>
      </c>
      <c r="B1160" s="159" t="s">
        <v>8712</v>
      </c>
      <c r="C1160" s="159" t="s">
        <v>8713</v>
      </c>
      <c r="D1160" s="159" t="s">
        <v>8713</v>
      </c>
      <c r="E1160" s="160">
        <v>1</v>
      </c>
      <c r="F1160" s="161">
        <v>19999992</v>
      </c>
      <c r="G1160" s="161">
        <v>39999988</v>
      </c>
      <c r="H1160" s="159" t="s">
        <v>3651</v>
      </c>
      <c r="I1160" s="159" t="s">
        <v>3871</v>
      </c>
      <c r="J1160" s="159" t="s">
        <v>3872</v>
      </c>
      <c r="K1160" s="159" t="s">
        <v>182</v>
      </c>
      <c r="L1160" s="159" t="s">
        <v>8714</v>
      </c>
    </row>
    <row r="1161" spans="1:12" x14ac:dyDescent="0.2">
      <c r="A1161" s="159" t="s">
        <v>7631</v>
      </c>
      <c r="B1161" s="159" t="s">
        <v>7632</v>
      </c>
      <c r="C1161" s="159" t="s">
        <v>8713</v>
      </c>
      <c r="D1161" s="159" t="s">
        <v>8713</v>
      </c>
      <c r="E1161" s="160">
        <v>1</v>
      </c>
      <c r="F1161" s="161">
        <v>0</v>
      </c>
      <c r="G1161" s="161"/>
      <c r="H1161" s="159" t="s">
        <v>3651</v>
      </c>
      <c r="I1161" s="159" t="s">
        <v>3680</v>
      </c>
      <c r="J1161" s="159" t="s">
        <v>5656</v>
      </c>
      <c r="K1161" s="159" t="s">
        <v>182</v>
      </c>
      <c r="L1161" s="159" t="s">
        <v>8715</v>
      </c>
    </row>
    <row r="1162" spans="1:12" x14ac:dyDescent="0.2">
      <c r="A1162" s="159" t="s">
        <v>8716</v>
      </c>
      <c r="B1162" s="159" t="s">
        <v>8717</v>
      </c>
      <c r="C1162" s="159" t="s">
        <v>8713</v>
      </c>
      <c r="D1162" s="159" t="s">
        <v>8713</v>
      </c>
      <c r="E1162" s="160">
        <v>1</v>
      </c>
      <c r="F1162" s="161">
        <v>3175000</v>
      </c>
      <c r="G1162" s="161">
        <v>3704167</v>
      </c>
      <c r="H1162" s="159" t="s">
        <v>3651</v>
      </c>
      <c r="I1162" s="159" t="s">
        <v>3656</v>
      </c>
      <c r="J1162" s="159" t="s">
        <v>3849</v>
      </c>
      <c r="K1162" s="159"/>
      <c r="L1162" s="159" t="s">
        <v>8718</v>
      </c>
    </row>
    <row r="1163" spans="1:12" x14ac:dyDescent="0.2">
      <c r="A1163" s="159" t="s">
        <v>8719</v>
      </c>
      <c r="B1163" s="159" t="s">
        <v>8720</v>
      </c>
      <c r="C1163" s="159" t="s">
        <v>8721</v>
      </c>
      <c r="D1163" s="159" t="s">
        <v>8721</v>
      </c>
      <c r="E1163" s="160">
        <v>1</v>
      </c>
      <c r="F1163" s="161">
        <v>0</v>
      </c>
      <c r="G1163" s="161">
        <v>10000000</v>
      </c>
      <c r="H1163" s="159" t="s">
        <v>3670</v>
      </c>
      <c r="I1163" s="159" t="s">
        <v>3871</v>
      </c>
      <c r="J1163" s="159" t="s">
        <v>8722</v>
      </c>
      <c r="K1163" s="159" t="s">
        <v>178</v>
      </c>
      <c r="L1163" s="159" t="s">
        <v>8723</v>
      </c>
    </row>
    <row r="1164" spans="1:12" x14ac:dyDescent="0.2">
      <c r="A1164" s="159" t="s">
        <v>8724</v>
      </c>
      <c r="B1164" s="159" t="s">
        <v>8725</v>
      </c>
      <c r="C1164" s="159" t="s">
        <v>8721</v>
      </c>
      <c r="D1164" s="159" t="s">
        <v>8721</v>
      </c>
      <c r="E1164" s="160">
        <v>1</v>
      </c>
      <c r="F1164" s="161">
        <v>39032821</v>
      </c>
      <c r="G1164" s="161">
        <v>39032821</v>
      </c>
      <c r="H1164" s="159" t="s">
        <v>3651</v>
      </c>
      <c r="I1164" s="159" t="s">
        <v>3671</v>
      </c>
      <c r="J1164" s="159" t="s">
        <v>4835</v>
      </c>
      <c r="K1164" s="159"/>
      <c r="L1164" s="159" t="s">
        <v>8726</v>
      </c>
    </row>
    <row r="1165" spans="1:12" x14ac:dyDescent="0.2">
      <c r="A1165" s="159" t="s">
        <v>8727</v>
      </c>
      <c r="B1165" s="159" t="s">
        <v>8728</v>
      </c>
      <c r="C1165" s="159" t="s">
        <v>8721</v>
      </c>
      <c r="D1165" s="159" t="s">
        <v>8721</v>
      </c>
      <c r="E1165" s="160">
        <v>1</v>
      </c>
      <c r="F1165" s="161">
        <v>1159500</v>
      </c>
      <c r="G1165" s="161">
        <v>2319000</v>
      </c>
      <c r="H1165" s="159" t="s">
        <v>3651</v>
      </c>
      <c r="I1165" s="159" t="s">
        <v>3671</v>
      </c>
      <c r="J1165" s="159" t="s">
        <v>4835</v>
      </c>
      <c r="K1165" s="159"/>
      <c r="L1165" s="159" t="s">
        <v>8729</v>
      </c>
    </row>
    <row r="1166" spans="1:12" x14ac:dyDescent="0.2">
      <c r="A1166" s="159" t="s">
        <v>8730</v>
      </c>
      <c r="B1166" s="159" t="s">
        <v>8731</v>
      </c>
      <c r="C1166" s="159" t="s">
        <v>8721</v>
      </c>
      <c r="D1166" s="159" t="s">
        <v>8721</v>
      </c>
      <c r="E1166" s="160">
        <v>1</v>
      </c>
      <c r="F1166" s="161">
        <v>0</v>
      </c>
      <c r="G1166" s="161"/>
      <c r="H1166" s="159" t="s">
        <v>3651</v>
      </c>
      <c r="I1166" s="159" t="s">
        <v>3671</v>
      </c>
      <c r="J1166" s="159" t="s">
        <v>5256</v>
      </c>
      <c r="K1166" s="159"/>
      <c r="L1166" s="159" t="s">
        <v>8732</v>
      </c>
    </row>
    <row r="1167" spans="1:12" x14ac:dyDescent="0.2">
      <c r="A1167" s="159" t="s">
        <v>4874</v>
      </c>
      <c r="B1167" s="159" t="s">
        <v>4875</v>
      </c>
      <c r="C1167" s="159" t="s">
        <v>8721</v>
      </c>
      <c r="D1167" s="159" t="s">
        <v>8721</v>
      </c>
      <c r="E1167" s="160">
        <v>1</v>
      </c>
      <c r="F1167" s="161">
        <v>1461324</v>
      </c>
      <c r="G1167" s="161">
        <v>7484390</v>
      </c>
      <c r="H1167" s="159" t="s">
        <v>3670</v>
      </c>
      <c r="I1167" s="159" t="s">
        <v>3818</v>
      </c>
      <c r="J1167" s="159" t="s">
        <v>4876</v>
      </c>
      <c r="K1167" s="159"/>
      <c r="L1167" s="159" t="s">
        <v>8733</v>
      </c>
    </row>
    <row r="1168" spans="1:12" x14ac:dyDescent="0.2">
      <c r="A1168" s="159" t="s">
        <v>8734</v>
      </c>
      <c r="B1168" s="159" t="s">
        <v>8735</v>
      </c>
      <c r="C1168" s="159" t="s">
        <v>8721</v>
      </c>
      <c r="D1168" s="159" t="s">
        <v>8721</v>
      </c>
      <c r="E1168" s="160">
        <v>1</v>
      </c>
      <c r="F1168" s="161">
        <v>15000000</v>
      </c>
      <c r="G1168" s="161">
        <v>20000000</v>
      </c>
      <c r="H1168" s="159" t="s">
        <v>3670</v>
      </c>
      <c r="I1168" s="159" t="s">
        <v>3656</v>
      </c>
      <c r="J1168" s="159" t="s">
        <v>5270</v>
      </c>
      <c r="K1168" s="159"/>
      <c r="L1168" s="159" t="s">
        <v>8736</v>
      </c>
    </row>
    <row r="1169" spans="1:12" x14ac:dyDescent="0.2">
      <c r="A1169" s="159" t="s">
        <v>8737</v>
      </c>
      <c r="B1169" s="159" t="s">
        <v>8738</v>
      </c>
      <c r="C1169" s="159" t="s">
        <v>8721</v>
      </c>
      <c r="D1169" s="159" t="s">
        <v>8721</v>
      </c>
      <c r="E1169" s="160">
        <v>1</v>
      </c>
      <c r="F1169" s="161">
        <v>3090000</v>
      </c>
      <c r="G1169" s="161">
        <v>3090000</v>
      </c>
      <c r="H1169" s="159" t="s">
        <v>3670</v>
      </c>
      <c r="I1169" s="159" t="s">
        <v>3716</v>
      </c>
      <c r="J1169" s="159" t="s">
        <v>5899</v>
      </c>
      <c r="K1169" s="159"/>
      <c r="L1169" s="159" t="s">
        <v>8739</v>
      </c>
    </row>
    <row r="1170" spans="1:12" x14ac:dyDescent="0.2">
      <c r="A1170" s="159" t="s">
        <v>8526</v>
      </c>
      <c r="B1170" s="159" t="s">
        <v>8527</v>
      </c>
      <c r="C1170" s="159" t="s">
        <v>8740</v>
      </c>
      <c r="D1170" s="159" t="s">
        <v>8740</v>
      </c>
      <c r="E1170" s="160">
        <v>1</v>
      </c>
      <c r="F1170" s="161">
        <v>1384616</v>
      </c>
      <c r="G1170" s="161">
        <v>1384616</v>
      </c>
      <c r="H1170" s="159" t="s">
        <v>3651</v>
      </c>
      <c r="I1170" s="159" t="s">
        <v>3656</v>
      </c>
      <c r="J1170" s="159" t="s">
        <v>5077</v>
      </c>
      <c r="K1170" s="159"/>
      <c r="L1170" s="159" t="s">
        <v>8741</v>
      </c>
    </row>
    <row r="1171" spans="1:12" x14ac:dyDescent="0.2">
      <c r="A1171" s="159" t="s">
        <v>5458</v>
      </c>
      <c r="B1171" s="159" t="s">
        <v>5459</v>
      </c>
      <c r="C1171" s="159" t="s">
        <v>8740</v>
      </c>
      <c r="D1171" s="159" t="s">
        <v>8740</v>
      </c>
      <c r="E1171" s="160">
        <v>1</v>
      </c>
      <c r="F1171" s="161">
        <v>61603</v>
      </c>
      <c r="G1171" s="161">
        <v>61603</v>
      </c>
      <c r="H1171" s="159" t="s">
        <v>3670</v>
      </c>
      <c r="I1171" s="159" t="s">
        <v>5209</v>
      </c>
      <c r="J1171" s="159" t="s">
        <v>5210</v>
      </c>
      <c r="K1171" s="159"/>
      <c r="L1171" s="159" t="s">
        <v>8742</v>
      </c>
    </row>
    <row r="1172" spans="1:12" x14ac:dyDescent="0.2">
      <c r="A1172" s="159" t="s">
        <v>8743</v>
      </c>
      <c r="B1172" s="159" t="s">
        <v>8744</v>
      </c>
      <c r="C1172" s="159" t="s">
        <v>8740</v>
      </c>
      <c r="D1172" s="159" t="s">
        <v>8740</v>
      </c>
      <c r="E1172" s="160">
        <v>1</v>
      </c>
      <c r="F1172" s="161">
        <v>0</v>
      </c>
      <c r="G1172" s="161"/>
      <c r="H1172" s="159" t="s">
        <v>3670</v>
      </c>
      <c r="I1172" s="159" t="s">
        <v>3666</v>
      </c>
      <c r="J1172" s="159" t="s">
        <v>5518</v>
      </c>
      <c r="K1172" s="159" t="s">
        <v>1475</v>
      </c>
      <c r="L1172" s="159" t="s">
        <v>8745</v>
      </c>
    </row>
    <row r="1173" spans="1:12" x14ac:dyDescent="0.2">
      <c r="A1173" s="159" t="s">
        <v>8746</v>
      </c>
      <c r="B1173" s="159" t="s">
        <v>8747</v>
      </c>
      <c r="C1173" s="159" t="s">
        <v>5955</v>
      </c>
      <c r="D1173" s="159" t="s">
        <v>5955</v>
      </c>
      <c r="E1173" s="160">
        <v>1</v>
      </c>
      <c r="F1173" s="161">
        <v>62459761</v>
      </c>
      <c r="G1173" s="161">
        <v>62459761</v>
      </c>
      <c r="H1173" s="159" t="s">
        <v>3651</v>
      </c>
      <c r="I1173" s="159" t="s">
        <v>3711</v>
      </c>
      <c r="J1173" s="159" t="s">
        <v>6291</v>
      </c>
      <c r="K1173" s="159" t="s">
        <v>178</v>
      </c>
      <c r="L1173" s="159" t="s">
        <v>8748</v>
      </c>
    </row>
    <row r="1174" spans="1:12" x14ac:dyDescent="0.2">
      <c r="A1174" s="159" t="s">
        <v>8749</v>
      </c>
      <c r="B1174" s="159" t="s">
        <v>8750</v>
      </c>
      <c r="C1174" s="159" t="s">
        <v>5955</v>
      </c>
      <c r="D1174" s="159" t="s">
        <v>8751</v>
      </c>
      <c r="E1174" s="160">
        <v>3</v>
      </c>
      <c r="F1174" s="161">
        <v>64828822</v>
      </c>
      <c r="G1174" s="161">
        <v>64828840</v>
      </c>
      <c r="H1174" s="159" t="s">
        <v>3651</v>
      </c>
      <c r="I1174" s="159" t="s">
        <v>3656</v>
      </c>
      <c r="J1174" s="159" t="s">
        <v>5201</v>
      </c>
      <c r="K1174" s="159"/>
      <c r="L1174" s="159" t="s">
        <v>8752</v>
      </c>
    </row>
    <row r="1175" spans="1:12" x14ac:dyDescent="0.2">
      <c r="A1175" s="159" t="s">
        <v>8753</v>
      </c>
      <c r="B1175" s="159" t="s">
        <v>8754</v>
      </c>
      <c r="C1175" s="159" t="s">
        <v>5955</v>
      </c>
      <c r="D1175" s="159" t="s">
        <v>5955</v>
      </c>
      <c r="E1175" s="160">
        <v>1</v>
      </c>
      <c r="F1175" s="161">
        <v>304350</v>
      </c>
      <c r="G1175" s="161"/>
      <c r="H1175" s="159" t="s">
        <v>3651</v>
      </c>
      <c r="I1175" s="159" t="s">
        <v>3671</v>
      </c>
      <c r="J1175" s="159" t="s">
        <v>3896</v>
      </c>
      <c r="K1175" s="159"/>
      <c r="L1175" s="159" t="s">
        <v>8755</v>
      </c>
    </row>
    <row r="1176" spans="1:12" x14ac:dyDescent="0.2">
      <c r="A1176" s="159" t="s">
        <v>8756</v>
      </c>
      <c r="B1176" s="159" t="s">
        <v>8757</v>
      </c>
      <c r="C1176" s="159" t="s">
        <v>5955</v>
      </c>
      <c r="D1176" s="159" t="s">
        <v>8758</v>
      </c>
      <c r="E1176" s="160">
        <v>2</v>
      </c>
      <c r="F1176" s="161">
        <v>5000</v>
      </c>
      <c r="G1176" s="161">
        <v>1000000</v>
      </c>
      <c r="H1176" s="159" t="s">
        <v>3651</v>
      </c>
      <c r="I1176" s="159" t="s">
        <v>8674</v>
      </c>
      <c r="J1176" s="159" t="s">
        <v>8759</v>
      </c>
      <c r="K1176" s="159" t="s">
        <v>189</v>
      </c>
      <c r="L1176" s="159" t="s">
        <v>8760</v>
      </c>
    </row>
    <row r="1177" spans="1:12" x14ac:dyDescent="0.2">
      <c r="A1177" s="159" t="s">
        <v>5789</v>
      </c>
      <c r="B1177" s="159" t="s">
        <v>5790</v>
      </c>
      <c r="C1177" s="159" t="s">
        <v>8758</v>
      </c>
      <c r="D1177" s="159" t="s">
        <v>8758</v>
      </c>
      <c r="E1177" s="160">
        <v>1</v>
      </c>
      <c r="F1177" s="161">
        <v>1500000</v>
      </c>
      <c r="G1177" s="161">
        <v>2000000</v>
      </c>
      <c r="H1177" s="159" t="s">
        <v>3651</v>
      </c>
      <c r="I1177" s="159" t="s">
        <v>3683</v>
      </c>
      <c r="J1177" s="159" t="s">
        <v>5145</v>
      </c>
      <c r="K1177" s="159" t="s">
        <v>185</v>
      </c>
      <c r="L1177" s="159" t="s">
        <v>8761</v>
      </c>
    </row>
    <row r="1178" spans="1:12" x14ac:dyDescent="0.2">
      <c r="A1178" s="159" t="s">
        <v>8762</v>
      </c>
      <c r="B1178" s="159" t="s">
        <v>8763</v>
      </c>
      <c r="C1178" s="159" t="s">
        <v>8758</v>
      </c>
      <c r="D1178" s="159" t="s">
        <v>8758</v>
      </c>
      <c r="E1178" s="160">
        <v>1</v>
      </c>
      <c r="F1178" s="161">
        <v>249999</v>
      </c>
      <c r="G1178" s="161">
        <v>4999999</v>
      </c>
      <c r="H1178" s="159" t="s">
        <v>3651</v>
      </c>
      <c r="I1178" s="159" t="s">
        <v>3871</v>
      </c>
      <c r="J1178" s="159" t="s">
        <v>6794</v>
      </c>
      <c r="K1178" s="159" t="s">
        <v>189</v>
      </c>
      <c r="L1178" s="159" t="s">
        <v>8764</v>
      </c>
    </row>
    <row r="1179" spans="1:12" x14ac:dyDescent="0.2">
      <c r="A1179" s="159" t="s">
        <v>8765</v>
      </c>
      <c r="B1179" s="159" t="s">
        <v>8766</v>
      </c>
      <c r="C1179" s="159" t="s">
        <v>8758</v>
      </c>
      <c r="D1179" s="159" t="s">
        <v>8758</v>
      </c>
      <c r="E1179" s="160">
        <v>1</v>
      </c>
      <c r="F1179" s="161">
        <v>1500006</v>
      </c>
      <c r="G1179" s="161">
        <v>3500000</v>
      </c>
      <c r="H1179" s="159" t="s">
        <v>3651</v>
      </c>
      <c r="I1179" s="159" t="s">
        <v>5184</v>
      </c>
      <c r="J1179" s="159" t="s">
        <v>6083</v>
      </c>
      <c r="K1179" s="159" t="s">
        <v>185</v>
      </c>
      <c r="L1179" s="159" t="s">
        <v>8767</v>
      </c>
    </row>
    <row r="1180" spans="1:12" x14ac:dyDescent="0.2">
      <c r="A1180" s="159" t="s">
        <v>6829</v>
      </c>
      <c r="B1180" s="159" t="s">
        <v>6830</v>
      </c>
      <c r="C1180" s="159" t="s">
        <v>8758</v>
      </c>
      <c r="D1180" s="159" t="s">
        <v>8758</v>
      </c>
      <c r="E1180" s="160">
        <v>1</v>
      </c>
      <c r="F1180" s="161">
        <v>10336259</v>
      </c>
      <c r="G1180" s="161">
        <v>10336259</v>
      </c>
      <c r="H1180" s="159" t="s">
        <v>3651</v>
      </c>
      <c r="I1180" s="159" t="s">
        <v>3656</v>
      </c>
      <c r="J1180" s="159" t="s">
        <v>5849</v>
      </c>
      <c r="K1180" s="159"/>
      <c r="L1180" s="159" t="s">
        <v>8768</v>
      </c>
    </row>
    <row r="1181" spans="1:12" x14ac:dyDescent="0.2">
      <c r="A1181" s="159" t="s">
        <v>8769</v>
      </c>
      <c r="B1181" s="159" t="s">
        <v>8770</v>
      </c>
      <c r="C1181" s="159" t="s">
        <v>8758</v>
      </c>
      <c r="D1181" s="159" t="s">
        <v>8758</v>
      </c>
      <c r="E1181" s="160">
        <v>1</v>
      </c>
      <c r="F1181" s="161">
        <v>200000</v>
      </c>
      <c r="G1181" s="161">
        <v>1000000</v>
      </c>
      <c r="H1181" s="159" t="s">
        <v>3651</v>
      </c>
      <c r="I1181" s="159" t="s">
        <v>3690</v>
      </c>
      <c r="J1181" s="159" t="s">
        <v>8771</v>
      </c>
      <c r="K1181" s="159" t="s">
        <v>182</v>
      </c>
      <c r="L1181" s="159" t="s">
        <v>8772</v>
      </c>
    </row>
    <row r="1182" spans="1:12" x14ac:dyDescent="0.2">
      <c r="A1182" s="159" t="s">
        <v>8773</v>
      </c>
      <c r="B1182" s="159" t="s">
        <v>8774</v>
      </c>
      <c r="C1182" s="159" t="s">
        <v>8775</v>
      </c>
      <c r="D1182" s="159" t="s">
        <v>2821</v>
      </c>
      <c r="E1182" s="160">
        <v>2</v>
      </c>
      <c r="F1182" s="161">
        <v>4158000</v>
      </c>
      <c r="G1182" s="161">
        <v>4158000</v>
      </c>
      <c r="H1182" s="159" t="s">
        <v>3651</v>
      </c>
      <c r="I1182" s="159" t="s">
        <v>4846</v>
      </c>
      <c r="J1182" s="159" t="s">
        <v>8776</v>
      </c>
      <c r="K1182" s="159"/>
      <c r="L1182" s="159" t="s">
        <v>8777</v>
      </c>
    </row>
    <row r="1183" spans="1:12" x14ac:dyDescent="0.2">
      <c r="A1183" s="159" t="s">
        <v>8778</v>
      </c>
      <c r="B1183" s="159" t="s">
        <v>8779</v>
      </c>
      <c r="C1183" s="159" t="s">
        <v>8775</v>
      </c>
      <c r="D1183" s="159" t="s">
        <v>8775</v>
      </c>
      <c r="E1183" s="160">
        <v>1</v>
      </c>
      <c r="F1183" s="161">
        <v>500000</v>
      </c>
      <c r="G1183" s="161">
        <v>2000000</v>
      </c>
      <c r="H1183" s="159" t="s">
        <v>3651</v>
      </c>
      <c r="I1183" s="159" t="s">
        <v>3671</v>
      </c>
      <c r="J1183" s="159" t="s">
        <v>3887</v>
      </c>
      <c r="K1183" s="159" t="s">
        <v>185</v>
      </c>
      <c r="L1183" s="159" t="s">
        <v>8780</v>
      </c>
    </row>
    <row r="1184" spans="1:12" x14ac:dyDescent="0.2">
      <c r="A1184" s="159" t="s">
        <v>8781</v>
      </c>
      <c r="B1184" s="159" t="s">
        <v>8782</v>
      </c>
      <c r="C1184" s="159" t="s">
        <v>8775</v>
      </c>
      <c r="D1184" s="159" t="s">
        <v>8775</v>
      </c>
      <c r="E1184" s="160">
        <v>1</v>
      </c>
      <c r="F1184" s="161">
        <v>3149997</v>
      </c>
      <c r="G1184" s="161">
        <v>3240000</v>
      </c>
      <c r="H1184" s="159" t="s">
        <v>3651</v>
      </c>
      <c r="I1184" s="159" t="s">
        <v>5794</v>
      </c>
      <c r="J1184" s="159" t="s">
        <v>5795</v>
      </c>
      <c r="K1184" s="159" t="s">
        <v>185</v>
      </c>
      <c r="L1184" s="159" t="s">
        <v>8783</v>
      </c>
    </row>
    <row r="1185" spans="1:12" x14ac:dyDescent="0.2">
      <c r="A1185" s="159" t="s">
        <v>5721</v>
      </c>
      <c r="B1185" s="159" t="s">
        <v>5722</v>
      </c>
      <c r="C1185" s="159" t="s">
        <v>8775</v>
      </c>
      <c r="D1185" s="159" t="s">
        <v>8775</v>
      </c>
      <c r="E1185" s="160">
        <v>1</v>
      </c>
      <c r="F1185" s="161">
        <v>300000</v>
      </c>
      <c r="G1185" s="161">
        <v>300000</v>
      </c>
      <c r="H1185" s="159" t="s">
        <v>3651</v>
      </c>
      <c r="I1185" s="159" t="s">
        <v>3660</v>
      </c>
      <c r="J1185" s="159" t="s">
        <v>5723</v>
      </c>
      <c r="K1185" s="159"/>
      <c r="L1185" s="159" t="s">
        <v>8784</v>
      </c>
    </row>
    <row r="1186" spans="1:12" x14ac:dyDescent="0.2">
      <c r="A1186" s="159" t="s">
        <v>8785</v>
      </c>
      <c r="B1186" s="159" t="s">
        <v>8786</v>
      </c>
      <c r="C1186" s="159" t="s">
        <v>8238</v>
      </c>
      <c r="D1186" s="159" t="s">
        <v>8238</v>
      </c>
      <c r="E1186" s="160">
        <v>1</v>
      </c>
      <c r="F1186" s="161">
        <v>0</v>
      </c>
      <c r="G1186" s="161">
        <v>950000</v>
      </c>
      <c r="H1186" s="159" t="s">
        <v>3670</v>
      </c>
      <c r="I1186" s="159" t="s">
        <v>3753</v>
      </c>
      <c r="J1186" s="159" t="s">
        <v>5330</v>
      </c>
      <c r="K1186" s="159"/>
      <c r="L1186" s="159" t="s">
        <v>8787</v>
      </c>
    </row>
    <row r="1187" spans="1:12" x14ac:dyDescent="0.2">
      <c r="A1187" s="159" t="s">
        <v>8788</v>
      </c>
      <c r="B1187" s="159" t="s">
        <v>8789</v>
      </c>
      <c r="C1187" s="159" t="s">
        <v>8238</v>
      </c>
      <c r="D1187" s="159" t="s">
        <v>8238</v>
      </c>
      <c r="E1187" s="160">
        <v>1</v>
      </c>
      <c r="F1187" s="161">
        <v>600000</v>
      </c>
      <c r="G1187" s="161">
        <v>3577538</v>
      </c>
      <c r="H1187" s="159" t="s">
        <v>3651</v>
      </c>
      <c r="I1187" s="159" t="s">
        <v>3663</v>
      </c>
      <c r="J1187" s="159" t="s">
        <v>5044</v>
      </c>
      <c r="K1187" s="159"/>
      <c r="L1187" s="159" t="s">
        <v>8790</v>
      </c>
    </row>
    <row r="1188" spans="1:12" x14ac:dyDescent="0.2">
      <c r="A1188" s="159" t="s">
        <v>8791</v>
      </c>
      <c r="B1188" s="159" t="s">
        <v>8792</v>
      </c>
      <c r="C1188" s="159" t="s">
        <v>8238</v>
      </c>
      <c r="D1188" s="159" t="s">
        <v>8238</v>
      </c>
      <c r="E1188" s="160">
        <v>1</v>
      </c>
      <c r="F1188" s="161">
        <v>10000000</v>
      </c>
      <c r="G1188" s="161">
        <v>10000000</v>
      </c>
      <c r="H1188" s="159" t="s">
        <v>3651</v>
      </c>
      <c r="I1188" s="159" t="s">
        <v>3666</v>
      </c>
      <c r="J1188" s="159" t="s">
        <v>5305</v>
      </c>
      <c r="K1188" s="159"/>
      <c r="L1188" s="159" t="s">
        <v>8793</v>
      </c>
    </row>
    <row r="1189" spans="1:12" x14ac:dyDescent="0.2">
      <c r="A1189" s="159" t="s">
        <v>7999</v>
      </c>
      <c r="B1189" s="159" t="s">
        <v>8000</v>
      </c>
      <c r="C1189" s="159" t="s">
        <v>8238</v>
      </c>
      <c r="D1189" s="159" t="s">
        <v>8238</v>
      </c>
      <c r="E1189" s="160">
        <v>1</v>
      </c>
      <c r="F1189" s="161">
        <v>83499961</v>
      </c>
      <c r="G1189" s="161">
        <v>83499961</v>
      </c>
      <c r="H1189" s="159" t="s">
        <v>3651</v>
      </c>
      <c r="I1189" s="159" t="s">
        <v>3656</v>
      </c>
      <c r="J1189" s="159" t="s">
        <v>4936</v>
      </c>
      <c r="K1189" s="159"/>
      <c r="L1189" s="159" t="s">
        <v>8794</v>
      </c>
    </row>
    <row r="1190" spans="1:12" x14ac:dyDescent="0.2">
      <c r="A1190" s="159" t="s">
        <v>8795</v>
      </c>
      <c r="B1190" s="159" t="s">
        <v>8796</v>
      </c>
      <c r="C1190" s="159" t="s">
        <v>3049</v>
      </c>
      <c r="D1190" s="159" t="s">
        <v>3049</v>
      </c>
      <c r="E1190" s="160">
        <v>1</v>
      </c>
      <c r="F1190" s="161">
        <v>77219193</v>
      </c>
      <c r="G1190" s="161">
        <v>77219193</v>
      </c>
      <c r="H1190" s="159" t="s">
        <v>3670</v>
      </c>
      <c r="I1190" s="159" t="s">
        <v>3671</v>
      </c>
      <c r="J1190" s="159" t="s">
        <v>4835</v>
      </c>
      <c r="K1190" s="159"/>
      <c r="L1190" s="159" t="s">
        <v>8797</v>
      </c>
    </row>
    <row r="1191" spans="1:12" x14ac:dyDescent="0.2">
      <c r="A1191" s="159" t="s">
        <v>5046</v>
      </c>
      <c r="B1191" s="159" t="s">
        <v>5047</v>
      </c>
      <c r="C1191" s="159" t="s">
        <v>3049</v>
      </c>
      <c r="D1191" s="159" t="s">
        <v>3049</v>
      </c>
      <c r="E1191" s="160">
        <v>1</v>
      </c>
      <c r="F1191" s="161">
        <v>130000</v>
      </c>
      <c r="G1191" s="161">
        <v>6000000</v>
      </c>
      <c r="H1191" s="159" t="s">
        <v>3651</v>
      </c>
      <c r="I1191" s="159" t="s">
        <v>3671</v>
      </c>
      <c r="J1191" s="159" t="s">
        <v>5049</v>
      </c>
      <c r="K1191" s="159" t="s">
        <v>1475</v>
      </c>
      <c r="L1191" s="159" t="s">
        <v>8798</v>
      </c>
    </row>
    <row r="1192" spans="1:12" x14ac:dyDescent="0.2">
      <c r="A1192" s="159" t="s">
        <v>8799</v>
      </c>
      <c r="B1192" s="159" t="s">
        <v>8800</v>
      </c>
      <c r="C1192" s="159" t="s">
        <v>3049</v>
      </c>
      <c r="D1192" s="159" t="s">
        <v>3049</v>
      </c>
      <c r="E1192" s="160">
        <v>1</v>
      </c>
      <c r="F1192" s="161">
        <v>30190000</v>
      </c>
      <c r="G1192" s="161">
        <v>30190000</v>
      </c>
      <c r="H1192" s="159" t="s">
        <v>3651</v>
      </c>
      <c r="I1192" s="159" t="s">
        <v>3656</v>
      </c>
      <c r="J1192" s="159" t="s">
        <v>8028</v>
      </c>
      <c r="K1192" s="159"/>
      <c r="L1192" s="159" t="s">
        <v>8801</v>
      </c>
    </row>
    <row r="1193" spans="1:12" x14ac:dyDescent="0.2">
      <c r="A1193" s="159" t="s">
        <v>7243</v>
      </c>
      <c r="B1193" s="159" t="s">
        <v>7244</v>
      </c>
      <c r="C1193" s="159" t="s">
        <v>3049</v>
      </c>
      <c r="D1193" s="159" t="s">
        <v>3049</v>
      </c>
      <c r="E1193" s="160">
        <v>1</v>
      </c>
      <c r="F1193" s="161">
        <v>59982508</v>
      </c>
      <c r="G1193" s="161">
        <v>88019211</v>
      </c>
      <c r="H1193" s="159" t="s">
        <v>3670</v>
      </c>
      <c r="I1193" s="159" t="s">
        <v>3671</v>
      </c>
      <c r="J1193" s="159" t="s">
        <v>4835</v>
      </c>
      <c r="K1193" s="159"/>
      <c r="L1193" s="159" t="s">
        <v>8802</v>
      </c>
    </row>
    <row r="1194" spans="1:12" x14ac:dyDescent="0.2">
      <c r="A1194" s="159" t="s">
        <v>8803</v>
      </c>
      <c r="B1194" s="159" t="s">
        <v>8804</v>
      </c>
      <c r="C1194" s="159" t="s">
        <v>3049</v>
      </c>
      <c r="D1194" s="159" t="s">
        <v>3049</v>
      </c>
      <c r="E1194" s="160">
        <v>1</v>
      </c>
      <c r="F1194" s="161">
        <v>482500</v>
      </c>
      <c r="G1194" s="161">
        <v>482500</v>
      </c>
      <c r="H1194" s="159" t="s">
        <v>3670</v>
      </c>
      <c r="I1194" s="159" t="s">
        <v>3711</v>
      </c>
      <c r="J1194" s="159" t="s">
        <v>5493</v>
      </c>
      <c r="K1194" s="159" t="s">
        <v>185</v>
      </c>
      <c r="L1194" s="159" t="s">
        <v>8805</v>
      </c>
    </row>
    <row r="1195" spans="1:12" x14ac:dyDescent="0.2">
      <c r="A1195" s="159" t="s">
        <v>8806</v>
      </c>
      <c r="B1195" s="159" t="s">
        <v>8807</v>
      </c>
      <c r="C1195" s="159" t="s">
        <v>3049</v>
      </c>
      <c r="D1195" s="159" t="s">
        <v>3049</v>
      </c>
      <c r="E1195" s="160">
        <v>1</v>
      </c>
      <c r="F1195" s="161">
        <v>60174997</v>
      </c>
      <c r="G1195" s="161">
        <v>60174997</v>
      </c>
      <c r="H1195" s="159" t="s">
        <v>3651</v>
      </c>
      <c r="I1195" s="159" t="s">
        <v>3680</v>
      </c>
      <c r="J1195" s="159" t="s">
        <v>3680</v>
      </c>
      <c r="K1195" s="159" t="s">
        <v>178</v>
      </c>
      <c r="L1195" s="159" t="s">
        <v>8808</v>
      </c>
    </row>
    <row r="1196" spans="1:12" x14ac:dyDescent="0.2">
      <c r="A1196" s="159" t="s">
        <v>6329</v>
      </c>
      <c r="B1196" s="159" t="s">
        <v>6330</v>
      </c>
      <c r="C1196" s="159" t="s">
        <v>8809</v>
      </c>
      <c r="D1196" s="159" t="s">
        <v>8810</v>
      </c>
      <c r="E1196" s="160">
        <v>4</v>
      </c>
      <c r="F1196" s="161">
        <v>6150005</v>
      </c>
      <c r="G1196" s="161">
        <v>15000000</v>
      </c>
      <c r="H1196" s="159" t="s">
        <v>3651</v>
      </c>
      <c r="I1196" s="159" t="s">
        <v>3753</v>
      </c>
      <c r="J1196" s="159" t="s">
        <v>6331</v>
      </c>
      <c r="K1196" s="159" t="s">
        <v>1475</v>
      </c>
      <c r="L1196" s="159" t="s">
        <v>8811</v>
      </c>
    </row>
    <row r="1197" spans="1:12" x14ac:dyDescent="0.2">
      <c r="A1197" s="159" t="s">
        <v>8812</v>
      </c>
      <c r="B1197" s="159" t="s">
        <v>8813</v>
      </c>
      <c r="C1197" s="159" t="s">
        <v>8809</v>
      </c>
      <c r="D1197" s="159" t="s">
        <v>8809</v>
      </c>
      <c r="E1197" s="160">
        <v>1</v>
      </c>
      <c r="F1197" s="161">
        <v>110000</v>
      </c>
      <c r="G1197" s="161"/>
      <c r="H1197" s="159" t="s">
        <v>3670</v>
      </c>
      <c r="I1197" s="159" t="s">
        <v>4846</v>
      </c>
      <c r="J1197" s="159" t="s">
        <v>8814</v>
      </c>
      <c r="K1197" s="159" t="s">
        <v>189</v>
      </c>
      <c r="L1197" s="159" t="s">
        <v>8815</v>
      </c>
    </row>
    <row r="1198" spans="1:12" x14ac:dyDescent="0.2">
      <c r="A1198" s="159" t="s">
        <v>8816</v>
      </c>
      <c r="B1198" s="159" t="s">
        <v>8817</v>
      </c>
      <c r="C1198" s="159" t="s">
        <v>8809</v>
      </c>
      <c r="D1198" s="159" t="s">
        <v>8809</v>
      </c>
      <c r="E1198" s="160">
        <v>1</v>
      </c>
      <c r="F1198" s="161">
        <v>50000</v>
      </c>
      <c r="G1198" s="161">
        <v>350000</v>
      </c>
      <c r="H1198" s="159" t="s">
        <v>3651</v>
      </c>
      <c r="I1198" s="159" t="s">
        <v>5380</v>
      </c>
      <c r="J1198" s="159" t="s">
        <v>5381</v>
      </c>
      <c r="K1198" s="159"/>
      <c r="L1198" s="159" t="s">
        <v>8818</v>
      </c>
    </row>
    <row r="1199" spans="1:12" x14ac:dyDescent="0.2">
      <c r="A1199" s="159" t="s">
        <v>8819</v>
      </c>
      <c r="B1199" s="159" t="s">
        <v>8820</v>
      </c>
      <c r="C1199" s="159" t="s">
        <v>8809</v>
      </c>
      <c r="D1199" s="159" t="s">
        <v>6383</v>
      </c>
      <c r="E1199" s="160">
        <v>2</v>
      </c>
      <c r="F1199" s="161">
        <v>3779777</v>
      </c>
      <c r="G1199" s="161">
        <v>5500000</v>
      </c>
      <c r="H1199" s="159" t="s">
        <v>3670</v>
      </c>
      <c r="I1199" s="159" t="s">
        <v>3656</v>
      </c>
      <c r="J1199" s="159" t="s">
        <v>8821</v>
      </c>
      <c r="K1199" s="159" t="s">
        <v>189</v>
      </c>
      <c r="L1199" s="159" t="s">
        <v>8822</v>
      </c>
    </row>
    <row r="1200" spans="1:12" x14ac:dyDescent="0.2">
      <c r="A1200" s="159" t="s">
        <v>8823</v>
      </c>
      <c r="B1200" s="159" t="s">
        <v>8824</v>
      </c>
      <c r="C1200" s="159" t="s">
        <v>8825</v>
      </c>
      <c r="D1200" s="159" t="s">
        <v>8825</v>
      </c>
      <c r="E1200" s="160">
        <v>1</v>
      </c>
      <c r="F1200" s="161">
        <v>4000000</v>
      </c>
      <c r="G1200" s="161">
        <v>4000000</v>
      </c>
      <c r="H1200" s="159" t="s">
        <v>3651</v>
      </c>
      <c r="I1200" s="159" t="s">
        <v>3683</v>
      </c>
      <c r="J1200" s="159" t="s">
        <v>5029</v>
      </c>
      <c r="K1200" s="159" t="s">
        <v>185</v>
      </c>
      <c r="L1200" s="159" t="s">
        <v>8826</v>
      </c>
    </row>
    <row r="1201" spans="1:12" x14ac:dyDescent="0.2">
      <c r="A1201" s="159" t="s">
        <v>8827</v>
      </c>
      <c r="B1201" s="159" t="s">
        <v>8828</v>
      </c>
      <c r="C1201" s="159" t="s">
        <v>8825</v>
      </c>
      <c r="D1201" s="159" t="s">
        <v>8825</v>
      </c>
      <c r="E1201" s="160">
        <v>1</v>
      </c>
      <c r="F1201" s="161">
        <v>4999956</v>
      </c>
      <c r="G1201" s="161">
        <v>15000000</v>
      </c>
      <c r="H1201" s="159" t="s">
        <v>3651</v>
      </c>
      <c r="I1201" s="159" t="s">
        <v>4857</v>
      </c>
      <c r="J1201" s="159" t="s">
        <v>5286</v>
      </c>
      <c r="K1201" s="159"/>
      <c r="L1201" s="159" t="s">
        <v>8829</v>
      </c>
    </row>
    <row r="1202" spans="1:12" x14ac:dyDescent="0.2">
      <c r="A1202" s="159" t="s">
        <v>8830</v>
      </c>
      <c r="B1202" s="159" t="s">
        <v>8831</v>
      </c>
      <c r="C1202" s="159" t="s">
        <v>8825</v>
      </c>
      <c r="D1202" s="159" t="s">
        <v>8825</v>
      </c>
      <c r="E1202" s="160">
        <v>1</v>
      </c>
      <c r="F1202" s="161">
        <v>9889371</v>
      </c>
      <c r="G1202" s="161">
        <v>15000000</v>
      </c>
      <c r="H1202" s="159" t="s">
        <v>3651</v>
      </c>
      <c r="I1202" s="159" t="s">
        <v>8832</v>
      </c>
      <c r="J1202" s="159" t="s">
        <v>8833</v>
      </c>
      <c r="K1202" s="159"/>
      <c r="L1202" s="159" t="s">
        <v>8834</v>
      </c>
    </row>
    <row r="1203" spans="1:12" x14ac:dyDescent="0.2">
      <c r="A1203" s="159" t="s">
        <v>8835</v>
      </c>
      <c r="B1203" s="159" t="s">
        <v>8836</v>
      </c>
      <c r="C1203" s="159" t="s">
        <v>8825</v>
      </c>
      <c r="D1203" s="159" t="s">
        <v>8825</v>
      </c>
      <c r="E1203" s="160">
        <v>1</v>
      </c>
      <c r="F1203" s="161">
        <v>2100000</v>
      </c>
      <c r="G1203" s="161">
        <v>2100000</v>
      </c>
      <c r="H1203" s="159" t="s">
        <v>3670</v>
      </c>
      <c r="I1203" s="159" t="s">
        <v>3687</v>
      </c>
      <c r="J1203" s="159" t="s">
        <v>8837</v>
      </c>
      <c r="K1203" s="159"/>
      <c r="L1203" s="159" t="s">
        <v>8838</v>
      </c>
    </row>
    <row r="1204" spans="1:12" x14ac:dyDescent="0.2">
      <c r="A1204" s="159" t="s">
        <v>8839</v>
      </c>
      <c r="B1204" s="159" t="s">
        <v>8840</v>
      </c>
      <c r="C1204" s="159" t="s">
        <v>8841</v>
      </c>
      <c r="D1204" s="159" t="s">
        <v>8841</v>
      </c>
      <c r="E1204" s="160">
        <v>1</v>
      </c>
      <c r="F1204" s="161">
        <v>7299925</v>
      </c>
      <c r="G1204" s="161">
        <v>7299925</v>
      </c>
      <c r="H1204" s="159" t="s">
        <v>3651</v>
      </c>
      <c r="I1204" s="159" t="s">
        <v>3656</v>
      </c>
      <c r="J1204" s="159" t="s">
        <v>3881</v>
      </c>
      <c r="K1204" s="159" t="s">
        <v>185</v>
      </c>
      <c r="L1204" s="159" t="s">
        <v>8842</v>
      </c>
    </row>
    <row r="1205" spans="1:12" x14ac:dyDescent="0.2">
      <c r="A1205" s="159" t="s">
        <v>8843</v>
      </c>
      <c r="B1205" s="159" t="s">
        <v>8844</v>
      </c>
      <c r="C1205" s="159" t="s">
        <v>8845</v>
      </c>
      <c r="D1205" s="159" t="s">
        <v>8845</v>
      </c>
      <c r="E1205" s="160">
        <v>1</v>
      </c>
      <c r="F1205" s="161">
        <v>9250000</v>
      </c>
      <c r="G1205" s="161">
        <v>9250000</v>
      </c>
      <c r="H1205" s="159" t="s">
        <v>3651</v>
      </c>
      <c r="I1205" s="159" t="s">
        <v>3671</v>
      </c>
      <c r="J1205" s="159" t="s">
        <v>8846</v>
      </c>
      <c r="K1205" s="159" t="s">
        <v>185</v>
      </c>
      <c r="L1205" s="159" t="s">
        <v>8847</v>
      </c>
    </row>
    <row r="1206" spans="1:12" x14ac:dyDescent="0.2">
      <c r="A1206" s="159" t="s">
        <v>6044</v>
      </c>
      <c r="B1206" s="159" t="s">
        <v>6045</v>
      </c>
      <c r="C1206" s="159" t="s">
        <v>8845</v>
      </c>
      <c r="D1206" s="159" t="s">
        <v>8845</v>
      </c>
      <c r="E1206" s="160">
        <v>1</v>
      </c>
      <c r="F1206" s="161">
        <v>4000000</v>
      </c>
      <c r="G1206" s="161">
        <v>20000000</v>
      </c>
      <c r="H1206" s="159" t="s">
        <v>3670</v>
      </c>
      <c r="I1206" s="159" t="s">
        <v>3671</v>
      </c>
      <c r="J1206" s="159" t="s">
        <v>3896</v>
      </c>
      <c r="K1206" s="159" t="s">
        <v>178</v>
      </c>
      <c r="L1206" s="159" t="s">
        <v>8848</v>
      </c>
    </row>
    <row r="1207" spans="1:12" x14ac:dyDescent="0.2">
      <c r="A1207" s="159" t="s">
        <v>8843</v>
      </c>
      <c r="B1207" s="159" t="s">
        <v>8844</v>
      </c>
      <c r="C1207" s="159" t="s">
        <v>8845</v>
      </c>
      <c r="D1207" s="159" t="s">
        <v>8845</v>
      </c>
      <c r="E1207" s="160">
        <v>1</v>
      </c>
      <c r="F1207" s="161">
        <v>6000000</v>
      </c>
      <c r="G1207" s="161">
        <v>6000000</v>
      </c>
      <c r="H1207" s="159" t="s">
        <v>3651</v>
      </c>
      <c r="I1207" s="159" t="s">
        <v>3671</v>
      </c>
      <c r="J1207" s="159" t="s">
        <v>8846</v>
      </c>
      <c r="K1207" s="159" t="s">
        <v>185</v>
      </c>
      <c r="L1207" s="159" t="s">
        <v>8849</v>
      </c>
    </row>
    <row r="1208" spans="1:12" x14ac:dyDescent="0.2">
      <c r="A1208" s="159" t="s">
        <v>8850</v>
      </c>
      <c r="B1208" s="159" t="s">
        <v>8851</v>
      </c>
      <c r="C1208" s="159" t="s">
        <v>8845</v>
      </c>
      <c r="D1208" s="159" t="s">
        <v>8845</v>
      </c>
      <c r="E1208" s="160">
        <v>1</v>
      </c>
      <c r="F1208" s="161">
        <v>7500000</v>
      </c>
      <c r="G1208" s="161">
        <v>7500000</v>
      </c>
      <c r="H1208" s="159" t="s">
        <v>3651</v>
      </c>
      <c r="I1208" s="159" t="s">
        <v>3656</v>
      </c>
      <c r="J1208" s="159" t="s">
        <v>5077</v>
      </c>
      <c r="K1208" s="159"/>
      <c r="L1208" s="159" t="s">
        <v>8852</v>
      </c>
    </row>
    <row r="1209" spans="1:12" x14ac:dyDescent="0.2">
      <c r="A1209" s="159" t="s">
        <v>8853</v>
      </c>
      <c r="B1209" s="159" t="s">
        <v>8854</v>
      </c>
      <c r="C1209" s="159" t="s">
        <v>8845</v>
      </c>
      <c r="D1209" s="159" t="s">
        <v>8855</v>
      </c>
      <c r="E1209" s="160">
        <v>2</v>
      </c>
      <c r="F1209" s="161">
        <v>1199995</v>
      </c>
      <c r="G1209" s="161">
        <v>1199999</v>
      </c>
      <c r="H1209" s="159" t="s">
        <v>3670</v>
      </c>
      <c r="I1209" s="159" t="s">
        <v>3656</v>
      </c>
      <c r="J1209" s="159" t="s">
        <v>5077</v>
      </c>
      <c r="K1209" s="159"/>
      <c r="L1209" s="159" t="s">
        <v>8856</v>
      </c>
    </row>
    <row r="1210" spans="1:12" x14ac:dyDescent="0.2">
      <c r="A1210" s="159" t="s">
        <v>8857</v>
      </c>
      <c r="B1210" s="159" t="s">
        <v>8858</v>
      </c>
      <c r="C1210" s="159" t="s">
        <v>8845</v>
      </c>
      <c r="D1210" s="159" t="s">
        <v>8845</v>
      </c>
      <c r="E1210" s="160">
        <v>1</v>
      </c>
      <c r="F1210" s="161">
        <v>2912827</v>
      </c>
      <c r="G1210" s="161">
        <v>6931673</v>
      </c>
      <c r="H1210" s="159" t="s">
        <v>3670</v>
      </c>
      <c r="I1210" s="159" t="s">
        <v>3753</v>
      </c>
      <c r="J1210" s="159" t="s">
        <v>5330</v>
      </c>
      <c r="K1210" s="159" t="s">
        <v>189</v>
      </c>
      <c r="L1210" s="159" t="s">
        <v>8859</v>
      </c>
    </row>
    <row r="1211" spans="1:12" x14ac:dyDescent="0.2">
      <c r="A1211" s="159" t="s">
        <v>8860</v>
      </c>
      <c r="B1211" s="159" t="s">
        <v>8861</v>
      </c>
      <c r="C1211" s="159" t="s">
        <v>8845</v>
      </c>
      <c r="D1211" s="159" t="s">
        <v>8845</v>
      </c>
      <c r="E1211" s="160">
        <v>1</v>
      </c>
      <c r="F1211" s="161">
        <v>25000</v>
      </c>
      <c r="G1211" s="161">
        <v>2000000</v>
      </c>
      <c r="H1211" s="159" t="s">
        <v>3651</v>
      </c>
      <c r="I1211" s="159" t="s">
        <v>5209</v>
      </c>
      <c r="J1211" s="159" t="s">
        <v>5534</v>
      </c>
      <c r="K1211" s="159"/>
      <c r="L1211" s="159" t="s">
        <v>8862</v>
      </c>
    </row>
    <row r="1212" spans="1:12" x14ac:dyDescent="0.2">
      <c r="A1212" s="159" t="s">
        <v>8863</v>
      </c>
      <c r="B1212" s="159" t="s">
        <v>8864</v>
      </c>
      <c r="C1212" s="159" t="s">
        <v>8865</v>
      </c>
      <c r="D1212" s="159" t="s">
        <v>8865</v>
      </c>
      <c r="E1212" s="160">
        <v>1</v>
      </c>
      <c r="F1212" s="161">
        <v>9524998</v>
      </c>
      <c r="G1212" s="161">
        <v>10000000</v>
      </c>
      <c r="H1212" s="159" t="s">
        <v>3651</v>
      </c>
      <c r="I1212" s="159" t="s">
        <v>3656</v>
      </c>
      <c r="J1212" s="159" t="s">
        <v>4984</v>
      </c>
      <c r="K1212" s="159" t="s">
        <v>189</v>
      </c>
      <c r="L1212" s="159" t="s">
        <v>8866</v>
      </c>
    </row>
    <row r="1213" spans="1:12" x14ac:dyDescent="0.2">
      <c r="A1213" s="159" t="s">
        <v>8867</v>
      </c>
      <c r="B1213" s="159" t="s">
        <v>8868</v>
      </c>
      <c r="C1213" s="159" t="s">
        <v>8865</v>
      </c>
      <c r="D1213" s="159" t="s">
        <v>8865</v>
      </c>
      <c r="E1213" s="160">
        <v>1</v>
      </c>
      <c r="F1213" s="161">
        <v>2500000</v>
      </c>
      <c r="G1213" s="161">
        <v>2500000</v>
      </c>
      <c r="H1213" s="159" t="s">
        <v>3651</v>
      </c>
      <c r="I1213" s="159" t="s">
        <v>3656</v>
      </c>
      <c r="J1213" s="159" t="s">
        <v>3881</v>
      </c>
      <c r="K1213" s="159" t="s">
        <v>182</v>
      </c>
      <c r="L1213" s="159" t="s">
        <v>8869</v>
      </c>
    </row>
    <row r="1214" spans="1:12" x14ac:dyDescent="0.2">
      <c r="A1214" s="159" t="s">
        <v>8870</v>
      </c>
      <c r="B1214" s="159" t="s">
        <v>8871</v>
      </c>
      <c r="C1214" s="159" t="s">
        <v>8865</v>
      </c>
      <c r="D1214" s="159" t="s">
        <v>8865</v>
      </c>
      <c r="E1214" s="160">
        <v>1</v>
      </c>
      <c r="F1214" s="161">
        <v>4000000</v>
      </c>
      <c r="G1214" s="161">
        <v>4500000</v>
      </c>
      <c r="H1214" s="159" t="s">
        <v>3651</v>
      </c>
      <c r="I1214" s="159" t="s">
        <v>3656</v>
      </c>
      <c r="J1214" s="159" t="s">
        <v>3881</v>
      </c>
      <c r="K1214" s="159"/>
      <c r="L1214" s="159" t="s">
        <v>8872</v>
      </c>
    </row>
    <row r="1215" spans="1:12" x14ac:dyDescent="0.2">
      <c r="A1215" s="159" t="s">
        <v>5095</v>
      </c>
      <c r="B1215" s="159" t="s">
        <v>5096</v>
      </c>
      <c r="C1215" s="159" t="s">
        <v>7004</v>
      </c>
      <c r="D1215" s="159" t="s">
        <v>7004</v>
      </c>
      <c r="E1215" s="160">
        <v>1</v>
      </c>
      <c r="F1215" s="161">
        <v>4693564</v>
      </c>
      <c r="G1215" s="161">
        <v>4693564</v>
      </c>
      <c r="H1215" s="159" t="s">
        <v>3651</v>
      </c>
      <c r="I1215" s="159" t="s">
        <v>3671</v>
      </c>
      <c r="J1215" s="159" t="s">
        <v>3887</v>
      </c>
      <c r="K1215" s="159"/>
      <c r="L1215" s="159" t="s">
        <v>8873</v>
      </c>
    </row>
    <row r="1216" spans="1:12" x14ac:dyDescent="0.2">
      <c r="A1216" s="159" t="s">
        <v>8874</v>
      </c>
      <c r="B1216" s="159" t="s">
        <v>8875</v>
      </c>
      <c r="C1216" s="159" t="s">
        <v>7004</v>
      </c>
      <c r="D1216" s="159" t="s">
        <v>7004</v>
      </c>
      <c r="E1216" s="160">
        <v>1</v>
      </c>
      <c r="F1216" s="161">
        <v>4754364</v>
      </c>
      <c r="G1216" s="161">
        <v>6579358</v>
      </c>
      <c r="H1216" s="159" t="s">
        <v>3651</v>
      </c>
      <c r="I1216" s="159" t="s">
        <v>3663</v>
      </c>
      <c r="J1216" s="159" t="s">
        <v>5044</v>
      </c>
      <c r="K1216" s="159"/>
      <c r="L1216" s="159" t="s">
        <v>8876</v>
      </c>
    </row>
    <row r="1217" spans="1:12" x14ac:dyDescent="0.2">
      <c r="A1217" s="159" t="s">
        <v>8877</v>
      </c>
      <c r="B1217" s="159" t="s">
        <v>8878</v>
      </c>
      <c r="C1217" s="159" t="s">
        <v>7004</v>
      </c>
      <c r="D1217" s="159" t="s">
        <v>7004</v>
      </c>
      <c r="E1217" s="160">
        <v>1</v>
      </c>
      <c r="F1217" s="161">
        <v>400000</v>
      </c>
      <c r="G1217" s="161">
        <v>1000000</v>
      </c>
      <c r="H1217" s="159" t="s">
        <v>3651</v>
      </c>
      <c r="I1217" s="159" t="s">
        <v>5733</v>
      </c>
      <c r="J1217" s="159" t="s">
        <v>8879</v>
      </c>
      <c r="K1217" s="159" t="s">
        <v>193</v>
      </c>
      <c r="L1217" s="159" t="s">
        <v>8880</v>
      </c>
    </row>
    <row r="1218" spans="1:12" x14ac:dyDescent="0.2">
      <c r="A1218" s="159" t="s">
        <v>8881</v>
      </c>
      <c r="B1218" s="159" t="s">
        <v>8882</v>
      </c>
      <c r="C1218" s="159" t="s">
        <v>8883</v>
      </c>
      <c r="D1218" s="159" t="s">
        <v>8883</v>
      </c>
      <c r="E1218" s="160">
        <v>1</v>
      </c>
      <c r="F1218" s="161">
        <v>13625000</v>
      </c>
      <c r="G1218" s="161">
        <v>20000000</v>
      </c>
      <c r="H1218" s="159" t="s">
        <v>3651</v>
      </c>
      <c r="I1218" s="159" t="s">
        <v>3680</v>
      </c>
      <c r="J1218" s="159" t="s">
        <v>3680</v>
      </c>
      <c r="K1218" s="159" t="s">
        <v>1475</v>
      </c>
      <c r="L1218" s="159" t="s">
        <v>8884</v>
      </c>
    </row>
    <row r="1219" spans="1:12" x14ac:dyDescent="0.2">
      <c r="A1219" s="159" t="s">
        <v>8885</v>
      </c>
      <c r="B1219" s="159" t="s">
        <v>8886</v>
      </c>
      <c r="C1219" s="159" t="s">
        <v>8883</v>
      </c>
      <c r="D1219" s="159" t="s">
        <v>8883</v>
      </c>
      <c r="E1219" s="160">
        <v>1</v>
      </c>
      <c r="F1219" s="161">
        <v>4984415</v>
      </c>
      <c r="G1219" s="161">
        <v>10244013</v>
      </c>
      <c r="H1219" s="159" t="s">
        <v>3651</v>
      </c>
      <c r="I1219" s="159" t="s">
        <v>3680</v>
      </c>
      <c r="J1219" s="159" t="s">
        <v>3890</v>
      </c>
      <c r="K1219" s="159"/>
      <c r="L1219" s="159" t="s">
        <v>8887</v>
      </c>
    </row>
    <row r="1220" spans="1:12" x14ac:dyDescent="0.2">
      <c r="A1220" s="159" t="s">
        <v>6603</v>
      </c>
      <c r="B1220" s="159" t="s">
        <v>6604</v>
      </c>
      <c r="C1220" s="159" t="s">
        <v>8883</v>
      </c>
      <c r="D1220" s="159" t="s">
        <v>8883</v>
      </c>
      <c r="E1220" s="160">
        <v>1</v>
      </c>
      <c r="F1220" s="161">
        <v>100000</v>
      </c>
      <c r="G1220" s="161">
        <v>10000000</v>
      </c>
      <c r="H1220" s="159" t="s">
        <v>3670</v>
      </c>
      <c r="I1220" s="159" t="s">
        <v>3666</v>
      </c>
      <c r="J1220" s="159" t="s">
        <v>6605</v>
      </c>
      <c r="K1220" s="159" t="s">
        <v>185</v>
      </c>
      <c r="L1220" s="159" t="s">
        <v>8888</v>
      </c>
    </row>
    <row r="1221" spans="1:12" x14ac:dyDescent="0.2">
      <c r="A1221" s="159" t="s">
        <v>8889</v>
      </c>
      <c r="B1221" s="159" t="s">
        <v>8890</v>
      </c>
      <c r="C1221" s="159" t="s">
        <v>8891</v>
      </c>
      <c r="D1221" s="159" t="s">
        <v>8891</v>
      </c>
      <c r="E1221" s="160">
        <v>1</v>
      </c>
      <c r="F1221" s="161">
        <v>34000140</v>
      </c>
      <c r="G1221" s="161"/>
      <c r="H1221" s="159" t="s">
        <v>3651</v>
      </c>
      <c r="I1221" s="159" t="s">
        <v>3683</v>
      </c>
      <c r="J1221" s="159" t="s">
        <v>5145</v>
      </c>
      <c r="K1221" s="159" t="s">
        <v>1475</v>
      </c>
      <c r="L1221" s="159" t="s">
        <v>8892</v>
      </c>
    </row>
    <row r="1222" spans="1:12" x14ac:dyDescent="0.2">
      <c r="A1222" s="159" t="s">
        <v>8893</v>
      </c>
      <c r="B1222" s="159" t="s">
        <v>8894</v>
      </c>
      <c r="C1222" s="159" t="s">
        <v>8891</v>
      </c>
      <c r="D1222" s="159" t="s">
        <v>8891</v>
      </c>
      <c r="E1222" s="160">
        <v>1</v>
      </c>
      <c r="F1222" s="161">
        <v>1500274</v>
      </c>
      <c r="G1222" s="161">
        <v>2000000</v>
      </c>
      <c r="H1222" s="159" t="s">
        <v>3670</v>
      </c>
      <c r="I1222" s="159" t="s">
        <v>3660</v>
      </c>
      <c r="J1222" s="159" t="s">
        <v>5242</v>
      </c>
      <c r="K1222" s="159"/>
      <c r="L1222" s="159" t="s">
        <v>8895</v>
      </c>
    </row>
    <row r="1223" spans="1:12" x14ac:dyDescent="0.2">
      <c r="A1223" s="159" t="s">
        <v>6780</v>
      </c>
      <c r="B1223" s="159" t="s">
        <v>6781</v>
      </c>
      <c r="C1223" s="159" t="s">
        <v>8891</v>
      </c>
      <c r="D1223" s="159" t="s">
        <v>8891</v>
      </c>
      <c r="E1223" s="160">
        <v>1</v>
      </c>
      <c r="F1223" s="161">
        <v>0</v>
      </c>
      <c r="G1223" s="161"/>
      <c r="H1223" s="159" t="s">
        <v>3651</v>
      </c>
      <c r="I1223" s="159" t="s">
        <v>4846</v>
      </c>
      <c r="J1223" s="159" t="s">
        <v>4958</v>
      </c>
      <c r="K1223" s="159"/>
      <c r="L1223" s="159" t="s">
        <v>8896</v>
      </c>
    </row>
    <row r="1224" spans="1:12" x14ac:dyDescent="0.2">
      <c r="A1224" s="159" t="s">
        <v>6898</v>
      </c>
      <c r="B1224" s="159" t="s">
        <v>6899</v>
      </c>
      <c r="C1224" s="159" t="s">
        <v>8891</v>
      </c>
      <c r="D1224" s="159" t="s">
        <v>8891</v>
      </c>
      <c r="E1224" s="160">
        <v>1</v>
      </c>
      <c r="F1224" s="161">
        <v>4000001</v>
      </c>
      <c r="G1224" s="161">
        <v>4000001</v>
      </c>
      <c r="H1224" s="159" t="s">
        <v>3651</v>
      </c>
      <c r="I1224" s="159" t="s">
        <v>3753</v>
      </c>
      <c r="J1224" s="159" t="s">
        <v>4962</v>
      </c>
      <c r="K1224" s="159"/>
      <c r="L1224" s="159" t="s">
        <v>8897</v>
      </c>
    </row>
    <row r="1225" spans="1:12" x14ac:dyDescent="0.2">
      <c r="A1225" s="159" t="s">
        <v>8898</v>
      </c>
      <c r="B1225" s="159" t="s">
        <v>8899</v>
      </c>
      <c r="C1225" s="159" t="s">
        <v>8891</v>
      </c>
      <c r="D1225" s="159" t="s">
        <v>8891</v>
      </c>
      <c r="E1225" s="160">
        <v>1</v>
      </c>
      <c r="F1225" s="161">
        <v>45222197</v>
      </c>
      <c r="G1225" s="161">
        <v>55222199</v>
      </c>
      <c r="H1225" s="159" t="s">
        <v>3651</v>
      </c>
      <c r="I1225" s="159" t="s">
        <v>3656</v>
      </c>
      <c r="J1225" s="159" t="s">
        <v>5077</v>
      </c>
      <c r="K1225" s="159"/>
      <c r="L1225" s="159" t="s">
        <v>8900</v>
      </c>
    </row>
    <row r="1226" spans="1:12" x14ac:dyDescent="0.2">
      <c r="A1226" s="159" t="s">
        <v>8901</v>
      </c>
      <c r="B1226" s="159" t="s">
        <v>8902</v>
      </c>
      <c r="C1226" s="159" t="s">
        <v>7422</v>
      </c>
      <c r="D1226" s="159" t="s">
        <v>7422</v>
      </c>
      <c r="E1226" s="160">
        <v>1</v>
      </c>
      <c r="F1226" s="161">
        <v>89000</v>
      </c>
      <c r="G1226" s="161"/>
      <c r="H1226" s="159" t="s">
        <v>3651</v>
      </c>
      <c r="I1226" s="159" t="s">
        <v>3690</v>
      </c>
      <c r="J1226" s="159" t="s">
        <v>3878</v>
      </c>
      <c r="K1226" s="159"/>
      <c r="L1226" s="159" t="s">
        <v>8903</v>
      </c>
    </row>
    <row r="1227" spans="1:12" x14ac:dyDescent="0.2">
      <c r="A1227" s="159" t="s">
        <v>8904</v>
      </c>
      <c r="B1227" s="159" t="s">
        <v>8905</v>
      </c>
      <c r="C1227" s="159" t="s">
        <v>7422</v>
      </c>
      <c r="D1227" s="159" t="s">
        <v>7422</v>
      </c>
      <c r="E1227" s="160">
        <v>1</v>
      </c>
      <c r="F1227" s="161">
        <v>450319</v>
      </c>
      <c r="G1227" s="161">
        <v>750000</v>
      </c>
      <c r="H1227" s="159" t="s">
        <v>3651</v>
      </c>
      <c r="I1227" s="159" t="s">
        <v>3666</v>
      </c>
      <c r="J1227" s="159" t="s">
        <v>8255</v>
      </c>
      <c r="K1227" s="159"/>
      <c r="L1227" s="159" t="s">
        <v>8906</v>
      </c>
    </row>
    <row r="1228" spans="1:12" x14ac:dyDescent="0.2">
      <c r="A1228" s="159" t="s">
        <v>8907</v>
      </c>
      <c r="B1228" s="159" t="s">
        <v>8908</v>
      </c>
      <c r="C1228" s="159" t="s">
        <v>8909</v>
      </c>
      <c r="D1228" s="159" t="s">
        <v>8909</v>
      </c>
      <c r="E1228" s="160">
        <v>1</v>
      </c>
      <c r="F1228" s="161">
        <v>66669</v>
      </c>
      <c r="G1228" s="161">
        <v>2000000</v>
      </c>
      <c r="H1228" s="159" t="s">
        <v>3670</v>
      </c>
      <c r="I1228" s="159" t="s">
        <v>3810</v>
      </c>
      <c r="J1228" s="159" t="s">
        <v>5040</v>
      </c>
      <c r="K1228" s="159"/>
      <c r="L1228" s="159" t="s">
        <v>8910</v>
      </c>
    </row>
    <row r="1229" spans="1:12" x14ac:dyDescent="0.2">
      <c r="A1229" s="159" t="s">
        <v>8911</v>
      </c>
      <c r="B1229" s="159" t="s">
        <v>8912</v>
      </c>
      <c r="C1229" s="159" t="s">
        <v>8909</v>
      </c>
      <c r="D1229" s="159" t="s">
        <v>8909</v>
      </c>
      <c r="E1229" s="160">
        <v>1</v>
      </c>
      <c r="F1229" s="161">
        <v>1295000</v>
      </c>
      <c r="G1229" s="161">
        <v>15000000</v>
      </c>
      <c r="H1229" s="159" t="s">
        <v>3651</v>
      </c>
      <c r="I1229" s="159" t="s">
        <v>3680</v>
      </c>
      <c r="J1229" s="159" t="s">
        <v>8913</v>
      </c>
      <c r="K1229" s="159"/>
      <c r="L1229" s="159" t="s">
        <v>8914</v>
      </c>
    </row>
    <row r="1230" spans="1:12" x14ac:dyDescent="0.2">
      <c r="A1230" s="159" t="s">
        <v>8677</v>
      </c>
      <c r="B1230" s="159" t="s">
        <v>8678</v>
      </c>
      <c r="C1230" s="159" t="s">
        <v>8915</v>
      </c>
      <c r="D1230" s="159" t="s">
        <v>8915</v>
      </c>
      <c r="E1230" s="160">
        <v>1</v>
      </c>
      <c r="F1230" s="161">
        <v>1286748</v>
      </c>
      <c r="G1230" s="161">
        <v>3254716</v>
      </c>
      <c r="H1230" s="159" t="s">
        <v>3651</v>
      </c>
      <c r="I1230" s="159" t="s">
        <v>4979</v>
      </c>
      <c r="J1230" s="159" t="s">
        <v>6017</v>
      </c>
      <c r="K1230" s="159"/>
      <c r="L1230" s="159" t="s">
        <v>8916</v>
      </c>
    </row>
    <row r="1231" spans="1:12" x14ac:dyDescent="0.2">
      <c r="A1231" s="159" t="s">
        <v>8917</v>
      </c>
      <c r="B1231" s="159" t="s">
        <v>8918</v>
      </c>
      <c r="C1231" s="159" t="s">
        <v>8915</v>
      </c>
      <c r="D1231" s="159" t="s">
        <v>8915</v>
      </c>
      <c r="E1231" s="160">
        <v>1</v>
      </c>
      <c r="F1231" s="161">
        <v>240000</v>
      </c>
      <c r="G1231" s="161">
        <v>1000000</v>
      </c>
      <c r="H1231" s="159" t="s">
        <v>3651</v>
      </c>
      <c r="I1231" s="159" t="s">
        <v>3656</v>
      </c>
      <c r="J1231" s="159" t="s">
        <v>3856</v>
      </c>
      <c r="K1231" s="159" t="s">
        <v>185</v>
      </c>
      <c r="L1231" s="159" t="s">
        <v>8919</v>
      </c>
    </row>
    <row r="1232" spans="1:12" x14ac:dyDescent="0.2">
      <c r="A1232" s="159" t="s">
        <v>8920</v>
      </c>
      <c r="B1232" s="159" t="s">
        <v>8921</v>
      </c>
      <c r="C1232" s="159" t="s">
        <v>8915</v>
      </c>
      <c r="D1232" s="159" t="s">
        <v>8915</v>
      </c>
      <c r="E1232" s="160">
        <v>1</v>
      </c>
      <c r="F1232" s="161">
        <v>3000001</v>
      </c>
      <c r="G1232" s="161">
        <v>3000001</v>
      </c>
      <c r="H1232" s="159" t="s">
        <v>3651</v>
      </c>
      <c r="I1232" s="159" t="s">
        <v>3656</v>
      </c>
      <c r="J1232" s="159" t="s">
        <v>8922</v>
      </c>
      <c r="K1232" s="159"/>
      <c r="L1232" s="159" t="s">
        <v>8923</v>
      </c>
    </row>
    <row r="1233" spans="1:12" x14ac:dyDescent="0.2">
      <c r="A1233" s="159" t="s">
        <v>6757</v>
      </c>
      <c r="B1233" s="159" t="s">
        <v>6758</v>
      </c>
      <c r="C1233" s="159" t="s">
        <v>8915</v>
      </c>
      <c r="D1233" s="159" t="s">
        <v>8915</v>
      </c>
      <c r="E1233" s="160">
        <v>1</v>
      </c>
      <c r="F1233" s="161">
        <v>2000000</v>
      </c>
      <c r="G1233" s="161">
        <v>2000000</v>
      </c>
      <c r="H1233" s="159" t="s">
        <v>3670</v>
      </c>
      <c r="I1233" s="159" t="s">
        <v>3716</v>
      </c>
      <c r="J1233" s="159" t="s">
        <v>8924</v>
      </c>
      <c r="K1233" s="159"/>
      <c r="L1233" s="159" t="s">
        <v>8925</v>
      </c>
    </row>
    <row r="1234" spans="1:12" x14ac:dyDescent="0.2">
      <c r="A1234" s="159" t="s">
        <v>7043</v>
      </c>
      <c r="B1234" s="159" t="s">
        <v>7044</v>
      </c>
      <c r="C1234" s="159" t="s">
        <v>8915</v>
      </c>
      <c r="D1234" s="159" t="s">
        <v>8915</v>
      </c>
      <c r="E1234" s="160">
        <v>1</v>
      </c>
      <c r="F1234" s="161">
        <v>40000</v>
      </c>
      <c r="G1234" s="161">
        <v>110000</v>
      </c>
      <c r="H1234" s="159" t="s">
        <v>3651</v>
      </c>
      <c r="I1234" s="159" t="s">
        <v>5570</v>
      </c>
      <c r="J1234" s="159" t="s">
        <v>5571</v>
      </c>
      <c r="K1234" s="159" t="s">
        <v>185</v>
      </c>
      <c r="L1234" s="159" t="s">
        <v>8926</v>
      </c>
    </row>
    <row r="1235" spans="1:12" x14ac:dyDescent="0.2">
      <c r="A1235" s="159" t="s">
        <v>8927</v>
      </c>
      <c r="B1235" s="159" t="s">
        <v>8928</v>
      </c>
      <c r="C1235" s="159" t="s">
        <v>8915</v>
      </c>
      <c r="D1235" s="159" t="s">
        <v>8915</v>
      </c>
      <c r="E1235" s="160">
        <v>1</v>
      </c>
      <c r="F1235" s="161">
        <v>763000</v>
      </c>
      <c r="G1235" s="161">
        <v>2000000</v>
      </c>
      <c r="H1235" s="159" t="s">
        <v>3670</v>
      </c>
      <c r="I1235" s="159" t="s">
        <v>5061</v>
      </c>
      <c r="J1235" s="159" t="s">
        <v>8929</v>
      </c>
      <c r="K1235" s="159"/>
      <c r="L1235" s="159" t="s">
        <v>8930</v>
      </c>
    </row>
    <row r="1236" spans="1:12" x14ac:dyDescent="0.2">
      <c r="A1236" s="159" t="s">
        <v>8931</v>
      </c>
      <c r="B1236" s="159" t="s">
        <v>8932</v>
      </c>
      <c r="C1236" s="159" t="s">
        <v>8915</v>
      </c>
      <c r="D1236" s="159" t="s">
        <v>8915</v>
      </c>
      <c r="E1236" s="160">
        <v>1</v>
      </c>
      <c r="F1236" s="161">
        <v>15017305</v>
      </c>
      <c r="G1236" s="161">
        <v>15048489</v>
      </c>
      <c r="H1236" s="159" t="s">
        <v>3670</v>
      </c>
      <c r="I1236" s="159" t="s">
        <v>3810</v>
      </c>
      <c r="J1236" s="159" t="s">
        <v>6071</v>
      </c>
      <c r="K1236" s="159"/>
      <c r="L1236" s="159" t="s">
        <v>8933</v>
      </c>
    </row>
    <row r="1237" spans="1:12" x14ac:dyDescent="0.2">
      <c r="A1237" s="159" t="s">
        <v>8934</v>
      </c>
      <c r="B1237" s="159" t="s">
        <v>8935</v>
      </c>
      <c r="C1237" s="159" t="s">
        <v>8936</v>
      </c>
      <c r="D1237" s="159" t="s">
        <v>8936</v>
      </c>
      <c r="E1237" s="160">
        <v>1</v>
      </c>
      <c r="F1237" s="161">
        <v>745844</v>
      </c>
      <c r="G1237" s="161">
        <v>850000</v>
      </c>
      <c r="H1237" s="159" t="s">
        <v>3651</v>
      </c>
      <c r="I1237" s="159" t="s">
        <v>4010</v>
      </c>
      <c r="J1237" s="159" t="s">
        <v>8937</v>
      </c>
      <c r="K1237" s="159" t="s">
        <v>185</v>
      </c>
      <c r="L1237" s="159" t="s">
        <v>8938</v>
      </c>
    </row>
    <row r="1238" spans="1:12" x14ac:dyDescent="0.2">
      <c r="A1238" s="159" t="s">
        <v>8939</v>
      </c>
      <c r="B1238" s="159" t="s">
        <v>8940</v>
      </c>
      <c r="C1238" s="159" t="s">
        <v>8936</v>
      </c>
      <c r="D1238" s="159" t="s">
        <v>8936</v>
      </c>
      <c r="E1238" s="160">
        <v>1</v>
      </c>
      <c r="F1238" s="161">
        <v>2294702</v>
      </c>
      <c r="G1238" s="161">
        <v>2500000</v>
      </c>
      <c r="H1238" s="159" t="s">
        <v>3651</v>
      </c>
      <c r="I1238" s="159" t="s">
        <v>3671</v>
      </c>
      <c r="J1238" s="159" t="s">
        <v>5456</v>
      </c>
      <c r="K1238" s="159" t="s">
        <v>178</v>
      </c>
      <c r="L1238" s="159" t="s">
        <v>8941</v>
      </c>
    </row>
    <row r="1239" spans="1:12" x14ac:dyDescent="0.2">
      <c r="A1239" s="159" t="s">
        <v>6823</v>
      </c>
      <c r="B1239" s="159" t="s">
        <v>6824</v>
      </c>
      <c r="C1239" s="159" t="s">
        <v>2176</v>
      </c>
      <c r="D1239" s="159" t="s">
        <v>2176</v>
      </c>
      <c r="E1239" s="160">
        <v>1</v>
      </c>
      <c r="F1239" s="161">
        <v>10000000</v>
      </c>
      <c r="G1239" s="161">
        <v>10000000</v>
      </c>
      <c r="H1239" s="159" t="s">
        <v>3651</v>
      </c>
      <c r="I1239" s="159" t="s">
        <v>4940</v>
      </c>
      <c r="J1239" s="159" t="s">
        <v>6118</v>
      </c>
      <c r="K1239" s="159"/>
      <c r="L1239" s="159" t="s">
        <v>8942</v>
      </c>
    </row>
    <row r="1240" spans="1:12" x14ac:dyDescent="0.2">
      <c r="A1240" s="159" t="s">
        <v>3679</v>
      </c>
      <c r="B1240" s="159" t="s">
        <v>3681</v>
      </c>
      <c r="C1240" s="159" t="s">
        <v>2304</v>
      </c>
      <c r="D1240" s="159" t="s">
        <v>2304</v>
      </c>
      <c r="E1240" s="160">
        <v>1</v>
      </c>
      <c r="F1240" s="161">
        <v>24999999</v>
      </c>
      <c r="G1240" s="161">
        <v>24999999</v>
      </c>
      <c r="H1240" s="159" t="s">
        <v>3651</v>
      </c>
      <c r="I1240" s="159" t="s">
        <v>3680</v>
      </c>
      <c r="J1240" s="159" t="s">
        <v>3680</v>
      </c>
      <c r="K1240" s="159"/>
      <c r="L1240" s="159" t="s">
        <v>3484</v>
      </c>
    </row>
    <row r="1241" spans="1:12" x14ac:dyDescent="0.2">
      <c r="A1241" s="159" t="s">
        <v>8943</v>
      </c>
      <c r="B1241" s="159" t="s">
        <v>8944</v>
      </c>
      <c r="C1241" s="159" t="s">
        <v>2304</v>
      </c>
      <c r="D1241" s="159" t="s">
        <v>3507</v>
      </c>
      <c r="E1241" s="160">
        <v>2</v>
      </c>
      <c r="F1241" s="161">
        <v>6612080</v>
      </c>
      <c r="G1241" s="161">
        <v>6668926</v>
      </c>
      <c r="H1241" s="159" t="s">
        <v>3651</v>
      </c>
      <c r="I1241" s="159" t="s">
        <v>4846</v>
      </c>
      <c r="J1241" s="159" t="s">
        <v>4968</v>
      </c>
      <c r="K1241" s="159"/>
      <c r="L1241" s="159" t="s">
        <v>8945</v>
      </c>
    </row>
    <row r="1242" spans="1:12" x14ac:dyDescent="0.2">
      <c r="A1242" s="159" t="s">
        <v>5619</v>
      </c>
      <c r="B1242" s="159" t="s">
        <v>5620</v>
      </c>
      <c r="C1242" s="159" t="s">
        <v>8324</v>
      </c>
      <c r="D1242" s="159" t="s">
        <v>8324</v>
      </c>
      <c r="E1242" s="160">
        <v>1</v>
      </c>
      <c r="F1242" s="161">
        <v>53783369</v>
      </c>
      <c r="G1242" s="161">
        <v>60000000</v>
      </c>
      <c r="H1242" s="159" t="s">
        <v>3670</v>
      </c>
      <c r="I1242" s="159" t="s">
        <v>3711</v>
      </c>
      <c r="J1242" s="159" t="s">
        <v>5599</v>
      </c>
      <c r="K1242" s="159"/>
      <c r="L1242" s="159" t="s">
        <v>8946</v>
      </c>
    </row>
    <row r="1243" spans="1:12" x14ac:dyDescent="0.2">
      <c r="A1243" s="159" t="s">
        <v>8947</v>
      </c>
      <c r="B1243" s="159" t="s">
        <v>8948</v>
      </c>
      <c r="C1243" s="159" t="s">
        <v>8324</v>
      </c>
      <c r="D1243" s="159" t="s">
        <v>8324</v>
      </c>
      <c r="E1243" s="160">
        <v>1</v>
      </c>
      <c r="F1243" s="161">
        <v>400000</v>
      </c>
      <c r="G1243" s="161">
        <v>400000</v>
      </c>
      <c r="H1243" s="159" t="s">
        <v>3651</v>
      </c>
      <c r="I1243" s="159" t="s">
        <v>3656</v>
      </c>
      <c r="J1243" s="159" t="s">
        <v>3881</v>
      </c>
      <c r="K1243" s="159" t="s">
        <v>193</v>
      </c>
      <c r="L1243" s="159" t="s">
        <v>8949</v>
      </c>
    </row>
    <row r="1244" spans="1:12" x14ac:dyDescent="0.2">
      <c r="A1244" s="159" t="s">
        <v>8950</v>
      </c>
      <c r="B1244" s="159" t="s">
        <v>8951</v>
      </c>
      <c r="C1244" s="159" t="s">
        <v>8324</v>
      </c>
      <c r="D1244" s="159" t="s">
        <v>8324</v>
      </c>
      <c r="E1244" s="160">
        <v>1</v>
      </c>
      <c r="F1244" s="161">
        <v>1000000</v>
      </c>
      <c r="G1244" s="161">
        <v>1000000</v>
      </c>
      <c r="H1244" s="159" t="s">
        <v>3670</v>
      </c>
      <c r="I1244" s="159" t="s">
        <v>3753</v>
      </c>
      <c r="J1244" s="159" t="s">
        <v>6369</v>
      </c>
      <c r="K1244" s="159" t="s">
        <v>185</v>
      </c>
      <c r="L1244" s="159" t="s">
        <v>8952</v>
      </c>
    </row>
    <row r="1245" spans="1:12" x14ac:dyDescent="0.2">
      <c r="A1245" s="159" t="s">
        <v>8953</v>
      </c>
      <c r="B1245" s="159" t="s">
        <v>8954</v>
      </c>
      <c r="C1245" s="159" t="s">
        <v>8955</v>
      </c>
      <c r="D1245" s="159" t="s">
        <v>8955</v>
      </c>
      <c r="E1245" s="160">
        <v>1</v>
      </c>
      <c r="F1245" s="161">
        <v>9109912</v>
      </c>
      <c r="G1245" s="161">
        <v>9109912</v>
      </c>
      <c r="H1245" s="159" t="s">
        <v>3651</v>
      </c>
      <c r="I1245" s="159" t="s">
        <v>3656</v>
      </c>
      <c r="J1245" s="159" t="s">
        <v>6912</v>
      </c>
      <c r="K1245" s="159"/>
      <c r="L1245" s="159" t="s">
        <v>8956</v>
      </c>
    </row>
    <row r="1246" spans="1:12" x14ac:dyDescent="0.2">
      <c r="A1246" s="159" t="s">
        <v>8957</v>
      </c>
      <c r="B1246" s="159" t="s">
        <v>8958</v>
      </c>
      <c r="C1246" s="159" t="s">
        <v>8955</v>
      </c>
      <c r="D1246" s="159" t="s">
        <v>8955</v>
      </c>
      <c r="E1246" s="160">
        <v>1</v>
      </c>
      <c r="F1246" s="161">
        <v>183000</v>
      </c>
      <c r="G1246" s="161">
        <v>3600000</v>
      </c>
      <c r="H1246" s="159" t="s">
        <v>3651</v>
      </c>
      <c r="I1246" s="159" t="s">
        <v>3704</v>
      </c>
      <c r="J1246" s="159" t="s">
        <v>8959</v>
      </c>
      <c r="K1246" s="159" t="s">
        <v>185</v>
      </c>
      <c r="L1246" s="159" t="s">
        <v>8960</v>
      </c>
    </row>
    <row r="1247" spans="1:12" x14ac:dyDescent="0.2">
      <c r="A1247" s="159" t="s">
        <v>8961</v>
      </c>
      <c r="B1247" s="159" t="s">
        <v>8962</v>
      </c>
      <c r="C1247" s="159" t="s">
        <v>8955</v>
      </c>
      <c r="D1247" s="159" t="s">
        <v>8955</v>
      </c>
      <c r="E1247" s="160">
        <v>1</v>
      </c>
      <c r="F1247" s="161">
        <v>10340663</v>
      </c>
      <c r="G1247" s="161">
        <v>10340663</v>
      </c>
      <c r="H1247" s="159" t="s">
        <v>3651</v>
      </c>
      <c r="I1247" s="159" t="s">
        <v>3656</v>
      </c>
      <c r="J1247" s="159" t="s">
        <v>6912</v>
      </c>
      <c r="K1247" s="159"/>
      <c r="L1247" s="159" t="s">
        <v>8963</v>
      </c>
    </row>
    <row r="1248" spans="1:12" x14ac:dyDescent="0.2">
      <c r="A1248" s="159" t="s">
        <v>8964</v>
      </c>
      <c r="B1248" s="159" t="s">
        <v>8965</v>
      </c>
      <c r="C1248" s="159" t="s">
        <v>8955</v>
      </c>
      <c r="D1248" s="159" t="s">
        <v>8955</v>
      </c>
      <c r="E1248" s="160">
        <v>1</v>
      </c>
      <c r="F1248" s="161">
        <v>250000</v>
      </c>
      <c r="G1248" s="161"/>
      <c r="H1248" s="159" t="s">
        <v>3651</v>
      </c>
      <c r="I1248" s="159" t="s">
        <v>3680</v>
      </c>
      <c r="J1248" s="159" t="s">
        <v>6392</v>
      </c>
      <c r="K1248" s="159" t="s">
        <v>1475</v>
      </c>
      <c r="L1248" s="159" t="s">
        <v>8966</v>
      </c>
    </row>
    <row r="1249" spans="1:12" x14ac:dyDescent="0.2">
      <c r="A1249" s="159" t="s">
        <v>8967</v>
      </c>
      <c r="B1249" s="159" t="s">
        <v>8968</v>
      </c>
      <c r="C1249" s="159" t="s">
        <v>8955</v>
      </c>
      <c r="D1249" s="159" t="s">
        <v>8955</v>
      </c>
      <c r="E1249" s="160">
        <v>1</v>
      </c>
      <c r="F1249" s="161">
        <v>1200000</v>
      </c>
      <c r="G1249" s="161">
        <v>1200000</v>
      </c>
      <c r="H1249" s="159" t="s">
        <v>3670</v>
      </c>
      <c r="I1249" s="159" t="s">
        <v>3671</v>
      </c>
      <c r="J1249" s="159" t="s">
        <v>8969</v>
      </c>
      <c r="K1249" s="159" t="s">
        <v>178</v>
      </c>
      <c r="L1249" s="159" t="s">
        <v>8970</v>
      </c>
    </row>
    <row r="1250" spans="1:12" x14ac:dyDescent="0.2">
      <c r="A1250" s="159" t="s">
        <v>8971</v>
      </c>
      <c r="B1250" s="159" t="s">
        <v>8972</v>
      </c>
      <c r="C1250" s="159" t="s">
        <v>8955</v>
      </c>
      <c r="D1250" s="159" t="s">
        <v>8955</v>
      </c>
      <c r="E1250" s="160">
        <v>1</v>
      </c>
      <c r="F1250" s="161">
        <v>220002</v>
      </c>
      <c r="G1250" s="161">
        <v>5000000</v>
      </c>
      <c r="H1250" s="159" t="s">
        <v>3651</v>
      </c>
      <c r="I1250" s="159" t="s">
        <v>3753</v>
      </c>
      <c r="J1250" s="159" t="s">
        <v>8973</v>
      </c>
      <c r="K1250" s="159"/>
      <c r="L1250" s="159" t="s">
        <v>8974</v>
      </c>
    </row>
    <row r="1251" spans="1:12" x14ac:dyDescent="0.2">
      <c r="A1251" s="159" t="s">
        <v>8975</v>
      </c>
      <c r="B1251" s="159" t="s">
        <v>8976</v>
      </c>
      <c r="C1251" s="159" t="s">
        <v>6192</v>
      </c>
      <c r="D1251" s="159" t="s">
        <v>8977</v>
      </c>
      <c r="E1251" s="160">
        <v>3</v>
      </c>
      <c r="F1251" s="161">
        <v>1405000</v>
      </c>
      <c r="G1251" s="161">
        <v>2000000</v>
      </c>
      <c r="H1251" s="159" t="s">
        <v>3651</v>
      </c>
      <c r="I1251" s="159" t="s">
        <v>3666</v>
      </c>
      <c r="J1251" s="159" t="s">
        <v>5305</v>
      </c>
      <c r="K1251" s="159" t="s">
        <v>185</v>
      </c>
      <c r="L1251" s="159" t="s">
        <v>8978</v>
      </c>
    </row>
    <row r="1252" spans="1:12" x14ac:dyDescent="0.2">
      <c r="A1252" s="159" t="s">
        <v>8881</v>
      </c>
      <c r="B1252" s="159" t="s">
        <v>8882</v>
      </c>
      <c r="C1252" s="159" t="s">
        <v>6192</v>
      </c>
      <c r="D1252" s="159" t="s">
        <v>6192</v>
      </c>
      <c r="E1252" s="160">
        <v>1</v>
      </c>
      <c r="F1252" s="161">
        <v>11111110</v>
      </c>
      <c r="G1252" s="161">
        <v>11111110</v>
      </c>
      <c r="H1252" s="159" t="s">
        <v>3651</v>
      </c>
      <c r="I1252" s="159" t="s">
        <v>3680</v>
      </c>
      <c r="J1252" s="159" t="s">
        <v>3680</v>
      </c>
      <c r="K1252" s="159" t="s">
        <v>1475</v>
      </c>
      <c r="L1252" s="159" t="s">
        <v>8979</v>
      </c>
    </row>
    <row r="1253" spans="1:12" x14ac:dyDescent="0.2">
      <c r="A1253" s="159" t="s">
        <v>4926</v>
      </c>
      <c r="B1253" s="159" t="s">
        <v>4927</v>
      </c>
      <c r="C1253" s="159" t="s">
        <v>8980</v>
      </c>
      <c r="D1253" s="159" t="s">
        <v>8981</v>
      </c>
      <c r="E1253" s="160">
        <v>2</v>
      </c>
      <c r="F1253" s="161">
        <v>7655830</v>
      </c>
      <c r="G1253" s="161">
        <v>7655835</v>
      </c>
      <c r="H1253" s="159" t="s">
        <v>3651</v>
      </c>
      <c r="I1253" s="159" t="s">
        <v>3656</v>
      </c>
      <c r="J1253" s="159" t="s">
        <v>5879</v>
      </c>
      <c r="K1253" s="159"/>
      <c r="L1253" s="159" t="s">
        <v>8982</v>
      </c>
    </row>
    <row r="1254" spans="1:12" x14ac:dyDescent="0.2">
      <c r="A1254" s="159" t="s">
        <v>6983</v>
      </c>
      <c r="B1254" s="159" t="s">
        <v>6984</v>
      </c>
      <c r="C1254" s="159" t="s">
        <v>8980</v>
      </c>
      <c r="D1254" s="159" t="s">
        <v>8980</v>
      </c>
      <c r="E1254" s="160">
        <v>1</v>
      </c>
      <c r="F1254" s="161">
        <v>7999798</v>
      </c>
      <c r="G1254" s="161">
        <v>7999798</v>
      </c>
      <c r="H1254" s="159" t="s">
        <v>3651</v>
      </c>
      <c r="I1254" s="159" t="s">
        <v>5807</v>
      </c>
      <c r="J1254" s="159" t="s">
        <v>8983</v>
      </c>
      <c r="K1254" s="159"/>
      <c r="L1254" s="159" t="s">
        <v>8984</v>
      </c>
    </row>
    <row r="1255" spans="1:12" x14ac:dyDescent="0.2">
      <c r="A1255" s="159" t="s">
        <v>7223</v>
      </c>
      <c r="B1255" s="159" t="s">
        <v>7224</v>
      </c>
      <c r="C1255" s="159" t="s">
        <v>8980</v>
      </c>
      <c r="D1255" s="159" t="s">
        <v>8980</v>
      </c>
      <c r="E1255" s="160">
        <v>1</v>
      </c>
      <c r="F1255" s="161">
        <v>40000</v>
      </c>
      <c r="G1255" s="161">
        <v>500000</v>
      </c>
      <c r="H1255" s="159" t="s">
        <v>3651</v>
      </c>
      <c r="I1255" s="159" t="s">
        <v>3671</v>
      </c>
      <c r="J1255" s="159" t="s">
        <v>7225</v>
      </c>
      <c r="K1255" s="159" t="s">
        <v>189</v>
      </c>
      <c r="L1255" s="159" t="s">
        <v>8985</v>
      </c>
    </row>
    <row r="1256" spans="1:12" x14ac:dyDescent="0.2">
      <c r="A1256" s="159" t="s">
        <v>7631</v>
      </c>
      <c r="B1256" s="159" t="s">
        <v>7632</v>
      </c>
      <c r="C1256" s="159" t="s">
        <v>8980</v>
      </c>
      <c r="D1256" s="159" t="s">
        <v>8980</v>
      </c>
      <c r="E1256" s="160">
        <v>1</v>
      </c>
      <c r="F1256" s="161">
        <v>3249999</v>
      </c>
      <c r="G1256" s="161">
        <v>3249999</v>
      </c>
      <c r="H1256" s="159" t="s">
        <v>3651</v>
      </c>
      <c r="I1256" s="159" t="s">
        <v>3680</v>
      </c>
      <c r="J1256" s="159" t="s">
        <v>5656</v>
      </c>
      <c r="K1256" s="159" t="s">
        <v>182</v>
      </c>
      <c r="L1256" s="159" t="s">
        <v>8986</v>
      </c>
    </row>
    <row r="1257" spans="1:12" x14ac:dyDescent="0.2">
      <c r="A1257" s="159" t="s">
        <v>8987</v>
      </c>
      <c r="B1257" s="159" t="s">
        <v>8988</v>
      </c>
      <c r="C1257" s="159" t="s">
        <v>8989</v>
      </c>
      <c r="D1257" s="159" t="s">
        <v>8989</v>
      </c>
      <c r="E1257" s="160">
        <v>1</v>
      </c>
      <c r="F1257" s="161">
        <v>684651</v>
      </c>
      <c r="G1257" s="161">
        <v>5000000</v>
      </c>
      <c r="H1257" s="159" t="s">
        <v>3651</v>
      </c>
      <c r="I1257" s="159" t="s">
        <v>3680</v>
      </c>
      <c r="J1257" s="159" t="s">
        <v>3680</v>
      </c>
      <c r="K1257" s="159" t="s">
        <v>178</v>
      </c>
      <c r="L1257" s="159" t="s">
        <v>8990</v>
      </c>
    </row>
    <row r="1258" spans="1:12" x14ac:dyDescent="0.2">
      <c r="A1258" s="159" t="s">
        <v>8991</v>
      </c>
      <c r="B1258" s="159" t="s">
        <v>8992</v>
      </c>
      <c r="C1258" s="159" t="s">
        <v>8989</v>
      </c>
      <c r="D1258" s="159" t="s">
        <v>8993</v>
      </c>
      <c r="E1258" s="160">
        <v>2</v>
      </c>
      <c r="F1258" s="161">
        <v>81000000</v>
      </c>
      <c r="G1258" s="161">
        <v>81000000</v>
      </c>
      <c r="H1258" s="159" t="s">
        <v>3670</v>
      </c>
      <c r="I1258" s="159" t="s">
        <v>3660</v>
      </c>
      <c r="J1258" s="159" t="s">
        <v>8994</v>
      </c>
      <c r="K1258" s="159"/>
      <c r="L1258" s="159" t="s">
        <v>8995</v>
      </c>
    </row>
    <row r="1259" spans="1:12" x14ac:dyDescent="0.2">
      <c r="A1259" s="159" t="s">
        <v>8996</v>
      </c>
      <c r="B1259" s="159" t="s">
        <v>8997</v>
      </c>
      <c r="C1259" s="159" t="s">
        <v>8989</v>
      </c>
      <c r="D1259" s="159" t="s">
        <v>8989</v>
      </c>
      <c r="E1259" s="160">
        <v>1</v>
      </c>
      <c r="F1259" s="161">
        <v>25000000</v>
      </c>
      <c r="G1259" s="161">
        <v>25000000</v>
      </c>
      <c r="H1259" s="159" t="s">
        <v>3651</v>
      </c>
      <c r="I1259" s="159" t="s">
        <v>3656</v>
      </c>
      <c r="J1259" s="159" t="s">
        <v>3856</v>
      </c>
      <c r="K1259" s="159"/>
      <c r="L1259" s="159" t="s">
        <v>8998</v>
      </c>
    </row>
    <row r="1260" spans="1:12" x14ac:dyDescent="0.2">
      <c r="A1260" s="159" t="s">
        <v>8999</v>
      </c>
      <c r="B1260" s="159" t="s">
        <v>9000</v>
      </c>
      <c r="C1260" s="159" t="s">
        <v>8989</v>
      </c>
      <c r="D1260" s="159" t="s">
        <v>8989</v>
      </c>
      <c r="E1260" s="160">
        <v>1</v>
      </c>
      <c r="F1260" s="161">
        <v>425000</v>
      </c>
      <c r="G1260" s="161">
        <v>1000000</v>
      </c>
      <c r="H1260" s="159" t="s">
        <v>3651</v>
      </c>
      <c r="I1260" s="159" t="s">
        <v>4846</v>
      </c>
      <c r="J1260" s="159" t="s">
        <v>6217</v>
      </c>
      <c r="K1260" s="159"/>
      <c r="L1260" s="159" t="s">
        <v>9001</v>
      </c>
    </row>
    <row r="1261" spans="1:12" x14ac:dyDescent="0.2">
      <c r="A1261" s="159" t="s">
        <v>7568</v>
      </c>
      <c r="B1261" s="159" t="s">
        <v>7569</v>
      </c>
      <c r="C1261" s="159" t="s">
        <v>8989</v>
      </c>
      <c r="D1261" s="159" t="s">
        <v>5640</v>
      </c>
      <c r="E1261" s="160">
        <v>2</v>
      </c>
      <c r="F1261" s="161">
        <v>31999999</v>
      </c>
      <c r="G1261" s="161">
        <v>31999999</v>
      </c>
      <c r="H1261" s="159" t="s">
        <v>3651</v>
      </c>
      <c r="I1261" s="159" t="s">
        <v>3656</v>
      </c>
      <c r="J1261" s="159" t="s">
        <v>5077</v>
      </c>
      <c r="K1261" s="159"/>
      <c r="L1261" s="159" t="s">
        <v>9002</v>
      </c>
    </row>
    <row r="1262" spans="1:12" x14ac:dyDescent="0.2">
      <c r="A1262" s="159" t="s">
        <v>9003</v>
      </c>
      <c r="B1262" s="159" t="s">
        <v>9004</v>
      </c>
      <c r="C1262" s="159" t="s">
        <v>8989</v>
      </c>
      <c r="D1262" s="159" t="s">
        <v>9005</v>
      </c>
      <c r="E1262" s="160">
        <v>2</v>
      </c>
      <c r="F1262" s="161">
        <v>13400781</v>
      </c>
      <c r="G1262" s="161">
        <v>17500000</v>
      </c>
      <c r="H1262" s="159" t="s">
        <v>3670</v>
      </c>
      <c r="I1262" s="159" t="s">
        <v>3671</v>
      </c>
      <c r="J1262" s="159" t="s">
        <v>3887</v>
      </c>
      <c r="K1262" s="159" t="s">
        <v>189</v>
      </c>
      <c r="L1262" s="159" t="s">
        <v>9006</v>
      </c>
    </row>
    <row r="1263" spans="1:12" x14ac:dyDescent="0.2">
      <c r="A1263" s="159" t="s">
        <v>6337</v>
      </c>
      <c r="B1263" s="159" t="s">
        <v>6338</v>
      </c>
      <c r="C1263" s="159" t="s">
        <v>9007</v>
      </c>
      <c r="D1263" s="159" t="s">
        <v>9007</v>
      </c>
      <c r="E1263" s="160">
        <v>1</v>
      </c>
      <c r="F1263" s="161">
        <v>4003205</v>
      </c>
      <c r="G1263" s="161">
        <v>4003205</v>
      </c>
      <c r="H1263" s="159" t="s">
        <v>3651</v>
      </c>
      <c r="I1263" s="159" t="s">
        <v>3656</v>
      </c>
      <c r="J1263" s="159" t="s">
        <v>4895</v>
      </c>
      <c r="K1263" s="159"/>
      <c r="L1263" s="159" t="s">
        <v>9008</v>
      </c>
    </row>
    <row r="1264" spans="1:12" x14ac:dyDescent="0.2">
      <c r="A1264" s="159" t="s">
        <v>9009</v>
      </c>
      <c r="B1264" s="159" t="s">
        <v>9010</v>
      </c>
      <c r="C1264" s="159" t="s">
        <v>9007</v>
      </c>
      <c r="D1264" s="159" t="s">
        <v>9007</v>
      </c>
      <c r="E1264" s="160">
        <v>1</v>
      </c>
      <c r="F1264" s="161">
        <v>17747111</v>
      </c>
      <c r="G1264" s="161">
        <v>24626726</v>
      </c>
      <c r="H1264" s="159" t="s">
        <v>3651</v>
      </c>
      <c r="I1264" s="159" t="s">
        <v>3656</v>
      </c>
      <c r="J1264" s="159" t="s">
        <v>4023</v>
      </c>
      <c r="K1264" s="159"/>
      <c r="L1264" s="159" t="s">
        <v>9011</v>
      </c>
    </row>
    <row r="1265" spans="1:12" x14ac:dyDescent="0.2">
      <c r="A1265" s="159" t="s">
        <v>6653</v>
      </c>
      <c r="B1265" s="159" t="s">
        <v>6654</v>
      </c>
      <c r="C1265" s="159" t="s">
        <v>9007</v>
      </c>
      <c r="D1265" s="159" t="s">
        <v>9007</v>
      </c>
      <c r="E1265" s="160">
        <v>1</v>
      </c>
      <c r="F1265" s="161">
        <v>0</v>
      </c>
      <c r="G1265" s="161">
        <v>1500000</v>
      </c>
      <c r="H1265" s="159" t="s">
        <v>3651</v>
      </c>
      <c r="I1265" s="159" t="s">
        <v>3666</v>
      </c>
      <c r="J1265" s="159" t="s">
        <v>6656</v>
      </c>
      <c r="K1265" s="159"/>
      <c r="L1265" s="159" t="s">
        <v>9012</v>
      </c>
    </row>
    <row r="1266" spans="1:12" x14ac:dyDescent="0.2">
      <c r="A1266" s="159" t="s">
        <v>5687</v>
      </c>
      <c r="B1266" s="159" t="s">
        <v>5688</v>
      </c>
      <c r="C1266" s="159" t="s">
        <v>9013</v>
      </c>
      <c r="D1266" s="159" t="s">
        <v>3062</v>
      </c>
      <c r="E1266" s="160">
        <v>2</v>
      </c>
      <c r="F1266" s="161">
        <v>0</v>
      </c>
      <c r="G1266" s="161">
        <v>1000000</v>
      </c>
      <c r="H1266" s="159" t="s">
        <v>3651</v>
      </c>
      <c r="I1266" s="159" t="s">
        <v>3753</v>
      </c>
      <c r="J1266" s="159" t="s">
        <v>5689</v>
      </c>
      <c r="K1266" s="159" t="s">
        <v>182</v>
      </c>
      <c r="L1266" s="159" t="s">
        <v>9014</v>
      </c>
    </row>
    <row r="1267" spans="1:12" x14ac:dyDescent="0.2">
      <c r="A1267" s="159" t="s">
        <v>9015</v>
      </c>
      <c r="B1267" s="159" t="s">
        <v>9016</v>
      </c>
      <c r="C1267" s="159" t="s">
        <v>9013</v>
      </c>
      <c r="D1267" s="159" t="s">
        <v>9013</v>
      </c>
      <c r="E1267" s="160">
        <v>1</v>
      </c>
      <c r="F1267" s="161">
        <v>5878666</v>
      </c>
      <c r="G1267" s="161">
        <v>5878666</v>
      </c>
      <c r="H1267" s="159" t="s">
        <v>3651</v>
      </c>
      <c r="I1267" s="159" t="s">
        <v>3666</v>
      </c>
      <c r="J1267" s="159" t="s">
        <v>5305</v>
      </c>
      <c r="K1267" s="159" t="s">
        <v>1475</v>
      </c>
      <c r="L1267" s="159" t="s">
        <v>9017</v>
      </c>
    </row>
    <row r="1268" spans="1:12" x14ac:dyDescent="0.2">
      <c r="A1268" s="159" t="s">
        <v>9018</v>
      </c>
      <c r="B1268" s="159" t="s">
        <v>9019</v>
      </c>
      <c r="C1268" s="159" t="s">
        <v>9020</v>
      </c>
      <c r="D1268" s="159" t="s">
        <v>9020</v>
      </c>
      <c r="E1268" s="160">
        <v>1</v>
      </c>
      <c r="F1268" s="161">
        <v>37568164</v>
      </c>
      <c r="G1268" s="161">
        <v>80000000</v>
      </c>
      <c r="H1268" s="159" t="s">
        <v>3651</v>
      </c>
      <c r="I1268" s="159" t="s">
        <v>3671</v>
      </c>
      <c r="J1268" s="159" t="s">
        <v>4835</v>
      </c>
      <c r="K1268" s="159" t="s">
        <v>185</v>
      </c>
      <c r="L1268" s="159" t="s">
        <v>9021</v>
      </c>
    </row>
    <row r="1269" spans="1:12" x14ac:dyDescent="0.2">
      <c r="A1269" s="159" t="s">
        <v>9022</v>
      </c>
      <c r="B1269" s="159" t="s">
        <v>9023</v>
      </c>
      <c r="C1269" s="159" t="s">
        <v>9024</v>
      </c>
      <c r="D1269" s="159" t="s">
        <v>9024</v>
      </c>
      <c r="E1269" s="160">
        <v>1</v>
      </c>
      <c r="F1269" s="161">
        <v>5092696</v>
      </c>
      <c r="G1269" s="161">
        <v>5092696</v>
      </c>
      <c r="H1269" s="159" t="s">
        <v>3651</v>
      </c>
      <c r="I1269" s="159" t="s">
        <v>5960</v>
      </c>
      <c r="J1269" s="159" t="s">
        <v>9025</v>
      </c>
      <c r="K1269" s="159"/>
      <c r="L1269" s="159" t="s">
        <v>9026</v>
      </c>
    </row>
    <row r="1270" spans="1:12" x14ac:dyDescent="0.2">
      <c r="A1270" s="159" t="s">
        <v>9027</v>
      </c>
      <c r="B1270" s="159" t="s">
        <v>9028</v>
      </c>
      <c r="C1270" s="159" t="s">
        <v>9024</v>
      </c>
      <c r="D1270" s="159" t="s">
        <v>9024</v>
      </c>
      <c r="E1270" s="160">
        <v>1</v>
      </c>
      <c r="F1270" s="161">
        <v>9150001</v>
      </c>
      <c r="G1270" s="161">
        <v>12150000</v>
      </c>
      <c r="H1270" s="159" t="s">
        <v>3651</v>
      </c>
      <c r="I1270" s="159" t="s">
        <v>4857</v>
      </c>
      <c r="J1270" s="159" t="s">
        <v>9029</v>
      </c>
      <c r="K1270" s="159"/>
      <c r="L1270" s="159" t="s">
        <v>9030</v>
      </c>
    </row>
    <row r="1271" spans="1:12" x14ac:dyDescent="0.2">
      <c r="A1271" s="159" t="s">
        <v>6978</v>
      </c>
      <c r="B1271" s="159" t="s">
        <v>6979</v>
      </c>
      <c r="C1271" s="159" t="s">
        <v>9024</v>
      </c>
      <c r="D1271" s="159" t="s">
        <v>9024</v>
      </c>
      <c r="E1271" s="160">
        <v>1</v>
      </c>
      <c r="F1271" s="161">
        <v>3733334</v>
      </c>
      <c r="G1271" s="161">
        <v>3733334</v>
      </c>
      <c r="H1271" s="159" t="s">
        <v>3651</v>
      </c>
      <c r="I1271" s="159" t="s">
        <v>6980</v>
      </c>
      <c r="J1271" s="159" t="s">
        <v>6981</v>
      </c>
      <c r="K1271" s="159"/>
      <c r="L1271" s="159" t="s">
        <v>9031</v>
      </c>
    </row>
    <row r="1272" spans="1:12" x14ac:dyDescent="0.2">
      <c r="A1272" s="159" t="s">
        <v>5832</v>
      </c>
      <c r="B1272" s="159" t="s">
        <v>5833</v>
      </c>
      <c r="C1272" s="159" t="s">
        <v>9024</v>
      </c>
      <c r="D1272" s="159" t="s">
        <v>9024</v>
      </c>
      <c r="E1272" s="160">
        <v>1</v>
      </c>
      <c r="F1272" s="161">
        <v>4999998</v>
      </c>
      <c r="G1272" s="161">
        <v>9999996</v>
      </c>
      <c r="H1272" s="159" t="s">
        <v>3651</v>
      </c>
      <c r="I1272" s="159" t="s">
        <v>3716</v>
      </c>
      <c r="J1272" s="159" t="s">
        <v>5834</v>
      </c>
      <c r="K1272" s="159"/>
      <c r="L1272" s="159" t="s">
        <v>9032</v>
      </c>
    </row>
    <row r="1273" spans="1:12" x14ac:dyDescent="0.2">
      <c r="A1273" s="159" t="s">
        <v>5450</v>
      </c>
      <c r="B1273" s="159" t="s">
        <v>5451</v>
      </c>
      <c r="C1273" s="159" t="s">
        <v>9024</v>
      </c>
      <c r="D1273" s="159" t="s">
        <v>9024</v>
      </c>
      <c r="E1273" s="160">
        <v>1</v>
      </c>
      <c r="F1273" s="161">
        <v>1443520</v>
      </c>
      <c r="G1273" s="161">
        <v>1443520</v>
      </c>
      <c r="H1273" s="159" t="s">
        <v>3651</v>
      </c>
      <c r="I1273" s="159" t="s">
        <v>3690</v>
      </c>
      <c r="J1273" s="159" t="s">
        <v>5452</v>
      </c>
      <c r="K1273" s="159"/>
      <c r="L1273" s="159" t="s">
        <v>9033</v>
      </c>
    </row>
    <row r="1274" spans="1:12" x14ac:dyDescent="0.2">
      <c r="A1274" s="159" t="s">
        <v>9034</v>
      </c>
      <c r="B1274" s="159" t="s">
        <v>9035</v>
      </c>
      <c r="C1274" s="159" t="s">
        <v>9024</v>
      </c>
      <c r="D1274" s="159" t="s">
        <v>9024</v>
      </c>
      <c r="E1274" s="160">
        <v>1</v>
      </c>
      <c r="F1274" s="161">
        <v>250000</v>
      </c>
      <c r="G1274" s="161">
        <v>3000000</v>
      </c>
      <c r="H1274" s="159" t="s">
        <v>3651</v>
      </c>
      <c r="I1274" s="159" t="s">
        <v>3704</v>
      </c>
      <c r="J1274" s="159" t="s">
        <v>6029</v>
      </c>
      <c r="K1274" s="159" t="s">
        <v>182</v>
      </c>
      <c r="L1274" s="159" t="s">
        <v>9036</v>
      </c>
    </row>
    <row r="1275" spans="1:12" x14ac:dyDescent="0.2">
      <c r="A1275" s="159" t="s">
        <v>9037</v>
      </c>
      <c r="B1275" s="159" t="s">
        <v>9038</v>
      </c>
      <c r="C1275" s="159" t="s">
        <v>9039</v>
      </c>
      <c r="D1275" s="159" t="s">
        <v>9040</v>
      </c>
      <c r="E1275" s="160">
        <v>2</v>
      </c>
      <c r="F1275" s="161">
        <v>74870150</v>
      </c>
      <c r="G1275" s="161">
        <v>80781009</v>
      </c>
      <c r="H1275" s="159" t="s">
        <v>3651</v>
      </c>
      <c r="I1275" s="159" t="s">
        <v>3656</v>
      </c>
      <c r="J1275" s="159" t="s">
        <v>9041</v>
      </c>
      <c r="K1275" s="159"/>
      <c r="L1275" s="159" t="s">
        <v>9042</v>
      </c>
    </row>
    <row r="1276" spans="1:12" x14ac:dyDescent="0.2">
      <c r="A1276" s="159" t="s">
        <v>5840</v>
      </c>
      <c r="B1276" s="159" t="s">
        <v>5841</v>
      </c>
      <c r="C1276" s="159" t="s">
        <v>9039</v>
      </c>
      <c r="D1276" s="159" t="s">
        <v>9039</v>
      </c>
      <c r="E1276" s="160">
        <v>1</v>
      </c>
      <c r="F1276" s="161">
        <v>0</v>
      </c>
      <c r="G1276" s="161"/>
      <c r="H1276" s="159" t="s">
        <v>3670</v>
      </c>
      <c r="I1276" s="159" t="s">
        <v>3680</v>
      </c>
      <c r="J1276" s="159" t="s">
        <v>3680</v>
      </c>
      <c r="K1276" s="159"/>
      <c r="L1276" s="159" t="s">
        <v>9043</v>
      </c>
    </row>
    <row r="1277" spans="1:12" x14ac:dyDescent="0.2">
      <c r="A1277" s="159" t="s">
        <v>8730</v>
      </c>
      <c r="B1277" s="159" t="s">
        <v>8731</v>
      </c>
      <c r="C1277" s="159" t="s">
        <v>9039</v>
      </c>
      <c r="D1277" s="159" t="s">
        <v>9039</v>
      </c>
      <c r="E1277" s="160">
        <v>1</v>
      </c>
      <c r="F1277" s="161">
        <v>0</v>
      </c>
      <c r="G1277" s="161"/>
      <c r="H1277" s="159" t="s">
        <v>3651</v>
      </c>
      <c r="I1277" s="159" t="s">
        <v>3671</v>
      </c>
      <c r="J1277" s="159" t="s">
        <v>5256</v>
      </c>
      <c r="K1277" s="159"/>
      <c r="L1277" s="159" t="s">
        <v>9044</v>
      </c>
    </row>
    <row r="1278" spans="1:12" x14ac:dyDescent="0.2">
      <c r="A1278" s="159" t="s">
        <v>7385</v>
      </c>
      <c r="B1278" s="159" t="s">
        <v>7386</v>
      </c>
      <c r="C1278" s="159" t="s">
        <v>9039</v>
      </c>
      <c r="D1278" s="159" t="s">
        <v>9045</v>
      </c>
      <c r="E1278" s="160">
        <v>4</v>
      </c>
      <c r="F1278" s="161">
        <v>10017500</v>
      </c>
      <c r="G1278" s="161">
        <v>20000000</v>
      </c>
      <c r="H1278" s="159" t="s">
        <v>3651</v>
      </c>
      <c r="I1278" s="159" t="s">
        <v>5733</v>
      </c>
      <c r="J1278" s="159" t="s">
        <v>7388</v>
      </c>
      <c r="K1278" s="159"/>
      <c r="L1278" s="159" t="s">
        <v>9046</v>
      </c>
    </row>
    <row r="1279" spans="1:12" x14ac:dyDescent="0.2">
      <c r="A1279" s="159" t="s">
        <v>6243</v>
      </c>
      <c r="B1279" s="159" t="s">
        <v>6244</v>
      </c>
      <c r="C1279" s="159" t="s">
        <v>9039</v>
      </c>
      <c r="D1279" s="159" t="s">
        <v>9039</v>
      </c>
      <c r="E1279" s="160">
        <v>1</v>
      </c>
      <c r="F1279" s="161">
        <v>7064364</v>
      </c>
      <c r="G1279" s="161">
        <v>10000000</v>
      </c>
      <c r="H1279" s="159" t="s">
        <v>3670</v>
      </c>
      <c r="I1279" s="159" t="s">
        <v>3810</v>
      </c>
      <c r="J1279" s="159" t="s">
        <v>5617</v>
      </c>
      <c r="K1279" s="159"/>
      <c r="L1279" s="159" t="s">
        <v>9047</v>
      </c>
    </row>
    <row r="1280" spans="1:12" x14ac:dyDescent="0.2">
      <c r="A1280" s="159" t="s">
        <v>9048</v>
      </c>
      <c r="B1280" s="159" t="s">
        <v>9049</v>
      </c>
      <c r="C1280" s="159" t="s">
        <v>9039</v>
      </c>
      <c r="D1280" s="159" t="s">
        <v>9039</v>
      </c>
      <c r="E1280" s="160">
        <v>1</v>
      </c>
      <c r="F1280" s="161">
        <v>1995000</v>
      </c>
      <c r="G1280" s="161">
        <v>1995000</v>
      </c>
      <c r="H1280" s="159" t="s">
        <v>3651</v>
      </c>
      <c r="I1280" s="159" t="s">
        <v>4846</v>
      </c>
      <c r="J1280" s="159" t="s">
        <v>5089</v>
      </c>
      <c r="K1280" s="159" t="s">
        <v>189</v>
      </c>
      <c r="L1280" s="159" t="s">
        <v>9050</v>
      </c>
    </row>
    <row r="1281" spans="1:12" x14ac:dyDescent="0.2">
      <c r="A1281" s="159" t="s">
        <v>4860</v>
      </c>
      <c r="B1281" s="159" t="s">
        <v>4861</v>
      </c>
      <c r="C1281" s="159" t="s">
        <v>9039</v>
      </c>
      <c r="D1281" s="159" t="s">
        <v>9051</v>
      </c>
      <c r="E1281" s="160">
        <v>2</v>
      </c>
      <c r="F1281" s="161">
        <v>4111039</v>
      </c>
      <c r="G1281" s="161">
        <v>4111039</v>
      </c>
      <c r="H1281" s="159" t="s">
        <v>3651</v>
      </c>
      <c r="I1281" s="159" t="s">
        <v>3680</v>
      </c>
      <c r="J1281" s="159" t="s">
        <v>3680</v>
      </c>
      <c r="K1281" s="159" t="s">
        <v>185</v>
      </c>
      <c r="L1281" s="159" t="s">
        <v>9052</v>
      </c>
    </row>
    <row r="1282" spans="1:12" x14ac:dyDescent="0.2">
      <c r="A1282" s="159" t="s">
        <v>9053</v>
      </c>
      <c r="B1282" s="159" t="s">
        <v>9054</v>
      </c>
      <c r="C1282" s="159" t="s">
        <v>9039</v>
      </c>
      <c r="D1282" s="159" t="s">
        <v>9039</v>
      </c>
      <c r="E1282" s="160">
        <v>1</v>
      </c>
      <c r="F1282" s="161">
        <v>14151725</v>
      </c>
      <c r="G1282" s="161">
        <v>16135194</v>
      </c>
      <c r="H1282" s="159" t="s">
        <v>3651</v>
      </c>
      <c r="I1282" s="159" t="s">
        <v>3683</v>
      </c>
      <c r="J1282" s="159" t="s">
        <v>5145</v>
      </c>
      <c r="K1282" s="159"/>
      <c r="L1282" s="159" t="s">
        <v>9055</v>
      </c>
    </row>
    <row r="1283" spans="1:12" x14ac:dyDescent="0.2">
      <c r="A1283" s="159" t="s">
        <v>5840</v>
      </c>
      <c r="B1283" s="159" t="s">
        <v>5841</v>
      </c>
      <c r="C1283" s="159" t="s">
        <v>9039</v>
      </c>
      <c r="D1283" s="159" t="s">
        <v>9039</v>
      </c>
      <c r="E1283" s="160">
        <v>1</v>
      </c>
      <c r="F1283" s="161">
        <v>0</v>
      </c>
      <c r="G1283" s="161"/>
      <c r="H1283" s="159" t="s">
        <v>3670</v>
      </c>
      <c r="I1283" s="159" t="s">
        <v>3680</v>
      </c>
      <c r="J1283" s="159" t="s">
        <v>3680</v>
      </c>
      <c r="K1283" s="159"/>
      <c r="L1283" s="159" t="s">
        <v>9056</v>
      </c>
    </row>
    <row r="1284" spans="1:12" x14ac:dyDescent="0.2">
      <c r="A1284" s="159" t="s">
        <v>9057</v>
      </c>
      <c r="B1284" s="159" t="s">
        <v>9058</v>
      </c>
      <c r="C1284" s="159" t="s">
        <v>9039</v>
      </c>
      <c r="D1284" s="159" t="s">
        <v>9039</v>
      </c>
      <c r="E1284" s="160">
        <v>1</v>
      </c>
      <c r="F1284" s="161">
        <v>6000</v>
      </c>
      <c r="G1284" s="161">
        <v>5000000</v>
      </c>
      <c r="H1284" s="159" t="s">
        <v>3651</v>
      </c>
      <c r="I1284" s="159" t="s">
        <v>4940</v>
      </c>
      <c r="J1284" s="159" t="s">
        <v>6118</v>
      </c>
      <c r="K1284" s="159" t="s">
        <v>182</v>
      </c>
      <c r="L1284" s="159" t="s">
        <v>9059</v>
      </c>
    </row>
    <row r="1285" spans="1:12" x14ac:dyDescent="0.2">
      <c r="A1285" s="159" t="s">
        <v>6514</v>
      </c>
      <c r="B1285" s="159" t="s">
        <v>6515</v>
      </c>
      <c r="C1285" s="159" t="s">
        <v>9039</v>
      </c>
      <c r="D1285" s="159" t="s">
        <v>9039</v>
      </c>
      <c r="E1285" s="160">
        <v>1</v>
      </c>
      <c r="F1285" s="161">
        <v>6005800</v>
      </c>
      <c r="G1285" s="161">
        <v>6005800</v>
      </c>
      <c r="H1285" s="159" t="s">
        <v>3651</v>
      </c>
      <c r="I1285" s="159" t="s">
        <v>3671</v>
      </c>
      <c r="J1285" s="159" t="s">
        <v>6516</v>
      </c>
      <c r="K1285" s="159"/>
      <c r="L1285" s="159" t="s">
        <v>9060</v>
      </c>
    </row>
    <row r="1286" spans="1:12" x14ac:dyDescent="0.2">
      <c r="A1286" s="159" t="s">
        <v>9061</v>
      </c>
      <c r="B1286" s="159" t="s">
        <v>9062</v>
      </c>
      <c r="C1286" s="159" t="s">
        <v>9063</v>
      </c>
      <c r="D1286" s="159" t="s">
        <v>9063</v>
      </c>
      <c r="E1286" s="160">
        <v>1</v>
      </c>
      <c r="F1286" s="161">
        <v>2000000</v>
      </c>
      <c r="G1286" s="161">
        <v>2000000</v>
      </c>
      <c r="H1286" s="159" t="s">
        <v>3651</v>
      </c>
      <c r="I1286" s="159" t="s">
        <v>4846</v>
      </c>
      <c r="J1286" s="159" t="s">
        <v>5089</v>
      </c>
      <c r="K1286" s="159" t="s">
        <v>189</v>
      </c>
      <c r="L1286" s="159" t="s">
        <v>9064</v>
      </c>
    </row>
    <row r="1287" spans="1:12" x14ac:dyDescent="0.2">
      <c r="A1287" s="159" t="s">
        <v>9065</v>
      </c>
      <c r="B1287" s="159" t="s">
        <v>9066</v>
      </c>
      <c r="C1287" s="159" t="s">
        <v>9063</v>
      </c>
      <c r="D1287" s="159" t="s">
        <v>9063</v>
      </c>
      <c r="E1287" s="160">
        <v>1</v>
      </c>
      <c r="F1287" s="161">
        <v>2000000</v>
      </c>
      <c r="G1287" s="161">
        <v>2000000</v>
      </c>
      <c r="H1287" s="159" t="s">
        <v>3651</v>
      </c>
      <c r="I1287" s="159" t="s">
        <v>4846</v>
      </c>
      <c r="J1287" s="159" t="s">
        <v>5089</v>
      </c>
      <c r="K1287" s="159" t="s">
        <v>189</v>
      </c>
      <c r="L1287" s="159" t="s">
        <v>9067</v>
      </c>
    </row>
    <row r="1288" spans="1:12" x14ac:dyDescent="0.2">
      <c r="A1288" s="159" t="s">
        <v>9068</v>
      </c>
      <c r="B1288" s="159" t="s">
        <v>9069</v>
      </c>
      <c r="C1288" s="159" t="s">
        <v>9063</v>
      </c>
      <c r="D1288" s="159" t="s">
        <v>9063</v>
      </c>
      <c r="E1288" s="160">
        <v>1</v>
      </c>
      <c r="F1288" s="161">
        <v>2000000</v>
      </c>
      <c r="G1288" s="161">
        <v>2000000</v>
      </c>
      <c r="H1288" s="159" t="s">
        <v>3651</v>
      </c>
      <c r="I1288" s="159" t="s">
        <v>4846</v>
      </c>
      <c r="J1288" s="159" t="s">
        <v>5089</v>
      </c>
      <c r="K1288" s="159" t="s">
        <v>189</v>
      </c>
      <c r="L1288" s="159" t="s">
        <v>9070</v>
      </c>
    </row>
    <row r="1289" spans="1:12" x14ac:dyDescent="0.2">
      <c r="A1289" s="159" t="s">
        <v>9071</v>
      </c>
      <c r="B1289" s="159" t="s">
        <v>9072</v>
      </c>
      <c r="C1289" s="159" t="s">
        <v>9063</v>
      </c>
      <c r="D1289" s="159" t="s">
        <v>9063</v>
      </c>
      <c r="E1289" s="160">
        <v>1</v>
      </c>
      <c r="F1289" s="161">
        <v>2015000</v>
      </c>
      <c r="G1289" s="161">
        <v>2015000</v>
      </c>
      <c r="H1289" s="159" t="s">
        <v>3651</v>
      </c>
      <c r="I1289" s="159" t="s">
        <v>4846</v>
      </c>
      <c r="J1289" s="159" t="s">
        <v>5089</v>
      </c>
      <c r="K1289" s="159" t="s">
        <v>189</v>
      </c>
      <c r="L1289" s="159" t="s">
        <v>9073</v>
      </c>
    </row>
    <row r="1290" spans="1:12" x14ac:dyDescent="0.2">
      <c r="A1290" s="159" t="s">
        <v>9074</v>
      </c>
      <c r="B1290" s="159" t="s">
        <v>9075</v>
      </c>
      <c r="C1290" s="159" t="s">
        <v>9063</v>
      </c>
      <c r="D1290" s="159" t="s">
        <v>9063</v>
      </c>
      <c r="E1290" s="160">
        <v>1</v>
      </c>
      <c r="F1290" s="161">
        <v>1600000</v>
      </c>
      <c r="G1290" s="161">
        <v>1600000</v>
      </c>
      <c r="H1290" s="159" t="s">
        <v>3651</v>
      </c>
      <c r="I1290" s="159" t="s">
        <v>4846</v>
      </c>
      <c r="J1290" s="159" t="s">
        <v>5089</v>
      </c>
      <c r="K1290" s="159" t="s">
        <v>189</v>
      </c>
      <c r="L1290" s="159" t="s">
        <v>9076</v>
      </c>
    </row>
    <row r="1291" spans="1:12" x14ac:dyDescent="0.2">
      <c r="A1291" s="159" t="s">
        <v>9077</v>
      </c>
      <c r="B1291" s="159" t="s">
        <v>9078</v>
      </c>
      <c r="C1291" s="159" t="s">
        <v>9063</v>
      </c>
      <c r="D1291" s="159" t="s">
        <v>9063</v>
      </c>
      <c r="E1291" s="160">
        <v>1</v>
      </c>
      <c r="F1291" s="161">
        <v>1995000</v>
      </c>
      <c r="G1291" s="161">
        <v>2000000</v>
      </c>
      <c r="H1291" s="159" t="s">
        <v>3651</v>
      </c>
      <c r="I1291" s="159" t="s">
        <v>4846</v>
      </c>
      <c r="J1291" s="159" t="s">
        <v>5089</v>
      </c>
      <c r="K1291" s="159" t="s">
        <v>189</v>
      </c>
      <c r="L1291" s="159" t="s">
        <v>9079</v>
      </c>
    </row>
    <row r="1292" spans="1:12" x14ac:dyDescent="0.2">
      <c r="A1292" s="159" t="s">
        <v>9080</v>
      </c>
      <c r="B1292" s="159" t="s">
        <v>9081</v>
      </c>
      <c r="C1292" s="159" t="s">
        <v>9063</v>
      </c>
      <c r="D1292" s="159" t="s">
        <v>9063</v>
      </c>
      <c r="E1292" s="160">
        <v>1</v>
      </c>
      <c r="F1292" s="161">
        <v>2000000</v>
      </c>
      <c r="G1292" s="161">
        <v>2000000</v>
      </c>
      <c r="H1292" s="159" t="s">
        <v>3651</v>
      </c>
      <c r="I1292" s="159" t="s">
        <v>4846</v>
      </c>
      <c r="J1292" s="159" t="s">
        <v>5089</v>
      </c>
      <c r="K1292" s="159" t="s">
        <v>189</v>
      </c>
      <c r="L1292" s="159" t="s">
        <v>9082</v>
      </c>
    </row>
    <row r="1293" spans="1:12" x14ac:dyDescent="0.2">
      <c r="A1293" s="159" t="s">
        <v>9083</v>
      </c>
      <c r="B1293" s="159" t="s">
        <v>9084</v>
      </c>
      <c r="C1293" s="159" t="s">
        <v>9063</v>
      </c>
      <c r="D1293" s="159" t="s">
        <v>9063</v>
      </c>
      <c r="E1293" s="160">
        <v>1</v>
      </c>
      <c r="F1293" s="161">
        <v>1470000</v>
      </c>
      <c r="G1293" s="161">
        <v>1470000</v>
      </c>
      <c r="H1293" s="159" t="s">
        <v>3651</v>
      </c>
      <c r="I1293" s="159" t="s">
        <v>4846</v>
      </c>
      <c r="J1293" s="159" t="s">
        <v>5089</v>
      </c>
      <c r="K1293" s="159" t="s">
        <v>189</v>
      </c>
      <c r="L1293" s="159" t="s">
        <v>9085</v>
      </c>
    </row>
    <row r="1294" spans="1:12" x14ac:dyDescent="0.2">
      <c r="A1294" s="159" t="s">
        <v>9086</v>
      </c>
      <c r="B1294" s="159" t="s">
        <v>9087</v>
      </c>
      <c r="C1294" s="159" t="s">
        <v>9063</v>
      </c>
      <c r="D1294" s="159" t="s">
        <v>9063</v>
      </c>
      <c r="E1294" s="160">
        <v>1</v>
      </c>
      <c r="F1294" s="161">
        <v>2002000</v>
      </c>
      <c r="G1294" s="161">
        <v>2002000</v>
      </c>
      <c r="H1294" s="159" t="s">
        <v>3651</v>
      </c>
      <c r="I1294" s="159" t="s">
        <v>4846</v>
      </c>
      <c r="J1294" s="159" t="s">
        <v>5089</v>
      </c>
      <c r="K1294" s="159" t="s">
        <v>189</v>
      </c>
      <c r="L1294" s="159" t="s">
        <v>9088</v>
      </c>
    </row>
    <row r="1295" spans="1:12" x14ac:dyDescent="0.2">
      <c r="A1295" s="159" t="s">
        <v>9089</v>
      </c>
      <c r="B1295" s="159" t="s">
        <v>9090</v>
      </c>
      <c r="C1295" s="159" t="s">
        <v>9063</v>
      </c>
      <c r="D1295" s="159" t="s">
        <v>9063</v>
      </c>
      <c r="E1295" s="160">
        <v>1</v>
      </c>
      <c r="F1295" s="161">
        <v>2000000</v>
      </c>
      <c r="G1295" s="161">
        <v>2000000</v>
      </c>
      <c r="H1295" s="159" t="s">
        <v>3651</v>
      </c>
      <c r="I1295" s="159" t="s">
        <v>4846</v>
      </c>
      <c r="J1295" s="159" t="s">
        <v>5089</v>
      </c>
      <c r="K1295" s="159" t="s">
        <v>189</v>
      </c>
      <c r="L1295" s="159" t="s">
        <v>9091</v>
      </c>
    </row>
    <row r="1296" spans="1:12" x14ac:dyDescent="0.2">
      <c r="A1296" s="159" t="s">
        <v>9092</v>
      </c>
      <c r="B1296" s="159" t="s">
        <v>9093</v>
      </c>
      <c r="C1296" s="159" t="s">
        <v>9063</v>
      </c>
      <c r="D1296" s="159" t="s">
        <v>9063</v>
      </c>
      <c r="E1296" s="160">
        <v>1</v>
      </c>
      <c r="F1296" s="161">
        <v>2000000</v>
      </c>
      <c r="G1296" s="161">
        <v>2000000</v>
      </c>
      <c r="H1296" s="159" t="s">
        <v>3651</v>
      </c>
      <c r="I1296" s="159" t="s">
        <v>4846</v>
      </c>
      <c r="J1296" s="159" t="s">
        <v>5089</v>
      </c>
      <c r="K1296" s="159" t="s">
        <v>189</v>
      </c>
      <c r="L1296" s="159" t="s">
        <v>9094</v>
      </c>
    </row>
    <row r="1297" spans="1:12" x14ac:dyDescent="0.2">
      <c r="A1297" s="159" t="s">
        <v>9095</v>
      </c>
      <c r="B1297" s="159" t="s">
        <v>9096</v>
      </c>
      <c r="C1297" s="159" t="s">
        <v>9063</v>
      </c>
      <c r="D1297" s="159" t="s">
        <v>9063</v>
      </c>
      <c r="E1297" s="160">
        <v>1</v>
      </c>
      <c r="F1297" s="161">
        <v>2000005</v>
      </c>
      <c r="G1297" s="161">
        <v>2000005</v>
      </c>
      <c r="H1297" s="159" t="s">
        <v>3651</v>
      </c>
      <c r="I1297" s="159" t="s">
        <v>4846</v>
      </c>
      <c r="J1297" s="159" t="s">
        <v>5089</v>
      </c>
      <c r="K1297" s="159" t="s">
        <v>189</v>
      </c>
      <c r="L1297" s="159" t="s">
        <v>9097</v>
      </c>
    </row>
    <row r="1298" spans="1:12" x14ac:dyDescent="0.2">
      <c r="A1298" s="159" t="s">
        <v>9098</v>
      </c>
      <c r="B1298" s="159" t="s">
        <v>9099</v>
      </c>
      <c r="C1298" s="159" t="s">
        <v>9063</v>
      </c>
      <c r="D1298" s="159" t="s">
        <v>9063</v>
      </c>
      <c r="E1298" s="160">
        <v>1</v>
      </c>
      <c r="F1298" s="161">
        <v>1998000</v>
      </c>
      <c r="G1298" s="161">
        <v>1998000</v>
      </c>
      <c r="H1298" s="159" t="s">
        <v>3651</v>
      </c>
      <c r="I1298" s="159" t="s">
        <v>4846</v>
      </c>
      <c r="J1298" s="159" t="s">
        <v>5089</v>
      </c>
      <c r="K1298" s="159" t="s">
        <v>189</v>
      </c>
      <c r="L1298" s="159" t="s">
        <v>9100</v>
      </c>
    </row>
    <row r="1299" spans="1:12" x14ac:dyDescent="0.2">
      <c r="A1299" s="159" t="s">
        <v>9101</v>
      </c>
      <c r="B1299" s="159" t="s">
        <v>9102</v>
      </c>
      <c r="C1299" s="159" t="s">
        <v>9063</v>
      </c>
      <c r="D1299" s="159" t="s">
        <v>9063</v>
      </c>
      <c r="E1299" s="160">
        <v>1</v>
      </c>
      <c r="F1299" s="161">
        <v>2000000</v>
      </c>
      <c r="G1299" s="161">
        <v>2000000</v>
      </c>
      <c r="H1299" s="159" t="s">
        <v>3651</v>
      </c>
      <c r="I1299" s="159" t="s">
        <v>4846</v>
      </c>
      <c r="J1299" s="159" t="s">
        <v>5089</v>
      </c>
      <c r="K1299" s="159" t="s">
        <v>189</v>
      </c>
      <c r="L1299" s="159" t="s">
        <v>9103</v>
      </c>
    </row>
    <row r="1300" spans="1:12" x14ac:dyDescent="0.2">
      <c r="A1300" s="159" t="s">
        <v>9104</v>
      </c>
      <c r="B1300" s="159" t="s">
        <v>9105</v>
      </c>
      <c r="C1300" s="159" t="s">
        <v>9063</v>
      </c>
      <c r="D1300" s="159" t="s">
        <v>9063</v>
      </c>
      <c r="E1300" s="160">
        <v>1</v>
      </c>
      <c r="F1300" s="161">
        <v>2000000</v>
      </c>
      <c r="G1300" s="161">
        <v>2000000</v>
      </c>
      <c r="H1300" s="159" t="s">
        <v>3651</v>
      </c>
      <c r="I1300" s="159" t="s">
        <v>4846</v>
      </c>
      <c r="J1300" s="159" t="s">
        <v>5089</v>
      </c>
      <c r="K1300" s="159" t="s">
        <v>189</v>
      </c>
      <c r="L1300" s="159" t="s">
        <v>9106</v>
      </c>
    </row>
    <row r="1301" spans="1:12" x14ac:dyDescent="0.2">
      <c r="A1301" s="159" t="s">
        <v>8094</v>
      </c>
      <c r="B1301" s="159" t="s">
        <v>8095</v>
      </c>
      <c r="C1301" s="159" t="s">
        <v>9063</v>
      </c>
      <c r="D1301" s="159" t="s">
        <v>9063</v>
      </c>
      <c r="E1301" s="160">
        <v>1</v>
      </c>
      <c r="F1301" s="161">
        <v>2999995</v>
      </c>
      <c r="G1301" s="161">
        <v>2999995</v>
      </c>
      <c r="H1301" s="159" t="s">
        <v>3651</v>
      </c>
      <c r="I1301" s="159" t="s">
        <v>3660</v>
      </c>
      <c r="J1301" s="159" t="s">
        <v>5242</v>
      </c>
      <c r="K1301" s="159"/>
      <c r="L1301" s="159" t="s">
        <v>9107</v>
      </c>
    </row>
    <row r="1302" spans="1:12" x14ac:dyDescent="0.2">
      <c r="A1302" s="159" t="s">
        <v>9108</v>
      </c>
      <c r="B1302" s="159" t="s">
        <v>9109</v>
      </c>
      <c r="C1302" s="159" t="s">
        <v>9063</v>
      </c>
      <c r="D1302" s="159" t="s">
        <v>9063</v>
      </c>
      <c r="E1302" s="160">
        <v>1</v>
      </c>
      <c r="F1302" s="161">
        <v>2000000</v>
      </c>
      <c r="G1302" s="161">
        <v>2000000</v>
      </c>
      <c r="H1302" s="159" t="s">
        <v>3651</v>
      </c>
      <c r="I1302" s="159" t="s">
        <v>4846</v>
      </c>
      <c r="J1302" s="159" t="s">
        <v>5089</v>
      </c>
      <c r="K1302" s="159" t="s">
        <v>189</v>
      </c>
      <c r="L1302" s="159" t="s">
        <v>9110</v>
      </c>
    </row>
    <row r="1303" spans="1:12" x14ac:dyDescent="0.2">
      <c r="A1303" s="159" t="s">
        <v>9111</v>
      </c>
      <c r="B1303" s="159" t="s">
        <v>9112</v>
      </c>
      <c r="C1303" s="159" t="s">
        <v>9063</v>
      </c>
      <c r="D1303" s="159" t="s">
        <v>9063</v>
      </c>
      <c r="E1303" s="160">
        <v>1</v>
      </c>
      <c r="F1303" s="161">
        <v>1600000</v>
      </c>
      <c r="G1303" s="161">
        <v>1600000</v>
      </c>
      <c r="H1303" s="159" t="s">
        <v>3651</v>
      </c>
      <c r="I1303" s="159" t="s">
        <v>4846</v>
      </c>
      <c r="J1303" s="159" t="s">
        <v>5089</v>
      </c>
      <c r="K1303" s="159" t="s">
        <v>189</v>
      </c>
      <c r="L1303" s="159" t="s">
        <v>9113</v>
      </c>
    </row>
    <row r="1304" spans="1:12" x14ac:dyDescent="0.2">
      <c r="A1304" s="159" t="s">
        <v>9114</v>
      </c>
      <c r="B1304" s="159" t="s">
        <v>9115</v>
      </c>
      <c r="C1304" s="159" t="s">
        <v>9063</v>
      </c>
      <c r="D1304" s="159" t="s">
        <v>9063</v>
      </c>
      <c r="E1304" s="160">
        <v>1</v>
      </c>
      <c r="F1304" s="161">
        <v>2000000</v>
      </c>
      <c r="G1304" s="161">
        <v>2000000</v>
      </c>
      <c r="H1304" s="159" t="s">
        <v>3651</v>
      </c>
      <c r="I1304" s="159" t="s">
        <v>4846</v>
      </c>
      <c r="J1304" s="159" t="s">
        <v>5089</v>
      </c>
      <c r="K1304" s="159" t="s">
        <v>189</v>
      </c>
      <c r="L1304" s="159" t="s">
        <v>9116</v>
      </c>
    </row>
    <row r="1305" spans="1:12" x14ac:dyDescent="0.2">
      <c r="A1305" s="159" t="s">
        <v>9117</v>
      </c>
      <c r="B1305" s="159" t="s">
        <v>9118</v>
      </c>
      <c r="C1305" s="159" t="s">
        <v>9063</v>
      </c>
      <c r="D1305" s="159" t="s">
        <v>9063</v>
      </c>
      <c r="E1305" s="160">
        <v>1</v>
      </c>
      <c r="F1305" s="161">
        <v>2877000</v>
      </c>
      <c r="G1305" s="161">
        <v>2877000</v>
      </c>
      <c r="H1305" s="159" t="s">
        <v>3651</v>
      </c>
      <c r="I1305" s="159" t="s">
        <v>4846</v>
      </c>
      <c r="J1305" s="159" t="s">
        <v>5089</v>
      </c>
      <c r="K1305" s="159" t="s">
        <v>189</v>
      </c>
      <c r="L1305" s="159" t="s">
        <v>9119</v>
      </c>
    </row>
    <row r="1306" spans="1:12" x14ac:dyDescent="0.2">
      <c r="A1306" s="159" t="s">
        <v>9120</v>
      </c>
      <c r="B1306" s="159" t="s">
        <v>9121</v>
      </c>
      <c r="C1306" s="159" t="s">
        <v>9063</v>
      </c>
      <c r="D1306" s="159" t="s">
        <v>9063</v>
      </c>
      <c r="E1306" s="160">
        <v>1</v>
      </c>
      <c r="F1306" s="161">
        <v>2000000</v>
      </c>
      <c r="G1306" s="161">
        <v>2000000</v>
      </c>
      <c r="H1306" s="159" t="s">
        <v>3651</v>
      </c>
      <c r="I1306" s="159" t="s">
        <v>4846</v>
      </c>
      <c r="J1306" s="159" t="s">
        <v>5089</v>
      </c>
      <c r="K1306" s="159" t="s">
        <v>189</v>
      </c>
      <c r="L1306" s="159" t="s">
        <v>9122</v>
      </c>
    </row>
    <row r="1307" spans="1:12" x14ac:dyDescent="0.2">
      <c r="A1307" s="159" t="s">
        <v>9123</v>
      </c>
      <c r="B1307" s="159" t="s">
        <v>9124</v>
      </c>
      <c r="C1307" s="159" t="s">
        <v>9063</v>
      </c>
      <c r="D1307" s="159" t="s">
        <v>9063</v>
      </c>
      <c r="E1307" s="160">
        <v>1</v>
      </c>
      <c r="F1307" s="161">
        <v>2000000</v>
      </c>
      <c r="G1307" s="161">
        <v>2000000</v>
      </c>
      <c r="H1307" s="159" t="s">
        <v>3651</v>
      </c>
      <c r="I1307" s="159" t="s">
        <v>4846</v>
      </c>
      <c r="J1307" s="159" t="s">
        <v>5089</v>
      </c>
      <c r="K1307" s="159" t="s">
        <v>189</v>
      </c>
      <c r="L1307" s="159" t="s">
        <v>9125</v>
      </c>
    </row>
    <row r="1308" spans="1:12" x14ac:dyDescent="0.2">
      <c r="A1308" s="159" t="s">
        <v>9126</v>
      </c>
      <c r="B1308" s="159" t="s">
        <v>9127</v>
      </c>
      <c r="C1308" s="159" t="s">
        <v>9063</v>
      </c>
      <c r="D1308" s="159" t="s">
        <v>9063</v>
      </c>
      <c r="E1308" s="160">
        <v>1</v>
      </c>
      <c r="F1308" s="161">
        <v>1998625</v>
      </c>
      <c r="G1308" s="161">
        <v>1998625</v>
      </c>
      <c r="H1308" s="159" t="s">
        <v>3651</v>
      </c>
      <c r="I1308" s="159" t="s">
        <v>4846</v>
      </c>
      <c r="J1308" s="159" t="s">
        <v>5089</v>
      </c>
      <c r="K1308" s="159" t="s">
        <v>189</v>
      </c>
      <c r="L1308" s="159" t="s">
        <v>9128</v>
      </c>
    </row>
    <row r="1309" spans="1:12" x14ac:dyDescent="0.2">
      <c r="A1309" s="159" t="s">
        <v>9129</v>
      </c>
      <c r="B1309" s="159" t="s">
        <v>9130</v>
      </c>
      <c r="C1309" s="159" t="s">
        <v>9063</v>
      </c>
      <c r="D1309" s="159" t="s">
        <v>9063</v>
      </c>
      <c r="E1309" s="160">
        <v>1</v>
      </c>
      <c r="F1309" s="161">
        <v>2000000</v>
      </c>
      <c r="G1309" s="161">
        <v>2000000</v>
      </c>
      <c r="H1309" s="159" t="s">
        <v>3651</v>
      </c>
      <c r="I1309" s="159" t="s">
        <v>4846</v>
      </c>
      <c r="J1309" s="159" t="s">
        <v>5089</v>
      </c>
      <c r="K1309" s="159" t="s">
        <v>189</v>
      </c>
      <c r="L1309" s="159" t="s">
        <v>9131</v>
      </c>
    </row>
    <row r="1310" spans="1:12" x14ac:dyDescent="0.2">
      <c r="A1310" s="159" t="s">
        <v>9132</v>
      </c>
      <c r="B1310" s="159" t="s">
        <v>9133</v>
      </c>
      <c r="C1310" s="159" t="s">
        <v>9063</v>
      </c>
      <c r="D1310" s="159" t="s">
        <v>9063</v>
      </c>
      <c r="E1310" s="160">
        <v>1</v>
      </c>
      <c r="F1310" s="161">
        <v>1990000</v>
      </c>
      <c r="G1310" s="161">
        <v>1990000</v>
      </c>
      <c r="H1310" s="159" t="s">
        <v>3651</v>
      </c>
      <c r="I1310" s="159" t="s">
        <v>4846</v>
      </c>
      <c r="J1310" s="159" t="s">
        <v>5089</v>
      </c>
      <c r="K1310" s="159" t="s">
        <v>189</v>
      </c>
      <c r="L1310" s="159" t="s">
        <v>9134</v>
      </c>
    </row>
    <row r="1311" spans="1:12" x14ac:dyDescent="0.2">
      <c r="A1311" s="159" t="s">
        <v>9135</v>
      </c>
      <c r="B1311" s="159" t="s">
        <v>9136</v>
      </c>
      <c r="C1311" s="159" t="s">
        <v>9137</v>
      </c>
      <c r="D1311" s="159" t="s">
        <v>9137</v>
      </c>
      <c r="E1311" s="160">
        <v>1</v>
      </c>
      <c r="F1311" s="161">
        <v>750000</v>
      </c>
      <c r="G1311" s="161">
        <v>750000</v>
      </c>
      <c r="H1311" s="159" t="s">
        <v>3651</v>
      </c>
      <c r="I1311" s="159" t="s">
        <v>5733</v>
      </c>
      <c r="J1311" s="159" t="s">
        <v>7388</v>
      </c>
      <c r="K1311" s="159"/>
      <c r="L1311" s="159" t="s">
        <v>9138</v>
      </c>
    </row>
    <row r="1312" spans="1:12" x14ac:dyDescent="0.2">
      <c r="A1312" s="159" t="s">
        <v>9139</v>
      </c>
      <c r="B1312" s="159" t="s">
        <v>9140</v>
      </c>
      <c r="C1312" s="159" t="s">
        <v>9137</v>
      </c>
      <c r="D1312" s="159" t="s">
        <v>9137</v>
      </c>
      <c r="E1312" s="160">
        <v>1</v>
      </c>
      <c r="F1312" s="161">
        <v>50000</v>
      </c>
      <c r="G1312" s="161">
        <v>2000023</v>
      </c>
      <c r="H1312" s="159" t="s">
        <v>3651</v>
      </c>
      <c r="I1312" s="159" t="s">
        <v>5470</v>
      </c>
      <c r="J1312" s="159" t="s">
        <v>9141</v>
      </c>
      <c r="K1312" s="159" t="s">
        <v>182</v>
      </c>
      <c r="L1312" s="159" t="s">
        <v>9142</v>
      </c>
    </row>
    <row r="1313" spans="1:12" x14ac:dyDescent="0.2">
      <c r="A1313" s="159" t="s">
        <v>9143</v>
      </c>
      <c r="B1313" s="159" t="s">
        <v>9144</v>
      </c>
      <c r="C1313" s="159" t="s">
        <v>9145</v>
      </c>
      <c r="D1313" s="159" t="s">
        <v>9146</v>
      </c>
      <c r="E1313" s="160">
        <v>3</v>
      </c>
      <c r="F1313" s="161">
        <v>15589576</v>
      </c>
      <c r="G1313" s="161">
        <v>20000000</v>
      </c>
      <c r="H1313" s="159" t="s">
        <v>3651</v>
      </c>
      <c r="I1313" s="159" t="s">
        <v>3656</v>
      </c>
      <c r="J1313" s="159" t="s">
        <v>4916</v>
      </c>
      <c r="K1313" s="159"/>
      <c r="L1313" s="159" t="s">
        <v>9147</v>
      </c>
    </row>
    <row r="1314" spans="1:12" x14ac:dyDescent="0.2">
      <c r="A1314" s="159" t="s">
        <v>9148</v>
      </c>
      <c r="B1314" s="159" t="s">
        <v>9149</v>
      </c>
      <c r="C1314" s="159" t="s">
        <v>9145</v>
      </c>
      <c r="D1314" s="159" t="s">
        <v>9145</v>
      </c>
      <c r="E1314" s="160">
        <v>1</v>
      </c>
      <c r="F1314" s="161">
        <v>11200000</v>
      </c>
      <c r="G1314" s="161">
        <v>11200000</v>
      </c>
      <c r="H1314" s="159" t="s">
        <v>3651</v>
      </c>
      <c r="I1314" s="159" t="s">
        <v>4996</v>
      </c>
      <c r="J1314" s="159" t="s">
        <v>5093</v>
      </c>
      <c r="K1314" s="159"/>
      <c r="L1314" s="159" t="s">
        <v>9150</v>
      </c>
    </row>
    <row r="1315" spans="1:12" x14ac:dyDescent="0.2">
      <c r="A1315" s="159" t="s">
        <v>9151</v>
      </c>
      <c r="B1315" s="159" t="s">
        <v>9152</v>
      </c>
      <c r="C1315" s="159" t="s">
        <v>9153</v>
      </c>
      <c r="D1315" s="159" t="s">
        <v>9153</v>
      </c>
      <c r="E1315" s="160">
        <v>1</v>
      </c>
      <c r="F1315" s="161">
        <v>6500001</v>
      </c>
      <c r="G1315" s="161">
        <v>6500001</v>
      </c>
      <c r="H1315" s="159" t="s">
        <v>3651</v>
      </c>
      <c r="I1315" s="159" t="s">
        <v>3656</v>
      </c>
      <c r="J1315" s="159" t="s">
        <v>3881</v>
      </c>
      <c r="K1315" s="159" t="s">
        <v>182</v>
      </c>
      <c r="L1315" s="159" t="s">
        <v>9154</v>
      </c>
    </row>
    <row r="1316" spans="1:12" x14ac:dyDescent="0.2">
      <c r="A1316" s="159" t="s">
        <v>4900</v>
      </c>
      <c r="B1316" s="159" t="s">
        <v>4901</v>
      </c>
      <c r="C1316" s="159" t="s">
        <v>9153</v>
      </c>
      <c r="D1316" s="159" t="s">
        <v>9153</v>
      </c>
      <c r="E1316" s="160">
        <v>1</v>
      </c>
      <c r="F1316" s="161">
        <v>500000</v>
      </c>
      <c r="G1316" s="161">
        <v>500000</v>
      </c>
      <c r="H1316" s="159" t="s">
        <v>3651</v>
      </c>
      <c r="I1316" s="159" t="s">
        <v>3671</v>
      </c>
      <c r="J1316" s="159" t="s">
        <v>4902</v>
      </c>
      <c r="K1316" s="159"/>
      <c r="L1316" s="159" t="s">
        <v>9155</v>
      </c>
    </row>
    <row r="1317" spans="1:12" x14ac:dyDescent="0.2">
      <c r="A1317" s="159" t="s">
        <v>5532</v>
      </c>
      <c r="B1317" s="159" t="s">
        <v>5533</v>
      </c>
      <c r="C1317" s="159" t="s">
        <v>9153</v>
      </c>
      <c r="D1317" s="159" t="s">
        <v>9153</v>
      </c>
      <c r="E1317" s="160">
        <v>1</v>
      </c>
      <c r="F1317" s="161">
        <v>2727000</v>
      </c>
      <c r="G1317" s="161">
        <v>7500000</v>
      </c>
      <c r="H1317" s="159" t="s">
        <v>3651</v>
      </c>
      <c r="I1317" s="159" t="s">
        <v>5209</v>
      </c>
      <c r="J1317" s="159" t="s">
        <v>5534</v>
      </c>
      <c r="K1317" s="159"/>
      <c r="L1317" s="159" t="s">
        <v>9156</v>
      </c>
    </row>
    <row r="1318" spans="1:12" x14ac:dyDescent="0.2">
      <c r="A1318" s="159" t="s">
        <v>9157</v>
      </c>
      <c r="B1318" s="159" t="s">
        <v>9158</v>
      </c>
      <c r="C1318" s="159" t="s">
        <v>9159</v>
      </c>
      <c r="D1318" s="159" t="s">
        <v>9159</v>
      </c>
      <c r="E1318" s="160">
        <v>1</v>
      </c>
      <c r="F1318" s="161">
        <v>30800</v>
      </c>
      <c r="G1318" s="161">
        <v>30800</v>
      </c>
      <c r="H1318" s="159" t="s">
        <v>3670</v>
      </c>
      <c r="I1318" s="159" t="s">
        <v>3680</v>
      </c>
      <c r="J1318" s="159" t="s">
        <v>3890</v>
      </c>
      <c r="K1318" s="159" t="s">
        <v>189</v>
      </c>
      <c r="L1318" s="159" t="s">
        <v>9160</v>
      </c>
    </row>
    <row r="1319" spans="1:12" x14ac:dyDescent="0.2">
      <c r="A1319" s="159" t="s">
        <v>9161</v>
      </c>
      <c r="B1319" s="159" t="s">
        <v>9162</v>
      </c>
      <c r="C1319" s="159" t="s">
        <v>9159</v>
      </c>
      <c r="D1319" s="159" t="s">
        <v>9159</v>
      </c>
      <c r="E1319" s="160">
        <v>1</v>
      </c>
      <c r="F1319" s="161">
        <v>0</v>
      </c>
      <c r="G1319" s="161"/>
      <c r="H1319" s="159" t="s">
        <v>3651</v>
      </c>
      <c r="I1319" s="159" t="s">
        <v>3671</v>
      </c>
      <c r="J1319" s="159" t="s">
        <v>3887</v>
      </c>
      <c r="K1319" s="159" t="s">
        <v>189</v>
      </c>
      <c r="L1319" s="159" t="s">
        <v>9163</v>
      </c>
    </row>
    <row r="1320" spans="1:12" x14ac:dyDescent="0.2">
      <c r="A1320" s="159" t="s">
        <v>3724</v>
      </c>
      <c r="B1320" s="159" t="s">
        <v>3726</v>
      </c>
      <c r="C1320" s="159" t="s">
        <v>9159</v>
      </c>
      <c r="D1320" s="159" t="s">
        <v>9159</v>
      </c>
      <c r="E1320" s="160">
        <v>1</v>
      </c>
      <c r="F1320" s="161">
        <v>0</v>
      </c>
      <c r="G1320" s="161"/>
      <c r="H1320" s="159" t="s">
        <v>3651</v>
      </c>
      <c r="I1320" s="159" t="s">
        <v>3690</v>
      </c>
      <c r="J1320" s="159" t="s">
        <v>9164</v>
      </c>
      <c r="K1320" s="159"/>
      <c r="L1320" s="159" t="s">
        <v>3725</v>
      </c>
    </row>
    <row r="1321" spans="1:12" x14ac:dyDescent="0.2">
      <c r="A1321" s="159" t="s">
        <v>9165</v>
      </c>
      <c r="B1321" s="159" t="s">
        <v>9166</v>
      </c>
      <c r="C1321" s="159" t="s">
        <v>9159</v>
      </c>
      <c r="D1321" s="159" t="s">
        <v>9159</v>
      </c>
      <c r="E1321" s="160">
        <v>1</v>
      </c>
      <c r="F1321" s="161">
        <v>4888484</v>
      </c>
      <c r="G1321" s="161">
        <v>5470484</v>
      </c>
      <c r="H1321" s="159" t="s">
        <v>3670</v>
      </c>
      <c r="I1321" s="159" t="s">
        <v>3656</v>
      </c>
      <c r="J1321" s="159" t="s">
        <v>9167</v>
      </c>
      <c r="K1321" s="159" t="s">
        <v>189</v>
      </c>
      <c r="L1321" s="159" t="s">
        <v>9168</v>
      </c>
    </row>
    <row r="1322" spans="1:12" x14ac:dyDescent="0.2">
      <c r="A1322" s="159" t="s">
        <v>9169</v>
      </c>
      <c r="B1322" s="159" t="s">
        <v>9170</v>
      </c>
      <c r="C1322" s="159" t="s">
        <v>9171</v>
      </c>
      <c r="D1322" s="159" t="s">
        <v>9171</v>
      </c>
      <c r="E1322" s="160">
        <v>1</v>
      </c>
      <c r="F1322" s="161">
        <v>550290</v>
      </c>
      <c r="G1322" s="161">
        <v>750000</v>
      </c>
      <c r="H1322" s="159" t="s">
        <v>3651</v>
      </c>
      <c r="I1322" s="159" t="s">
        <v>3711</v>
      </c>
      <c r="J1322" s="159" t="s">
        <v>9172</v>
      </c>
      <c r="K1322" s="159"/>
      <c r="L1322" s="159" t="s">
        <v>9173</v>
      </c>
    </row>
    <row r="1323" spans="1:12" x14ac:dyDescent="0.2">
      <c r="A1323" s="159" t="s">
        <v>9174</v>
      </c>
      <c r="B1323" s="159" t="s">
        <v>9175</v>
      </c>
      <c r="C1323" s="159" t="s">
        <v>9171</v>
      </c>
      <c r="D1323" s="159" t="s">
        <v>9171</v>
      </c>
      <c r="E1323" s="160">
        <v>1</v>
      </c>
      <c r="F1323" s="161">
        <v>1064952</v>
      </c>
      <c r="G1323" s="161">
        <v>1064952</v>
      </c>
      <c r="H1323" s="159" t="s">
        <v>3651</v>
      </c>
      <c r="I1323" s="159" t="s">
        <v>3716</v>
      </c>
      <c r="J1323" s="159" t="s">
        <v>9176</v>
      </c>
      <c r="K1323" s="159"/>
      <c r="L1323" s="159" t="s">
        <v>9177</v>
      </c>
    </row>
    <row r="1324" spans="1:12" x14ac:dyDescent="0.2">
      <c r="A1324" s="159" t="s">
        <v>9178</v>
      </c>
      <c r="B1324" s="159" t="s">
        <v>9179</v>
      </c>
      <c r="C1324" s="159" t="s">
        <v>9171</v>
      </c>
      <c r="D1324" s="159" t="s">
        <v>9171</v>
      </c>
      <c r="E1324" s="160">
        <v>1</v>
      </c>
      <c r="F1324" s="161">
        <v>25000</v>
      </c>
      <c r="G1324" s="161">
        <v>3000000</v>
      </c>
      <c r="H1324" s="159" t="s">
        <v>3651</v>
      </c>
      <c r="I1324" s="159" t="s">
        <v>3663</v>
      </c>
      <c r="J1324" s="159" t="s">
        <v>9180</v>
      </c>
      <c r="K1324" s="159"/>
      <c r="L1324" s="159" t="s">
        <v>9181</v>
      </c>
    </row>
    <row r="1325" spans="1:12" x14ac:dyDescent="0.2">
      <c r="A1325" s="159" t="s">
        <v>9182</v>
      </c>
      <c r="B1325" s="159" t="s">
        <v>9183</v>
      </c>
      <c r="C1325" s="159" t="s">
        <v>5988</v>
      </c>
      <c r="D1325" s="159" t="s">
        <v>5988</v>
      </c>
      <c r="E1325" s="160">
        <v>1</v>
      </c>
      <c r="F1325" s="161">
        <v>20000000</v>
      </c>
      <c r="G1325" s="161">
        <v>100000000</v>
      </c>
      <c r="H1325" s="159" t="s">
        <v>3651</v>
      </c>
      <c r="I1325" s="159" t="s">
        <v>9184</v>
      </c>
      <c r="J1325" s="159" t="s">
        <v>9184</v>
      </c>
      <c r="K1325" s="159"/>
      <c r="L1325" s="159" t="s">
        <v>9185</v>
      </c>
    </row>
    <row r="1326" spans="1:12" x14ac:dyDescent="0.2">
      <c r="A1326" s="159" t="s">
        <v>9186</v>
      </c>
      <c r="B1326" s="159" t="s">
        <v>9187</v>
      </c>
      <c r="C1326" s="159" t="s">
        <v>5988</v>
      </c>
      <c r="D1326" s="159" t="s">
        <v>5988</v>
      </c>
      <c r="E1326" s="160">
        <v>1</v>
      </c>
      <c r="F1326" s="161">
        <v>50000</v>
      </c>
      <c r="G1326" s="161">
        <v>1000000</v>
      </c>
      <c r="H1326" s="159" t="s">
        <v>3651</v>
      </c>
      <c r="I1326" s="159" t="s">
        <v>3656</v>
      </c>
      <c r="J1326" s="159" t="s">
        <v>6912</v>
      </c>
      <c r="K1326" s="159"/>
      <c r="L1326" s="159" t="s">
        <v>9188</v>
      </c>
    </row>
    <row r="1327" spans="1:12" x14ac:dyDescent="0.2">
      <c r="A1327" s="159" t="s">
        <v>9189</v>
      </c>
      <c r="B1327" s="159" t="s">
        <v>9190</v>
      </c>
      <c r="C1327" s="159" t="s">
        <v>9191</v>
      </c>
      <c r="D1327" s="159" t="s">
        <v>9191</v>
      </c>
      <c r="E1327" s="160">
        <v>1</v>
      </c>
      <c r="F1327" s="161">
        <v>5947478</v>
      </c>
      <c r="G1327" s="161">
        <v>14557480</v>
      </c>
      <c r="H1327" s="159" t="s">
        <v>3651</v>
      </c>
      <c r="I1327" s="159" t="s">
        <v>3671</v>
      </c>
      <c r="J1327" s="159" t="s">
        <v>3887</v>
      </c>
      <c r="K1327" s="159" t="s">
        <v>178</v>
      </c>
      <c r="L1327" s="159" t="s">
        <v>9192</v>
      </c>
    </row>
    <row r="1328" spans="1:12" x14ac:dyDescent="0.2">
      <c r="A1328" s="159" t="s">
        <v>9193</v>
      </c>
      <c r="B1328" s="159" t="s">
        <v>9194</v>
      </c>
      <c r="C1328" s="159" t="s">
        <v>9191</v>
      </c>
      <c r="D1328" s="159" t="s">
        <v>9191</v>
      </c>
      <c r="E1328" s="160">
        <v>1</v>
      </c>
      <c r="F1328" s="161">
        <v>15583333</v>
      </c>
      <c r="G1328" s="161">
        <v>15583333</v>
      </c>
      <c r="H1328" s="159" t="s">
        <v>3651</v>
      </c>
      <c r="I1328" s="159" t="s">
        <v>3656</v>
      </c>
      <c r="J1328" s="159" t="s">
        <v>6912</v>
      </c>
      <c r="K1328" s="159"/>
      <c r="L1328" s="159" t="s">
        <v>9195</v>
      </c>
    </row>
    <row r="1329" spans="1:12" x14ac:dyDescent="0.2">
      <c r="A1329" s="159" t="s">
        <v>9196</v>
      </c>
      <c r="B1329" s="159" t="s">
        <v>9197</v>
      </c>
      <c r="C1329" s="159" t="s">
        <v>9191</v>
      </c>
      <c r="D1329" s="159" t="s">
        <v>9191</v>
      </c>
      <c r="E1329" s="160">
        <v>1</v>
      </c>
      <c r="F1329" s="161">
        <v>675000</v>
      </c>
      <c r="G1329" s="161">
        <v>3000000</v>
      </c>
      <c r="H1329" s="159" t="s">
        <v>3670</v>
      </c>
      <c r="I1329" s="159" t="s">
        <v>3656</v>
      </c>
      <c r="J1329" s="159" t="s">
        <v>4924</v>
      </c>
      <c r="K1329" s="159"/>
      <c r="L1329" s="159" t="s">
        <v>9198</v>
      </c>
    </row>
    <row r="1330" spans="1:12" x14ac:dyDescent="0.2">
      <c r="A1330" s="159" t="s">
        <v>9199</v>
      </c>
      <c r="B1330" s="159" t="s">
        <v>9200</v>
      </c>
      <c r="C1330" s="159" t="s">
        <v>9191</v>
      </c>
      <c r="D1330" s="159" t="s">
        <v>9201</v>
      </c>
      <c r="E1330" s="160">
        <v>2</v>
      </c>
      <c r="F1330" s="161">
        <v>500000</v>
      </c>
      <c r="G1330" s="161">
        <v>500000</v>
      </c>
      <c r="H1330" s="159" t="s">
        <v>3670</v>
      </c>
      <c r="I1330" s="159" t="s">
        <v>3810</v>
      </c>
      <c r="J1330" s="159" t="s">
        <v>9202</v>
      </c>
      <c r="K1330" s="159" t="s">
        <v>185</v>
      </c>
      <c r="L1330" s="159" t="s">
        <v>9203</v>
      </c>
    </row>
    <row r="1331" spans="1:12" x14ac:dyDescent="0.2">
      <c r="A1331" s="159" t="s">
        <v>9204</v>
      </c>
      <c r="B1331" s="159" t="s">
        <v>9205</v>
      </c>
      <c r="C1331" s="159" t="s">
        <v>9206</v>
      </c>
      <c r="D1331" s="159" t="s">
        <v>9206</v>
      </c>
      <c r="E1331" s="160">
        <v>1</v>
      </c>
      <c r="F1331" s="161">
        <v>16559757</v>
      </c>
      <c r="G1331" s="161">
        <v>20000000</v>
      </c>
      <c r="H1331" s="159" t="s">
        <v>3670</v>
      </c>
      <c r="I1331" s="159" t="s">
        <v>3690</v>
      </c>
      <c r="J1331" s="159" t="s">
        <v>5693</v>
      </c>
      <c r="K1331" s="159"/>
      <c r="L1331" s="159" t="s">
        <v>9207</v>
      </c>
    </row>
    <row r="1332" spans="1:12" x14ac:dyDescent="0.2">
      <c r="A1332" s="159" t="s">
        <v>9208</v>
      </c>
      <c r="B1332" s="159" t="s">
        <v>9209</v>
      </c>
      <c r="C1332" s="159" t="s">
        <v>9206</v>
      </c>
      <c r="D1332" s="159" t="s">
        <v>9210</v>
      </c>
      <c r="E1332" s="160">
        <v>2</v>
      </c>
      <c r="F1332" s="161">
        <v>73050000</v>
      </c>
      <c r="G1332" s="161">
        <v>73050000</v>
      </c>
      <c r="H1332" s="159" t="s">
        <v>3651</v>
      </c>
      <c r="I1332" s="159" t="s">
        <v>3656</v>
      </c>
      <c r="J1332" s="159" t="s">
        <v>9211</v>
      </c>
      <c r="K1332" s="159" t="s">
        <v>185</v>
      </c>
      <c r="L1332" s="159" t="s">
        <v>9212</v>
      </c>
    </row>
    <row r="1333" spans="1:12" x14ac:dyDescent="0.2">
      <c r="A1333" s="159" t="s">
        <v>8700</v>
      </c>
      <c r="B1333" s="159" t="s">
        <v>8701</v>
      </c>
      <c r="C1333" s="159" t="s">
        <v>9206</v>
      </c>
      <c r="D1333" s="159" t="s">
        <v>9206</v>
      </c>
      <c r="E1333" s="160">
        <v>1</v>
      </c>
      <c r="F1333" s="161">
        <v>350000</v>
      </c>
      <c r="G1333" s="161">
        <v>350000</v>
      </c>
      <c r="H1333" s="159" t="s">
        <v>3651</v>
      </c>
      <c r="I1333" s="159" t="s">
        <v>3671</v>
      </c>
      <c r="J1333" s="159" t="s">
        <v>3887</v>
      </c>
      <c r="K1333" s="159" t="s">
        <v>185</v>
      </c>
      <c r="L1333" s="159" t="s">
        <v>9213</v>
      </c>
    </row>
    <row r="1334" spans="1:12" x14ac:dyDescent="0.2">
      <c r="A1334" s="159" t="s">
        <v>9214</v>
      </c>
      <c r="B1334" s="159" t="s">
        <v>9215</v>
      </c>
      <c r="C1334" s="159" t="s">
        <v>9206</v>
      </c>
      <c r="D1334" s="159" t="s">
        <v>9206</v>
      </c>
      <c r="E1334" s="160">
        <v>1</v>
      </c>
      <c r="F1334" s="161">
        <v>200000005</v>
      </c>
      <c r="G1334" s="161">
        <v>200000005</v>
      </c>
      <c r="H1334" s="159" t="s">
        <v>3651</v>
      </c>
      <c r="I1334" s="159" t="s">
        <v>3690</v>
      </c>
      <c r="J1334" s="159" t="s">
        <v>9216</v>
      </c>
      <c r="K1334" s="159"/>
      <c r="L1334" s="159" t="s">
        <v>9217</v>
      </c>
    </row>
    <row r="1335" spans="1:12" x14ac:dyDescent="0.2">
      <c r="A1335" s="159" t="s">
        <v>8700</v>
      </c>
      <c r="B1335" s="159" t="s">
        <v>8701</v>
      </c>
      <c r="C1335" s="159" t="s">
        <v>9206</v>
      </c>
      <c r="D1335" s="159" t="s">
        <v>9206</v>
      </c>
      <c r="E1335" s="160">
        <v>1</v>
      </c>
      <c r="F1335" s="161">
        <v>3366640</v>
      </c>
      <c r="G1335" s="161"/>
      <c r="H1335" s="159" t="s">
        <v>3651</v>
      </c>
      <c r="I1335" s="159" t="s">
        <v>3671</v>
      </c>
      <c r="J1335" s="159" t="s">
        <v>3887</v>
      </c>
      <c r="K1335" s="159" t="s">
        <v>185</v>
      </c>
      <c r="L1335" s="159" t="s">
        <v>9218</v>
      </c>
    </row>
    <row r="1336" spans="1:12" x14ac:dyDescent="0.2">
      <c r="A1336" s="159" t="s">
        <v>9219</v>
      </c>
      <c r="B1336" s="159" t="s">
        <v>9220</v>
      </c>
      <c r="C1336" s="159" t="s">
        <v>9206</v>
      </c>
      <c r="D1336" s="159" t="s">
        <v>9221</v>
      </c>
      <c r="E1336" s="160">
        <v>2</v>
      </c>
      <c r="F1336" s="161">
        <v>10121691</v>
      </c>
      <c r="G1336" s="161">
        <v>20000000</v>
      </c>
      <c r="H1336" s="159" t="s">
        <v>3670</v>
      </c>
      <c r="I1336" s="159" t="s">
        <v>3711</v>
      </c>
      <c r="J1336" s="159" t="s">
        <v>5493</v>
      </c>
      <c r="K1336" s="159"/>
      <c r="L1336" s="159" t="s">
        <v>9222</v>
      </c>
    </row>
    <row r="1337" spans="1:12" x14ac:dyDescent="0.2">
      <c r="A1337" s="159" t="s">
        <v>9223</v>
      </c>
      <c r="B1337" s="159" t="s">
        <v>9224</v>
      </c>
      <c r="C1337" s="159" t="s">
        <v>9206</v>
      </c>
      <c r="D1337" s="159" t="s">
        <v>9206</v>
      </c>
      <c r="E1337" s="160">
        <v>1</v>
      </c>
      <c r="F1337" s="161">
        <v>7336954</v>
      </c>
      <c r="G1337" s="161">
        <v>7336954</v>
      </c>
      <c r="H1337" s="159" t="s">
        <v>3651</v>
      </c>
      <c r="I1337" s="159" t="s">
        <v>4857</v>
      </c>
      <c r="J1337" s="159" t="s">
        <v>9225</v>
      </c>
      <c r="K1337" s="159" t="s">
        <v>185</v>
      </c>
      <c r="L1337" s="159" t="s">
        <v>9226</v>
      </c>
    </row>
    <row r="1338" spans="1:12" x14ac:dyDescent="0.2">
      <c r="A1338" s="159" t="s">
        <v>9227</v>
      </c>
      <c r="B1338" s="159" t="s">
        <v>8215</v>
      </c>
      <c r="C1338" s="159" t="s">
        <v>9206</v>
      </c>
      <c r="D1338" s="159" t="s">
        <v>9206</v>
      </c>
      <c r="E1338" s="160">
        <v>1</v>
      </c>
      <c r="F1338" s="161">
        <v>15583333</v>
      </c>
      <c r="G1338" s="161">
        <v>15583333</v>
      </c>
      <c r="H1338" s="159" t="s">
        <v>3651</v>
      </c>
      <c r="I1338" s="159" t="s">
        <v>3656</v>
      </c>
      <c r="J1338" s="159" t="s">
        <v>6912</v>
      </c>
      <c r="K1338" s="159" t="s">
        <v>1475</v>
      </c>
      <c r="L1338" s="159" t="s">
        <v>9228</v>
      </c>
    </row>
    <row r="1339" spans="1:12" x14ac:dyDescent="0.2">
      <c r="A1339" s="159" t="s">
        <v>9229</v>
      </c>
      <c r="B1339" s="159" t="s">
        <v>9230</v>
      </c>
      <c r="C1339" s="159" t="s">
        <v>9231</v>
      </c>
      <c r="D1339" s="159" t="s">
        <v>9232</v>
      </c>
      <c r="E1339" s="160">
        <v>3</v>
      </c>
      <c r="F1339" s="161">
        <v>2720749</v>
      </c>
      <c r="G1339" s="161">
        <v>3000000</v>
      </c>
      <c r="H1339" s="159" t="s">
        <v>3651</v>
      </c>
      <c r="I1339" s="159" t="s">
        <v>3810</v>
      </c>
      <c r="J1339" s="159" t="s">
        <v>5005</v>
      </c>
      <c r="K1339" s="159" t="s">
        <v>1475</v>
      </c>
      <c r="L1339" s="159" t="s">
        <v>9233</v>
      </c>
    </row>
    <row r="1340" spans="1:12" x14ac:dyDescent="0.2">
      <c r="A1340" s="159" t="s">
        <v>9234</v>
      </c>
      <c r="B1340" s="159" t="s">
        <v>9235</v>
      </c>
      <c r="C1340" s="159" t="s">
        <v>9231</v>
      </c>
      <c r="D1340" s="159" t="s">
        <v>9231</v>
      </c>
      <c r="E1340" s="160">
        <v>1</v>
      </c>
      <c r="F1340" s="161">
        <v>3537600</v>
      </c>
      <c r="G1340" s="161">
        <v>3537600</v>
      </c>
      <c r="H1340" s="159" t="s">
        <v>3651</v>
      </c>
      <c r="I1340" s="159" t="s">
        <v>4010</v>
      </c>
      <c r="J1340" s="159" t="s">
        <v>7151</v>
      </c>
      <c r="K1340" s="159"/>
      <c r="L1340" s="159" t="s">
        <v>9236</v>
      </c>
    </row>
    <row r="1341" spans="1:12" x14ac:dyDescent="0.2">
      <c r="A1341" s="159" t="s">
        <v>9237</v>
      </c>
      <c r="B1341" s="159" t="s">
        <v>5170</v>
      </c>
      <c r="C1341" s="159" t="s">
        <v>3562</v>
      </c>
      <c r="D1341" s="159" t="s">
        <v>9238</v>
      </c>
      <c r="E1341" s="160">
        <v>4</v>
      </c>
      <c r="F1341" s="161">
        <v>2095000</v>
      </c>
      <c r="G1341" s="161">
        <v>2500000</v>
      </c>
      <c r="H1341" s="159" t="s">
        <v>3651</v>
      </c>
      <c r="I1341" s="159" t="s">
        <v>3716</v>
      </c>
      <c r="J1341" s="159" t="s">
        <v>5171</v>
      </c>
      <c r="K1341" s="159" t="s">
        <v>1475</v>
      </c>
      <c r="L1341" s="159" t="s">
        <v>9239</v>
      </c>
    </row>
    <row r="1342" spans="1:12" x14ac:dyDescent="0.2">
      <c r="A1342" s="159" t="s">
        <v>7230</v>
      </c>
      <c r="B1342" s="159" t="s">
        <v>7231</v>
      </c>
      <c r="C1342" s="159" t="s">
        <v>3562</v>
      </c>
      <c r="D1342" s="159" t="s">
        <v>3562</v>
      </c>
      <c r="E1342" s="160">
        <v>1</v>
      </c>
      <c r="F1342" s="161">
        <v>60000</v>
      </c>
      <c r="G1342" s="161">
        <v>750000</v>
      </c>
      <c r="H1342" s="159" t="s">
        <v>3651</v>
      </c>
      <c r="I1342" s="159" t="s">
        <v>3671</v>
      </c>
      <c r="J1342" s="159" t="s">
        <v>7232</v>
      </c>
      <c r="K1342" s="159" t="s">
        <v>1475</v>
      </c>
      <c r="L1342" s="159" t="s">
        <v>9240</v>
      </c>
    </row>
    <row r="1343" spans="1:12" x14ac:dyDescent="0.2">
      <c r="A1343" s="159" t="s">
        <v>9241</v>
      </c>
      <c r="B1343" s="159" t="s">
        <v>9242</v>
      </c>
      <c r="C1343" s="159" t="s">
        <v>3562</v>
      </c>
      <c r="D1343" s="159" t="s">
        <v>7505</v>
      </c>
      <c r="E1343" s="160">
        <v>2</v>
      </c>
      <c r="F1343" s="161">
        <v>118500000</v>
      </c>
      <c r="G1343" s="161">
        <v>118500000</v>
      </c>
      <c r="H1343" s="159" t="s">
        <v>3651</v>
      </c>
      <c r="I1343" s="159" t="s">
        <v>3671</v>
      </c>
      <c r="J1343" s="159" t="s">
        <v>4835</v>
      </c>
      <c r="K1343" s="159"/>
      <c r="L1343" s="159" t="s">
        <v>9243</v>
      </c>
    </row>
    <row r="1344" spans="1:12" x14ac:dyDescent="0.2">
      <c r="A1344" s="159" t="s">
        <v>3713</v>
      </c>
      <c r="B1344" s="159" t="s">
        <v>3714</v>
      </c>
      <c r="C1344" s="159" t="s">
        <v>3562</v>
      </c>
      <c r="D1344" s="159" t="s">
        <v>3562</v>
      </c>
      <c r="E1344" s="160">
        <v>1</v>
      </c>
      <c r="F1344" s="161">
        <v>4010519</v>
      </c>
      <c r="G1344" s="161">
        <v>4010519</v>
      </c>
      <c r="H1344" s="159" t="s">
        <v>3651</v>
      </c>
      <c r="I1344" s="159" t="s">
        <v>3671</v>
      </c>
      <c r="J1344" s="159" t="s">
        <v>8846</v>
      </c>
      <c r="K1344" s="159"/>
      <c r="L1344" s="159" t="s">
        <v>3563</v>
      </c>
    </row>
    <row r="1345" spans="1:12" x14ac:dyDescent="0.2">
      <c r="A1345" s="159" t="s">
        <v>9244</v>
      </c>
      <c r="B1345" s="159" t="s">
        <v>9245</v>
      </c>
      <c r="C1345" s="159" t="s">
        <v>9246</v>
      </c>
      <c r="D1345" s="159" t="s">
        <v>9247</v>
      </c>
      <c r="E1345" s="160">
        <v>2</v>
      </c>
      <c r="F1345" s="161">
        <v>15989924</v>
      </c>
      <c r="G1345" s="161">
        <v>17014920</v>
      </c>
      <c r="H1345" s="159" t="s">
        <v>3651</v>
      </c>
      <c r="I1345" s="159" t="s">
        <v>3680</v>
      </c>
      <c r="J1345" s="159" t="s">
        <v>3680</v>
      </c>
      <c r="K1345" s="159" t="s">
        <v>189</v>
      </c>
      <c r="L1345" s="159" t="s">
        <v>9248</v>
      </c>
    </row>
    <row r="1346" spans="1:12" x14ac:dyDescent="0.2">
      <c r="A1346" s="159" t="s">
        <v>9249</v>
      </c>
      <c r="B1346" s="159" t="s">
        <v>9250</v>
      </c>
      <c r="C1346" s="159" t="s">
        <v>9246</v>
      </c>
      <c r="D1346" s="159" t="s">
        <v>9246</v>
      </c>
      <c r="E1346" s="160">
        <v>1</v>
      </c>
      <c r="F1346" s="161">
        <v>250000</v>
      </c>
      <c r="G1346" s="161">
        <v>485000</v>
      </c>
      <c r="H1346" s="159" t="s">
        <v>3670</v>
      </c>
      <c r="I1346" s="159" t="s">
        <v>3660</v>
      </c>
      <c r="J1346" s="159" t="s">
        <v>9251</v>
      </c>
      <c r="K1346" s="159"/>
      <c r="L1346" s="159" t="s">
        <v>9252</v>
      </c>
    </row>
    <row r="1347" spans="1:12" x14ac:dyDescent="0.2">
      <c r="A1347" s="159" t="s">
        <v>9253</v>
      </c>
      <c r="B1347" s="159" t="s">
        <v>9254</v>
      </c>
      <c r="C1347" s="159" t="s">
        <v>6919</v>
      </c>
      <c r="D1347" s="159" t="s">
        <v>6919</v>
      </c>
      <c r="E1347" s="160">
        <v>1</v>
      </c>
      <c r="F1347" s="161">
        <v>1000000</v>
      </c>
      <c r="G1347" s="161">
        <v>5000000</v>
      </c>
      <c r="H1347" s="159" t="s">
        <v>3651</v>
      </c>
      <c r="I1347" s="159" t="s">
        <v>3680</v>
      </c>
      <c r="J1347" s="159" t="s">
        <v>3680</v>
      </c>
      <c r="K1347" s="159" t="s">
        <v>178</v>
      </c>
      <c r="L1347" s="159" t="s">
        <v>9255</v>
      </c>
    </row>
    <row r="1348" spans="1:12" x14ac:dyDescent="0.2">
      <c r="A1348" s="159" t="s">
        <v>9256</v>
      </c>
      <c r="B1348" s="159" t="s">
        <v>6588</v>
      </c>
      <c r="C1348" s="159" t="s">
        <v>6919</v>
      </c>
      <c r="D1348" s="159" t="s">
        <v>6919</v>
      </c>
      <c r="E1348" s="160">
        <v>1</v>
      </c>
      <c r="F1348" s="161">
        <v>12600067</v>
      </c>
      <c r="G1348" s="161">
        <v>19899952</v>
      </c>
      <c r="H1348" s="159" t="s">
        <v>3651</v>
      </c>
      <c r="I1348" s="159" t="s">
        <v>3671</v>
      </c>
      <c r="J1348" s="159" t="s">
        <v>3887</v>
      </c>
      <c r="K1348" s="159" t="s">
        <v>1475</v>
      </c>
      <c r="L1348" s="159" t="s">
        <v>9257</v>
      </c>
    </row>
    <row r="1349" spans="1:12" x14ac:dyDescent="0.2">
      <c r="A1349" s="159" t="s">
        <v>9258</v>
      </c>
      <c r="B1349" s="159" t="s">
        <v>9259</v>
      </c>
      <c r="C1349" s="159" t="s">
        <v>6919</v>
      </c>
      <c r="D1349" s="159" t="s">
        <v>6919</v>
      </c>
      <c r="E1349" s="160">
        <v>1</v>
      </c>
      <c r="F1349" s="161">
        <v>2000000</v>
      </c>
      <c r="G1349" s="161">
        <v>2000000</v>
      </c>
      <c r="H1349" s="159" t="s">
        <v>3670</v>
      </c>
      <c r="I1349" s="159" t="s">
        <v>3680</v>
      </c>
      <c r="J1349" s="159" t="s">
        <v>8670</v>
      </c>
      <c r="K1349" s="159"/>
      <c r="L1349" s="159" t="s">
        <v>9260</v>
      </c>
    </row>
    <row r="1350" spans="1:12" x14ac:dyDescent="0.2">
      <c r="A1350" s="159" t="s">
        <v>9261</v>
      </c>
      <c r="B1350" s="159" t="s">
        <v>9262</v>
      </c>
      <c r="C1350" s="159" t="s">
        <v>6919</v>
      </c>
      <c r="D1350" s="159" t="s">
        <v>6919</v>
      </c>
      <c r="E1350" s="160">
        <v>1</v>
      </c>
      <c r="F1350" s="161">
        <v>4000000</v>
      </c>
      <c r="G1350" s="161">
        <v>4500000</v>
      </c>
      <c r="H1350" s="159" t="s">
        <v>3651</v>
      </c>
      <c r="I1350" s="159" t="s">
        <v>3690</v>
      </c>
      <c r="J1350" s="159" t="s">
        <v>9263</v>
      </c>
      <c r="K1350" s="159"/>
      <c r="L1350" s="159" t="s">
        <v>9264</v>
      </c>
    </row>
    <row r="1351" spans="1:12" x14ac:dyDescent="0.2">
      <c r="A1351" s="159" t="s">
        <v>9265</v>
      </c>
      <c r="B1351" s="159" t="s">
        <v>9266</v>
      </c>
      <c r="C1351" s="159" t="s">
        <v>9267</v>
      </c>
      <c r="D1351" s="159" t="s">
        <v>9267</v>
      </c>
      <c r="E1351" s="160">
        <v>1</v>
      </c>
      <c r="F1351" s="161">
        <v>30000002</v>
      </c>
      <c r="G1351" s="161">
        <v>30000002</v>
      </c>
      <c r="H1351" s="159" t="s">
        <v>3651</v>
      </c>
      <c r="I1351" s="159" t="s">
        <v>3680</v>
      </c>
      <c r="J1351" s="159" t="s">
        <v>3680</v>
      </c>
      <c r="K1351" s="159"/>
      <c r="L1351" s="159" t="s">
        <v>9268</v>
      </c>
    </row>
    <row r="1352" spans="1:12" x14ac:dyDescent="0.2">
      <c r="A1352" s="159" t="s">
        <v>9269</v>
      </c>
      <c r="B1352" s="159" t="s">
        <v>9270</v>
      </c>
      <c r="C1352" s="159" t="s">
        <v>9267</v>
      </c>
      <c r="D1352" s="159" t="s">
        <v>3463</v>
      </c>
      <c r="E1352" s="160">
        <v>2</v>
      </c>
      <c r="F1352" s="161">
        <v>38535985</v>
      </c>
      <c r="G1352" s="161">
        <v>52999990</v>
      </c>
      <c r="H1352" s="159" t="s">
        <v>3651</v>
      </c>
      <c r="I1352" s="159" t="s">
        <v>3656</v>
      </c>
      <c r="J1352" s="159" t="s">
        <v>9271</v>
      </c>
      <c r="K1352" s="159"/>
      <c r="L1352" s="159" t="s">
        <v>9272</v>
      </c>
    </row>
    <row r="1353" spans="1:12" x14ac:dyDescent="0.2">
      <c r="A1353" s="159" t="s">
        <v>9273</v>
      </c>
      <c r="B1353" s="159" t="s">
        <v>9274</v>
      </c>
      <c r="C1353" s="159" t="s">
        <v>9267</v>
      </c>
      <c r="D1353" s="159" t="s">
        <v>9267</v>
      </c>
      <c r="E1353" s="160">
        <v>1</v>
      </c>
      <c r="F1353" s="161">
        <v>15937500</v>
      </c>
      <c r="G1353" s="161">
        <v>79996220</v>
      </c>
      <c r="H1353" s="159" t="s">
        <v>3651</v>
      </c>
      <c r="I1353" s="159" t="s">
        <v>3656</v>
      </c>
      <c r="J1353" s="159" t="s">
        <v>6912</v>
      </c>
      <c r="K1353" s="159" t="s">
        <v>185</v>
      </c>
      <c r="L1353" s="159" t="s">
        <v>9275</v>
      </c>
    </row>
    <row r="1354" spans="1:12" x14ac:dyDescent="0.2">
      <c r="A1354" s="159" t="s">
        <v>9276</v>
      </c>
      <c r="B1354" s="159" t="s">
        <v>9277</v>
      </c>
      <c r="C1354" s="159" t="s">
        <v>9267</v>
      </c>
      <c r="D1354" s="159" t="s">
        <v>9267</v>
      </c>
      <c r="E1354" s="160">
        <v>1</v>
      </c>
      <c r="F1354" s="161">
        <v>5000000</v>
      </c>
      <c r="G1354" s="161">
        <v>7000000</v>
      </c>
      <c r="H1354" s="159" t="s">
        <v>3651</v>
      </c>
      <c r="I1354" s="159" t="s">
        <v>5733</v>
      </c>
      <c r="J1354" s="159" t="s">
        <v>5734</v>
      </c>
      <c r="K1354" s="159"/>
      <c r="L1354" s="159" t="s">
        <v>9278</v>
      </c>
    </row>
    <row r="1355" spans="1:12" x14ac:dyDescent="0.2">
      <c r="A1355" s="159" t="s">
        <v>9279</v>
      </c>
      <c r="B1355" s="159" t="s">
        <v>9280</v>
      </c>
      <c r="C1355" s="159" t="s">
        <v>9281</v>
      </c>
      <c r="D1355" s="159" t="s">
        <v>9281</v>
      </c>
      <c r="E1355" s="160">
        <v>1</v>
      </c>
      <c r="F1355" s="161">
        <v>35897425</v>
      </c>
      <c r="G1355" s="161">
        <v>35897425</v>
      </c>
      <c r="H1355" s="159" t="s">
        <v>3651</v>
      </c>
      <c r="I1355" s="159" t="s">
        <v>3690</v>
      </c>
      <c r="J1355" s="159" t="s">
        <v>9282</v>
      </c>
      <c r="K1355" s="159"/>
      <c r="L1355" s="159" t="s">
        <v>9283</v>
      </c>
    </row>
    <row r="1356" spans="1:12" x14ac:dyDescent="0.2">
      <c r="A1356" s="159" t="s">
        <v>9284</v>
      </c>
      <c r="B1356" s="159" t="s">
        <v>9285</v>
      </c>
      <c r="C1356" s="159" t="s">
        <v>9281</v>
      </c>
      <c r="D1356" s="159" t="s">
        <v>9286</v>
      </c>
      <c r="E1356" s="160">
        <v>4</v>
      </c>
      <c r="F1356" s="161">
        <v>2586305</v>
      </c>
      <c r="G1356" s="161">
        <v>10000000</v>
      </c>
      <c r="H1356" s="159" t="s">
        <v>3651</v>
      </c>
      <c r="I1356" s="159" t="s">
        <v>3810</v>
      </c>
      <c r="J1356" s="159" t="s">
        <v>9287</v>
      </c>
      <c r="K1356" s="159" t="s">
        <v>193</v>
      </c>
      <c r="L1356" s="159" t="s">
        <v>9288</v>
      </c>
    </row>
    <row r="1357" spans="1:12" x14ac:dyDescent="0.2">
      <c r="A1357" s="159" t="s">
        <v>9289</v>
      </c>
      <c r="B1357" s="159" t="s">
        <v>9290</v>
      </c>
      <c r="C1357" s="159" t="s">
        <v>9281</v>
      </c>
      <c r="D1357" s="159" t="s">
        <v>9291</v>
      </c>
      <c r="E1357" s="160">
        <v>3</v>
      </c>
      <c r="F1357" s="161">
        <v>2577000</v>
      </c>
      <c r="G1357" s="161">
        <v>3000000</v>
      </c>
      <c r="H1357" s="159" t="s">
        <v>3651</v>
      </c>
      <c r="I1357" s="159" t="s">
        <v>3680</v>
      </c>
      <c r="J1357" s="159" t="s">
        <v>9292</v>
      </c>
      <c r="K1357" s="159"/>
      <c r="L1357" s="159" t="s">
        <v>9293</v>
      </c>
    </row>
    <row r="1358" spans="1:12" x14ac:dyDescent="0.2">
      <c r="A1358" s="159" t="s">
        <v>9294</v>
      </c>
      <c r="B1358" s="159" t="s">
        <v>9295</v>
      </c>
      <c r="C1358" s="159" t="s">
        <v>5903</v>
      </c>
      <c r="D1358" s="159" t="s">
        <v>5903</v>
      </c>
      <c r="E1358" s="160">
        <v>1</v>
      </c>
      <c r="F1358" s="161">
        <v>0</v>
      </c>
      <c r="G1358" s="161"/>
      <c r="H1358" s="159" t="s">
        <v>3670</v>
      </c>
      <c r="I1358" s="159" t="s">
        <v>9296</v>
      </c>
      <c r="J1358" s="159" t="s">
        <v>9297</v>
      </c>
      <c r="K1358" s="159" t="s">
        <v>193</v>
      </c>
      <c r="L1358" s="159" t="s">
        <v>9298</v>
      </c>
    </row>
    <row r="1359" spans="1:12" x14ac:dyDescent="0.2">
      <c r="A1359" s="159" t="s">
        <v>9299</v>
      </c>
      <c r="B1359" s="159" t="s">
        <v>9300</v>
      </c>
      <c r="C1359" s="159" t="s">
        <v>5903</v>
      </c>
      <c r="D1359" s="159" t="s">
        <v>5903</v>
      </c>
      <c r="E1359" s="160">
        <v>1</v>
      </c>
      <c r="F1359" s="161">
        <v>9189499</v>
      </c>
      <c r="G1359" s="161">
        <v>16103998</v>
      </c>
      <c r="H1359" s="159" t="s">
        <v>3651</v>
      </c>
      <c r="I1359" s="159" t="s">
        <v>3656</v>
      </c>
      <c r="J1359" s="159" t="s">
        <v>5077</v>
      </c>
      <c r="K1359" s="159"/>
      <c r="L1359" s="159" t="s">
        <v>9301</v>
      </c>
    </row>
    <row r="1360" spans="1:12" x14ac:dyDescent="0.2">
      <c r="A1360" s="159" t="s">
        <v>9302</v>
      </c>
      <c r="B1360" s="159" t="s">
        <v>9303</v>
      </c>
      <c r="C1360" s="159" t="s">
        <v>5903</v>
      </c>
      <c r="D1360" s="159" t="s">
        <v>5903</v>
      </c>
      <c r="E1360" s="160">
        <v>1</v>
      </c>
      <c r="F1360" s="161">
        <v>1254212</v>
      </c>
      <c r="G1360" s="161">
        <v>3250000</v>
      </c>
      <c r="H1360" s="159" t="s">
        <v>3651</v>
      </c>
      <c r="I1360" s="159" t="s">
        <v>3656</v>
      </c>
      <c r="J1360" s="159" t="s">
        <v>4984</v>
      </c>
      <c r="K1360" s="159"/>
      <c r="L1360" s="159" t="s">
        <v>9304</v>
      </c>
    </row>
    <row r="1361" spans="1:12" x14ac:dyDescent="0.2">
      <c r="A1361" s="159" t="s">
        <v>9305</v>
      </c>
      <c r="B1361" s="159" t="s">
        <v>9306</v>
      </c>
      <c r="C1361" s="159" t="s">
        <v>5903</v>
      </c>
      <c r="D1361" s="159" t="s">
        <v>5903</v>
      </c>
      <c r="E1361" s="160">
        <v>1</v>
      </c>
      <c r="F1361" s="161">
        <v>1077000</v>
      </c>
      <c r="G1361" s="161">
        <v>2000000</v>
      </c>
      <c r="H1361" s="159" t="s">
        <v>3651</v>
      </c>
      <c r="I1361" s="159" t="s">
        <v>3671</v>
      </c>
      <c r="J1361" s="159" t="s">
        <v>9307</v>
      </c>
      <c r="K1361" s="159"/>
      <c r="L1361" s="159" t="s">
        <v>9308</v>
      </c>
    </row>
    <row r="1362" spans="1:12" x14ac:dyDescent="0.2">
      <c r="A1362" s="159" t="s">
        <v>9309</v>
      </c>
      <c r="B1362" s="159" t="s">
        <v>9310</v>
      </c>
      <c r="C1362" s="159" t="s">
        <v>5903</v>
      </c>
      <c r="D1362" s="159" t="s">
        <v>5903</v>
      </c>
      <c r="E1362" s="160">
        <v>1</v>
      </c>
      <c r="F1362" s="161">
        <v>11081708</v>
      </c>
      <c r="G1362" s="161">
        <v>11082000</v>
      </c>
      <c r="H1362" s="159" t="s">
        <v>3651</v>
      </c>
      <c r="I1362" s="159" t="s">
        <v>3958</v>
      </c>
      <c r="J1362" s="159" t="s">
        <v>4911</v>
      </c>
      <c r="K1362" s="159"/>
      <c r="L1362" s="159" t="s">
        <v>9311</v>
      </c>
    </row>
    <row r="1363" spans="1:12" x14ac:dyDescent="0.2">
      <c r="A1363" s="159" t="s">
        <v>9312</v>
      </c>
      <c r="B1363" s="159" t="s">
        <v>9313</v>
      </c>
      <c r="C1363" s="159" t="s">
        <v>5903</v>
      </c>
      <c r="D1363" s="159" t="s">
        <v>5903</v>
      </c>
      <c r="E1363" s="160">
        <v>1</v>
      </c>
      <c r="F1363" s="161">
        <v>3157086</v>
      </c>
      <c r="G1363" s="161">
        <v>4157084</v>
      </c>
      <c r="H1363" s="159" t="s">
        <v>3651</v>
      </c>
      <c r="I1363" s="159" t="s">
        <v>3656</v>
      </c>
      <c r="J1363" s="159" t="s">
        <v>7085</v>
      </c>
      <c r="K1363" s="159" t="s">
        <v>1475</v>
      </c>
      <c r="L1363" s="159" t="s">
        <v>9314</v>
      </c>
    </row>
    <row r="1364" spans="1:12" x14ac:dyDescent="0.2">
      <c r="A1364" s="159" t="s">
        <v>9315</v>
      </c>
      <c r="B1364" s="159" t="s">
        <v>9316</v>
      </c>
      <c r="C1364" s="159" t="s">
        <v>5903</v>
      </c>
      <c r="D1364" s="159" t="s">
        <v>5903</v>
      </c>
      <c r="E1364" s="160">
        <v>1</v>
      </c>
      <c r="F1364" s="161">
        <v>14999999</v>
      </c>
      <c r="G1364" s="161">
        <v>25000000</v>
      </c>
      <c r="H1364" s="159" t="s">
        <v>3651</v>
      </c>
      <c r="I1364" s="159" t="s">
        <v>3671</v>
      </c>
      <c r="J1364" s="159" t="s">
        <v>4835</v>
      </c>
      <c r="K1364" s="159"/>
      <c r="L1364" s="159" t="s">
        <v>9317</v>
      </c>
    </row>
    <row r="1365" spans="1:12" x14ac:dyDescent="0.2">
      <c r="A1365" s="159" t="s">
        <v>9318</v>
      </c>
      <c r="B1365" s="159" t="s">
        <v>9319</v>
      </c>
      <c r="C1365" s="159" t="s">
        <v>8316</v>
      </c>
      <c r="D1365" s="159" t="s">
        <v>8316</v>
      </c>
      <c r="E1365" s="160">
        <v>1</v>
      </c>
      <c r="F1365" s="161">
        <v>265216</v>
      </c>
      <c r="G1365" s="161">
        <v>265216</v>
      </c>
      <c r="H1365" s="159" t="s">
        <v>3651</v>
      </c>
      <c r="I1365" s="159" t="s">
        <v>3753</v>
      </c>
      <c r="J1365" s="159" t="s">
        <v>5981</v>
      </c>
      <c r="K1365" s="159"/>
      <c r="L1365" s="159" t="s">
        <v>9320</v>
      </c>
    </row>
    <row r="1366" spans="1:12" x14ac:dyDescent="0.2">
      <c r="A1366" s="159" t="s">
        <v>9321</v>
      </c>
      <c r="B1366" s="159" t="s">
        <v>9322</v>
      </c>
      <c r="C1366" s="159" t="s">
        <v>8316</v>
      </c>
      <c r="D1366" s="159" t="s">
        <v>8316</v>
      </c>
      <c r="E1366" s="160">
        <v>1</v>
      </c>
      <c r="F1366" s="161">
        <v>1000000</v>
      </c>
      <c r="G1366" s="161">
        <v>1000000</v>
      </c>
      <c r="H1366" s="159" t="s">
        <v>3651</v>
      </c>
      <c r="I1366" s="159" t="s">
        <v>3666</v>
      </c>
      <c r="J1366" s="159" t="s">
        <v>3855</v>
      </c>
      <c r="K1366" s="159"/>
      <c r="L1366" s="159" t="s">
        <v>9323</v>
      </c>
    </row>
    <row r="1367" spans="1:12" x14ac:dyDescent="0.2">
      <c r="A1367" s="159" t="s">
        <v>6109</v>
      </c>
      <c r="B1367" s="159" t="s">
        <v>6110</v>
      </c>
      <c r="C1367" s="159" t="s">
        <v>9324</v>
      </c>
      <c r="D1367" s="159" t="s">
        <v>9324</v>
      </c>
      <c r="E1367" s="160">
        <v>1</v>
      </c>
      <c r="F1367" s="161">
        <v>1857453</v>
      </c>
      <c r="G1367" s="161">
        <v>1857453</v>
      </c>
      <c r="H1367" s="159" t="s">
        <v>3670</v>
      </c>
      <c r="I1367" s="159" t="s">
        <v>3656</v>
      </c>
      <c r="J1367" s="159" t="s">
        <v>3881</v>
      </c>
      <c r="K1367" s="159"/>
      <c r="L1367" s="159" t="s">
        <v>9325</v>
      </c>
    </row>
    <row r="1368" spans="1:12" x14ac:dyDescent="0.2">
      <c r="A1368" s="159" t="s">
        <v>6109</v>
      </c>
      <c r="B1368" s="159" t="s">
        <v>6110</v>
      </c>
      <c r="C1368" s="159" t="s">
        <v>9324</v>
      </c>
      <c r="D1368" s="159" t="s">
        <v>9324</v>
      </c>
      <c r="E1368" s="160">
        <v>1</v>
      </c>
      <c r="F1368" s="161">
        <v>1832304</v>
      </c>
      <c r="G1368" s="161">
        <v>1832304</v>
      </c>
      <c r="H1368" s="159" t="s">
        <v>3670</v>
      </c>
      <c r="I1368" s="159" t="s">
        <v>3656</v>
      </c>
      <c r="J1368" s="159" t="s">
        <v>3881</v>
      </c>
      <c r="K1368" s="159"/>
      <c r="L1368" s="159" t="s">
        <v>9326</v>
      </c>
    </row>
    <row r="1369" spans="1:12" x14ac:dyDescent="0.2">
      <c r="A1369" s="159" t="s">
        <v>9327</v>
      </c>
      <c r="B1369" s="159" t="s">
        <v>9328</v>
      </c>
      <c r="C1369" s="159" t="s">
        <v>9329</v>
      </c>
      <c r="D1369" s="159" t="s">
        <v>9329</v>
      </c>
      <c r="E1369" s="160">
        <v>1</v>
      </c>
      <c r="F1369" s="161">
        <v>13915153</v>
      </c>
      <c r="G1369" s="161">
        <v>40000000</v>
      </c>
      <c r="H1369" s="159" t="s">
        <v>3651</v>
      </c>
      <c r="I1369" s="159" t="s">
        <v>3663</v>
      </c>
      <c r="J1369" s="159" t="s">
        <v>5044</v>
      </c>
      <c r="K1369" s="159"/>
      <c r="L1369" s="159" t="s">
        <v>9330</v>
      </c>
    </row>
    <row r="1370" spans="1:12" x14ac:dyDescent="0.2">
      <c r="A1370" s="159" t="s">
        <v>9331</v>
      </c>
      <c r="B1370" s="159" t="s">
        <v>9332</v>
      </c>
      <c r="C1370" s="159" t="s">
        <v>9329</v>
      </c>
      <c r="D1370" s="159" t="s">
        <v>9329</v>
      </c>
      <c r="E1370" s="160">
        <v>1</v>
      </c>
      <c r="F1370" s="161">
        <v>36100007</v>
      </c>
      <c r="G1370" s="161">
        <v>36100007</v>
      </c>
      <c r="H1370" s="159" t="s">
        <v>3670</v>
      </c>
      <c r="I1370" s="159" t="s">
        <v>3671</v>
      </c>
      <c r="J1370" s="159" t="s">
        <v>9333</v>
      </c>
      <c r="K1370" s="159" t="s">
        <v>182</v>
      </c>
      <c r="L1370" s="159" t="s">
        <v>9334</v>
      </c>
    </row>
    <row r="1371" spans="1:12" x14ac:dyDescent="0.2">
      <c r="A1371" s="159" t="s">
        <v>9335</v>
      </c>
      <c r="B1371" s="159" t="s">
        <v>9336</v>
      </c>
      <c r="C1371" s="159" t="s">
        <v>9329</v>
      </c>
      <c r="D1371" s="159" t="s">
        <v>9329</v>
      </c>
      <c r="E1371" s="160">
        <v>1</v>
      </c>
      <c r="F1371" s="161">
        <v>23239099</v>
      </c>
      <c r="G1371" s="161">
        <v>23239099</v>
      </c>
      <c r="H1371" s="159" t="s">
        <v>3651</v>
      </c>
      <c r="I1371" s="159" t="s">
        <v>3671</v>
      </c>
      <c r="J1371" s="159" t="s">
        <v>4835</v>
      </c>
      <c r="K1371" s="159"/>
      <c r="L1371" s="159" t="s">
        <v>9337</v>
      </c>
    </row>
    <row r="1372" spans="1:12" x14ac:dyDescent="0.2">
      <c r="A1372" s="159" t="s">
        <v>9338</v>
      </c>
      <c r="B1372" s="159" t="s">
        <v>9339</v>
      </c>
      <c r="C1372" s="159" t="s">
        <v>9340</v>
      </c>
      <c r="D1372" s="159" t="s">
        <v>9340</v>
      </c>
      <c r="E1372" s="160">
        <v>1</v>
      </c>
      <c r="F1372" s="161">
        <v>420000</v>
      </c>
      <c r="G1372" s="161">
        <v>500000</v>
      </c>
      <c r="H1372" s="159" t="s">
        <v>3651</v>
      </c>
      <c r="I1372" s="159" t="s">
        <v>3810</v>
      </c>
      <c r="J1372" s="159" t="s">
        <v>9341</v>
      </c>
      <c r="K1372" s="159" t="s">
        <v>193</v>
      </c>
      <c r="L1372" s="159" t="s">
        <v>9342</v>
      </c>
    </row>
    <row r="1373" spans="1:12" x14ac:dyDescent="0.2">
      <c r="A1373" s="159" t="s">
        <v>7214</v>
      </c>
      <c r="B1373" s="159" t="s">
        <v>7215</v>
      </c>
      <c r="C1373" s="159" t="s">
        <v>9340</v>
      </c>
      <c r="D1373" s="159" t="s">
        <v>9340</v>
      </c>
      <c r="E1373" s="160">
        <v>1</v>
      </c>
      <c r="F1373" s="161">
        <v>30000024</v>
      </c>
      <c r="G1373" s="161">
        <v>30000024</v>
      </c>
      <c r="H1373" s="159" t="s">
        <v>3651</v>
      </c>
      <c r="I1373" s="159" t="s">
        <v>3666</v>
      </c>
      <c r="J1373" s="159" t="s">
        <v>3855</v>
      </c>
      <c r="K1373" s="159"/>
      <c r="L1373" s="159" t="s">
        <v>9343</v>
      </c>
    </row>
    <row r="1374" spans="1:12" x14ac:dyDescent="0.2">
      <c r="A1374" s="159" t="s">
        <v>6550</v>
      </c>
      <c r="B1374" s="159" t="s">
        <v>6551</v>
      </c>
      <c r="C1374" s="159" t="s">
        <v>9340</v>
      </c>
      <c r="D1374" s="159" t="s">
        <v>9340</v>
      </c>
      <c r="E1374" s="160">
        <v>1</v>
      </c>
      <c r="F1374" s="161">
        <v>405000</v>
      </c>
      <c r="G1374" s="161">
        <v>1000000</v>
      </c>
      <c r="H1374" s="159" t="s">
        <v>3651</v>
      </c>
      <c r="I1374" s="159" t="s">
        <v>5209</v>
      </c>
      <c r="J1374" s="159" t="s">
        <v>6552</v>
      </c>
      <c r="K1374" s="159" t="s">
        <v>185</v>
      </c>
      <c r="L1374" s="159" t="s">
        <v>9344</v>
      </c>
    </row>
    <row r="1375" spans="1:12" x14ac:dyDescent="0.2">
      <c r="A1375" s="159" t="s">
        <v>9345</v>
      </c>
      <c r="B1375" s="159" t="s">
        <v>9346</v>
      </c>
      <c r="C1375" s="159" t="s">
        <v>9340</v>
      </c>
      <c r="D1375" s="159" t="s">
        <v>9340</v>
      </c>
      <c r="E1375" s="160">
        <v>1</v>
      </c>
      <c r="F1375" s="161">
        <v>670000</v>
      </c>
      <c r="G1375" s="161">
        <v>750000</v>
      </c>
      <c r="H1375" s="159" t="s">
        <v>3651</v>
      </c>
      <c r="I1375" s="159" t="s">
        <v>4857</v>
      </c>
      <c r="J1375" s="159" t="s">
        <v>9347</v>
      </c>
      <c r="K1375" s="159" t="s">
        <v>193</v>
      </c>
      <c r="L1375" s="159" t="s">
        <v>9348</v>
      </c>
    </row>
    <row r="1376" spans="1:12" x14ac:dyDescent="0.2">
      <c r="A1376" s="159" t="s">
        <v>9349</v>
      </c>
      <c r="B1376" s="159" t="s">
        <v>9350</v>
      </c>
      <c r="C1376" s="159" t="s">
        <v>9340</v>
      </c>
      <c r="D1376" s="159" t="s">
        <v>9340</v>
      </c>
      <c r="E1376" s="160">
        <v>1</v>
      </c>
      <c r="F1376" s="161">
        <v>1131702</v>
      </c>
      <c r="G1376" s="161">
        <v>1131702</v>
      </c>
      <c r="H1376" s="159" t="s">
        <v>3651</v>
      </c>
      <c r="I1376" s="159" t="s">
        <v>3683</v>
      </c>
      <c r="J1376" s="159" t="s">
        <v>9351</v>
      </c>
      <c r="K1376" s="159" t="s">
        <v>182</v>
      </c>
      <c r="L1376" s="159" t="s">
        <v>9352</v>
      </c>
    </row>
    <row r="1377" spans="1:12" x14ac:dyDescent="0.2">
      <c r="A1377" s="159" t="s">
        <v>9353</v>
      </c>
      <c r="B1377" s="159" t="s">
        <v>9354</v>
      </c>
      <c r="C1377" s="159" t="s">
        <v>9355</v>
      </c>
      <c r="D1377" s="159" t="s">
        <v>9355</v>
      </c>
      <c r="E1377" s="160">
        <v>1</v>
      </c>
      <c r="F1377" s="161">
        <v>108661959</v>
      </c>
      <c r="G1377" s="161">
        <v>108661959</v>
      </c>
      <c r="H1377" s="159" t="s">
        <v>3670</v>
      </c>
      <c r="I1377" s="159" t="s">
        <v>3656</v>
      </c>
      <c r="J1377" s="159" t="s">
        <v>6707</v>
      </c>
      <c r="K1377" s="159" t="s">
        <v>189</v>
      </c>
      <c r="L1377" s="159" t="s">
        <v>9356</v>
      </c>
    </row>
    <row r="1378" spans="1:12" x14ac:dyDescent="0.2">
      <c r="A1378" s="159" t="s">
        <v>7125</v>
      </c>
      <c r="B1378" s="159" t="s">
        <v>7126</v>
      </c>
      <c r="C1378" s="159" t="s">
        <v>9355</v>
      </c>
      <c r="D1378" s="159" t="s">
        <v>9355</v>
      </c>
      <c r="E1378" s="160">
        <v>1</v>
      </c>
      <c r="F1378" s="161">
        <v>1227778</v>
      </c>
      <c r="G1378" s="161">
        <v>1227778</v>
      </c>
      <c r="H1378" s="159" t="s">
        <v>3651</v>
      </c>
      <c r="I1378" s="159" t="s">
        <v>5733</v>
      </c>
      <c r="J1378" s="159" t="s">
        <v>8233</v>
      </c>
      <c r="K1378" s="159"/>
      <c r="L1378" s="159" t="s">
        <v>9357</v>
      </c>
    </row>
    <row r="1379" spans="1:12" x14ac:dyDescent="0.2">
      <c r="A1379" s="159" t="s">
        <v>5737</v>
      </c>
      <c r="B1379" s="159" t="s">
        <v>5738</v>
      </c>
      <c r="C1379" s="159" t="s">
        <v>9358</v>
      </c>
      <c r="D1379" s="159" t="s">
        <v>9358</v>
      </c>
      <c r="E1379" s="160">
        <v>1</v>
      </c>
      <c r="F1379" s="161">
        <v>4996497</v>
      </c>
      <c r="G1379" s="161">
        <v>4996497</v>
      </c>
      <c r="H1379" s="159" t="s">
        <v>3670</v>
      </c>
      <c r="I1379" s="159" t="s">
        <v>5061</v>
      </c>
      <c r="J1379" s="159" t="s">
        <v>5739</v>
      </c>
      <c r="K1379" s="159"/>
      <c r="L1379" s="159" t="s">
        <v>9359</v>
      </c>
    </row>
    <row r="1380" spans="1:12" x14ac:dyDescent="0.2">
      <c r="A1380" s="159" t="s">
        <v>9360</v>
      </c>
      <c r="B1380" s="159" t="s">
        <v>9361</v>
      </c>
      <c r="C1380" s="159" t="s">
        <v>9358</v>
      </c>
      <c r="D1380" s="159" t="s">
        <v>3572</v>
      </c>
      <c r="E1380" s="160">
        <v>2</v>
      </c>
      <c r="F1380" s="161">
        <v>72245500</v>
      </c>
      <c r="G1380" s="161">
        <v>72245500</v>
      </c>
      <c r="H1380" s="159" t="s">
        <v>3651</v>
      </c>
      <c r="I1380" s="159" t="s">
        <v>3656</v>
      </c>
      <c r="J1380" s="159" t="s">
        <v>3856</v>
      </c>
      <c r="K1380" s="159" t="s">
        <v>185</v>
      </c>
      <c r="L1380" s="159" t="s">
        <v>9362</v>
      </c>
    </row>
    <row r="1381" spans="1:12" x14ac:dyDescent="0.2">
      <c r="A1381" s="159" t="s">
        <v>9363</v>
      </c>
      <c r="B1381" s="159" t="s">
        <v>9364</v>
      </c>
      <c r="C1381" s="159" t="s">
        <v>9358</v>
      </c>
      <c r="D1381" s="159" t="s">
        <v>9358</v>
      </c>
      <c r="E1381" s="160">
        <v>1</v>
      </c>
      <c r="F1381" s="161">
        <v>0</v>
      </c>
      <c r="G1381" s="161">
        <v>20000000</v>
      </c>
      <c r="H1381" s="159" t="s">
        <v>3651</v>
      </c>
      <c r="I1381" s="159" t="s">
        <v>3656</v>
      </c>
      <c r="J1381" s="159" t="s">
        <v>5339</v>
      </c>
      <c r="K1381" s="159"/>
      <c r="L1381" s="159" t="s">
        <v>9365</v>
      </c>
    </row>
    <row r="1382" spans="1:12" x14ac:dyDescent="0.2">
      <c r="A1382" s="159" t="s">
        <v>6125</v>
      </c>
      <c r="B1382" s="159" t="s">
        <v>6126</v>
      </c>
      <c r="C1382" s="159" t="s">
        <v>9358</v>
      </c>
      <c r="D1382" s="159" t="s">
        <v>9358</v>
      </c>
      <c r="E1382" s="160">
        <v>1</v>
      </c>
      <c r="F1382" s="161">
        <v>0</v>
      </c>
      <c r="G1382" s="161">
        <v>3000000</v>
      </c>
      <c r="H1382" s="159" t="s">
        <v>3651</v>
      </c>
      <c r="I1382" s="159" t="s">
        <v>4857</v>
      </c>
      <c r="J1382" s="159" t="s">
        <v>6127</v>
      </c>
      <c r="K1382" s="159"/>
      <c r="L1382" s="159" t="s">
        <v>9366</v>
      </c>
    </row>
    <row r="1383" spans="1:12" x14ac:dyDescent="0.2">
      <c r="A1383" s="159" t="s">
        <v>9367</v>
      </c>
      <c r="B1383" s="159" t="s">
        <v>9368</v>
      </c>
      <c r="C1383" s="159" t="s">
        <v>9358</v>
      </c>
      <c r="D1383" s="159" t="s">
        <v>9358</v>
      </c>
      <c r="E1383" s="160">
        <v>1</v>
      </c>
      <c r="F1383" s="161">
        <v>2500000</v>
      </c>
      <c r="G1383" s="161">
        <v>5000000</v>
      </c>
      <c r="H1383" s="159" t="s">
        <v>3651</v>
      </c>
      <c r="I1383" s="159" t="s">
        <v>3656</v>
      </c>
      <c r="J1383" s="159" t="s">
        <v>9369</v>
      </c>
      <c r="K1383" s="159"/>
      <c r="L1383" s="159" t="s">
        <v>9370</v>
      </c>
    </row>
    <row r="1384" spans="1:12" x14ac:dyDescent="0.2">
      <c r="A1384" s="159" t="s">
        <v>9371</v>
      </c>
      <c r="B1384" s="159" t="s">
        <v>9372</v>
      </c>
      <c r="C1384" s="159" t="s">
        <v>9373</v>
      </c>
      <c r="D1384" s="159" t="s">
        <v>9373</v>
      </c>
      <c r="E1384" s="160">
        <v>1</v>
      </c>
      <c r="F1384" s="161">
        <v>5450000</v>
      </c>
      <c r="G1384" s="161">
        <v>5450000</v>
      </c>
      <c r="H1384" s="159" t="s">
        <v>3670</v>
      </c>
      <c r="I1384" s="159" t="s">
        <v>3871</v>
      </c>
      <c r="J1384" s="159" t="s">
        <v>9374</v>
      </c>
      <c r="K1384" s="159"/>
      <c r="L1384" s="159" t="s">
        <v>9375</v>
      </c>
    </row>
    <row r="1385" spans="1:12" x14ac:dyDescent="0.2">
      <c r="A1385" s="159" t="s">
        <v>7436</v>
      </c>
      <c r="B1385" s="159" t="s">
        <v>7437</v>
      </c>
      <c r="C1385" s="159" t="s">
        <v>9373</v>
      </c>
      <c r="D1385" s="159" t="s">
        <v>9373</v>
      </c>
      <c r="E1385" s="160">
        <v>1</v>
      </c>
      <c r="F1385" s="161">
        <v>3000000</v>
      </c>
      <c r="G1385" s="161">
        <v>3000000</v>
      </c>
      <c r="H1385" s="159" t="s">
        <v>3670</v>
      </c>
      <c r="I1385" s="159" t="s">
        <v>3656</v>
      </c>
      <c r="J1385" s="159" t="s">
        <v>5339</v>
      </c>
      <c r="K1385" s="159"/>
      <c r="L1385" s="159" t="s">
        <v>9376</v>
      </c>
    </row>
    <row r="1386" spans="1:12" x14ac:dyDescent="0.2">
      <c r="A1386" s="159" t="s">
        <v>9371</v>
      </c>
      <c r="B1386" s="159" t="s">
        <v>9372</v>
      </c>
      <c r="C1386" s="159" t="s">
        <v>9373</v>
      </c>
      <c r="D1386" s="159" t="s">
        <v>9373</v>
      </c>
      <c r="E1386" s="160">
        <v>1</v>
      </c>
      <c r="F1386" s="161">
        <v>2300000</v>
      </c>
      <c r="G1386" s="161">
        <v>6550000</v>
      </c>
      <c r="H1386" s="159" t="s">
        <v>3670</v>
      </c>
      <c r="I1386" s="159" t="s">
        <v>3871</v>
      </c>
      <c r="J1386" s="159" t="s">
        <v>9374</v>
      </c>
      <c r="K1386" s="159"/>
      <c r="L1386" s="159" t="s">
        <v>9377</v>
      </c>
    </row>
    <row r="1387" spans="1:12" x14ac:dyDescent="0.2">
      <c r="A1387" s="159" t="s">
        <v>9378</v>
      </c>
      <c r="B1387" s="159" t="s">
        <v>9379</v>
      </c>
      <c r="C1387" s="159" t="s">
        <v>9380</v>
      </c>
      <c r="D1387" s="159" t="s">
        <v>9380</v>
      </c>
      <c r="E1387" s="160">
        <v>1</v>
      </c>
      <c r="F1387" s="161">
        <v>3028381</v>
      </c>
      <c r="G1387" s="161">
        <v>5000000</v>
      </c>
      <c r="H1387" s="159" t="s">
        <v>3651</v>
      </c>
      <c r="I1387" s="159" t="s">
        <v>3663</v>
      </c>
      <c r="J1387" s="159" t="s">
        <v>5044</v>
      </c>
      <c r="K1387" s="159" t="s">
        <v>178</v>
      </c>
      <c r="L1387" s="159" t="s">
        <v>9381</v>
      </c>
    </row>
    <row r="1388" spans="1:12" x14ac:dyDescent="0.2">
      <c r="A1388" s="159" t="s">
        <v>9318</v>
      </c>
      <c r="B1388" s="159" t="s">
        <v>9319</v>
      </c>
      <c r="C1388" s="159" t="s">
        <v>9380</v>
      </c>
      <c r="D1388" s="159" t="s">
        <v>9380</v>
      </c>
      <c r="E1388" s="160">
        <v>1</v>
      </c>
      <c r="F1388" s="161">
        <v>1000000</v>
      </c>
      <c r="G1388" s="161">
        <v>10000000</v>
      </c>
      <c r="H1388" s="159" t="s">
        <v>3651</v>
      </c>
      <c r="I1388" s="159" t="s">
        <v>3753</v>
      </c>
      <c r="J1388" s="159" t="s">
        <v>5981</v>
      </c>
      <c r="K1388" s="159"/>
      <c r="L1388" s="159" t="s">
        <v>9382</v>
      </c>
    </row>
    <row r="1389" spans="1:12" x14ac:dyDescent="0.2">
      <c r="A1389" s="159" t="s">
        <v>9383</v>
      </c>
      <c r="B1389" s="159" t="s">
        <v>5823</v>
      </c>
      <c r="C1389" s="159" t="s">
        <v>9380</v>
      </c>
      <c r="D1389" s="159" t="s">
        <v>9380</v>
      </c>
      <c r="E1389" s="160">
        <v>1</v>
      </c>
      <c r="F1389" s="161">
        <v>15610000</v>
      </c>
      <c r="G1389" s="161">
        <v>15610000</v>
      </c>
      <c r="H1389" s="159" t="s">
        <v>3651</v>
      </c>
      <c r="I1389" s="159" t="s">
        <v>3671</v>
      </c>
      <c r="J1389" s="159" t="s">
        <v>4835</v>
      </c>
      <c r="K1389" s="159" t="s">
        <v>178</v>
      </c>
      <c r="L1389" s="159" t="s">
        <v>9384</v>
      </c>
    </row>
    <row r="1390" spans="1:12" x14ac:dyDescent="0.2">
      <c r="A1390" s="159" t="s">
        <v>9385</v>
      </c>
      <c r="B1390" s="159" t="s">
        <v>9386</v>
      </c>
      <c r="C1390" s="159" t="s">
        <v>9051</v>
      </c>
      <c r="D1390" s="159" t="s">
        <v>9051</v>
      </c>
      <c r="E1390" s="160">
        <v>1</v>
      </c>
      <c r="F1390" s="161">
        <v>29170704</v>
      </c>
      <c r="G1390" s="161">
        <v>99170694</v>
      </c>
      <c r="H1390" s="159" t="s">
        <v>3651</v>
      </c>
      <c r="I1390" s="159" t="s">
        <v>3671</v>
      </c>
      <c r="J1390" s="159" t="s">
        <v>4835</v>
      </c>
      <c r="K1390" s="159" t="s">
        <v>182</v>
      </c>
      <c r="L1390" s="159" t="s">
        <v>9387</v>
      </c>
    </row>
    <row r="1391" spans="1:12" x14ac:dyDescent="0.2">
      <c r="A1391" s="159" t="s">
        <v>9388</v>
      </c>
      <c r="B1391" s="159" t="s">
        <v>9389</v>
      </c>
      <c r="C1391" s="159" t="s">
        <v>9051</v>
      </c>
      <c r="D1391" s="159" t="s">
        <v>9051</v>
      </c>
      <c r="E1391" s="160">
        <v>1</v>
      </c>
      <c r="F1391" s="161">
        <v>35000000</v>
      </c>
      <c r="G1391" s="161"/>
      <c r="H1391" s="159" t="s">
        <v>3651</v>
      </c>
      <c r="I1391" s="159" t="s">
        <v>3656</v>
      </c>
      <c r="J1391" s="159" t="s">
        <v>4916</v>
      </c>
      <c r="K1391" s="159"/>
      <c r="L1391" s="159" t="s">
        <v>9390</v>
      </c>
    </row>
    <row r="1392" spans="1:12" x14ac:dyDescent="0.2">
      <c r="A1392" s="159" t="s">
        <v>9391</v>
      </c>
      <c r="B1392" s="159" t="s">
        <v>9392</v>
      </c>
      <c r="C1392" s="159" t="s">
        <v>8387</v>
      </c>
      <c r="D1392" s="159" t="s">
        <v>8387</v>
      </c>
      <c r="E1392" s="160">
        <v>1</v>
      </c>
      <c r="F1392" s="161">
        <v>500000</v>
      </c>
      <c r="G1392" s="161">
        <v>2000000</v>
      </c>
      <c r="H1392" s="159" t="s">
        <v>3651</v>
      </c>
      <c r="I1392" s="159" t="s">
        <v>4846</v>
      </c>
      <c r="J1392" s="159" t="s">
        <v>4968</v>
      </c>
      <c r="K1392" s="159" t="s">
        <v>189</v>
      </c>
      <c r="L1392" s="159" t="s">
        <v>9393</v>
      </c>
    </row>
    <row r="1393" spans="1:12" x14ac:dyDescent="0.2">
      <c r="A1393" s="159" t="s">
        <v>9394</v>
      </c>
      <c r="B1393" s="159" t="s">
        <v>9395</v>
      </c>
      <c r="C1393" s="159" t="s">
        <v>9396</v>
      </c>
      <c r="D1393" s="159" t="s">
        <v>9396</v>
      </c>
      <c r="E1393" s="160">
        <v>1</v>
      </c>
      <c r="F1393" s="161">
        <v>1755000</v>
      </c>
      <c r="G1393" s="161"/>
      <c r="H1393" s="159" t="s">
        <v>3670</v>
      </c>
      <c r="I1393" s="159" t="s">
        <v>6565</v>
      </c>
      <c r="J1393" s="159" t="s">
        <v>3663</v>
      </c>
      <c r="K1393" s="159" t="s">
        <v>189</v>
      </c>
      <c r="L1393" s="159" t="s">
        <v>9397</v>
      </c>
    </row>
    <row r="1394" spans="1:12" x14ac:dyDescent="0.2">
      <c r="A1394" s="159" t="s">
        <v>9398</v>
      </c>
      <c r="B1394" s="159" t="s">
        <v>9399</v>
      </c>
      <c r="C1394" s="159" t="s">
        <v>9396</v>
      </c>
      <c r="D1394" s="159" t="s">
        <v>9396</v>
      </c>
      <c r="E1394" s="160">
        <v>1</v>
      </c>
      <c r="F1394" s="161">
        <v>125000</v>
      </c>
      <c r="G1394" s="161">
        <v>275000</v>
      </c>
      <c r="H1394" s="159" t="s">
        <v>3651</v>
      </c>
      <c r="I1394" s="159" t="s">
        <v>4852</v>
      </c>
      <c r="J1394" s="159" t="s">
        <v>9400</v>
      </c>
      <c r="K1394" s="159"/>
      <c r="L1394" s="159" t="s">
        <v>9401</v>
      </c>
    </row>
    <row r="1395" spans="1:12" x14ac:dyDescent="0.2">
      <c r="A1395" s="159" t="s">
        <v>9402</v>
      </c>
      <c r="B1395" s="159" t="s">
        <v>9403</v>
      </c>
      <c r="C1395" s="159" t="s">
        <v>9396</v>
      </c>
      <c r="D1395" s="159" t="s">
        <v>9396</v>
      </c>
      <c r="E1395" s="160">
        <v>1</v>
      </c>
      <c r="F1395" s="161">
        <v>24999998</v>
      </c>
      <c r="G1395" s="161">
        <v>24999998</v>
      </c>
      <c r="H1395" s="159" t="s">
        <v>3651</v>
      </c>
      <c r="I1395" s="159" t="s">
        <v>5250</v>
      </c>
      <c r="J1395" s="159" t="s">
        <v>5476</v>
      </c>
      <c r="K1395" s="159" t="s">
        <v>185</v>
      </c>
      <c r="L1395" s="159" t="s">
        <v>9404</v>
      </c>
    </row>
    <row r="1396" spans="1:12" x14ac:dyDescent="0.2">
      <c r="A1396" s="159" t="s">
        <v>6215</v>
      </c>
      <c r="B1396" s="159" t="s">
        <v>6216</v>
      </c>
      <c r="C1396" s="159" t="s">
        <v>9405</v>
      </c>
      <c r="D1396" s="159" t="s">
        <v>9405</v>
      </c>
      <c r="E1396" s="160">
        <v>1</v>
      </c>
      <c r="F1396" s="161">
        <v>6000000</v>
      </c>
      <c r="G1396" s="161">
        <v>6000000</v>
      </c>
      <c r="H1396" s="159" t="s">
        <v>3651</v>
      </c>
      <c r="I1396" s="159" t="s">
        <v>4846</v>
      </c>
      <c r="J1396" s="159" t="s">
        <v>6217</v>
      </c>
      <c r="K1396" s="159"/>
      <c r="L1396" s="159" t="s">
        <v>9406</v>
      </c>
    </row>
    <row r="1397" spans="1:12" x14ac:dyDescent="0.2">
      <c r="A1397" s="159" t="s">
        <v>9407</v>
      </c>
      <c r="B1397" s="159" t="s">
        <v>9408</v>
      </c>
      <c r="C1397" s="159" t="s">
        <v>9405</v>
      </c>
      <c r="D1397" s="159" t="s">
        <v>9405</v>
      </c>
      <c r="E1397" s="160">
        <v>1</v>
      </c>
      <c r="F1397" s="161">
        <v>5000000</v>
      </c>
      <c r="G1397" s="161">
        <v>5000000</v>
      </c>
      <c r="H1397" s="159" t="s">
        <v>3670</v>
      </c>
      <c r="I1397" s="159" t="s">
        <v>3671</v>
      </c>
      <c r="J1397" s="159" t="s">
        <v>4835</v>
      </c>
      <c r="K1397" s="159" t="s">
        <v>1475</v>
      </c>
      <c r="L1397" s="159" t="s">
        <v>9409</v>
      </c>
    </row>
    <row r="1398" spans="1:12" x14ac:dyDescent="0.2">
      <c r="A1398" s="159" t="s">
        <v>8624</v>
      </c>
      <c r="B1398" s="159" t="s">
        <v>8625</v>
      </c>
      <c r="C1398" s="159" t="s">
        <v>9405</v>
      </c>
      <c r="D1398" s="159" t="s">
        <v>9410</v>
      </c>
      <c r="E1398" s="160">
        <v>2</v>
      </c>
      <c r="F1398" s="161">
        <v>76192272</v>
      </c>
      <c r="G1398" s="161">
        <v>89098282</v>
      </c>
      <c r="H1398" s="159" t="s">
        <v>3651</v>
      </c>
      <c r="I1398" s="159" t="s">
        <v>3656</v>
      </c>
      <c r="J1398" s="159" t="s">
        <v>3881</v>
      </c>
      <c r="K1398" s="159" t="s">
        <v>1475</v>
      </c>
      <c r="L1398" s="159" t="s">
        <v>9411</v>
      </c>
    </row>
    <row r="1399" spans="1:12" x14ac:dyDescent="0.2">
      <c r="A1399" s="159" t="s">
        <v>9412</v>
      </c>
      <c r="B1399" s="159" t="s">
        <v>9413</v>
      </c>
      <c r="C1399" s="159" t="s">
        <v>9405</v>
      </c>
      <c r="D1399" s="159" t="s">
        <v>9414</v>
      </c>
      <c r="E1399" s="160">
        <v>4</v>
      </c>
      <c r="F1399" s="161">
        <v>7710767</v>
      </c>
      <c r="G1399" s="161">
        <v>8521054</v>
      </c>
      <c r="H1399" s="159" t="s">
        <v>3651</v>
      </c>
      <c r="I1399" s="159" t="s">
        <v>5733</v>
      </c>
      <c r="J1399" s="159" t="s">
        <v>9415</v>
      </c>
      <c r="K1399" s="159" t="s">
        <v>182</v>
      </c>
      <c r="L1399" s="159" t="s">
        <v>9416</v>
      </c>
    </row>
    <row r="1400" spans="1:12" x14ac:dyDescent="0.2">
      <c r="A1400" s="159" t="s">
        <v>7468</v>
      </c>
      <c r="B1400" s="159" t="s">
        <v>7469</v>
      </c>
      <c r="C1400" s="159" t="s">
        <v>9405</v>
      </c>
      <c r="D1400" s="159" t="s">
        <v>9405</v>
      </c>
      <c r="E1400" s="160">
        <v>1</v>
      </c>
      <c r="F1400" s="161">
        <v>33292573</v>
      </c>
      <c r="G1400" s="161">
        <v>33292573</v>
      </c>
      <c r="H1400" s="159" t="s">
        <v>3651</v>
      </c>
      <c r="I1400" s="159" t="s">
        <v>3776</v>
      </c>
      <c r="J1400" s="159" t="s">
        <v>5360</v>
      </c>
      <c r="K1400" s="159" t="s">
        <v>185</v>
      </c>
      <c r="L1400" s="159" t="s">
        <v>9417</v>
      </c>
    </row>
    <row r="1401" spans="1:12" x14ac:dyDescent="0.2">
      <c r="A1401" s="159" t="s">
        <v>3724</v>
      </c>
      <c r="B1401" s="159" t="s">
        <v>3726</v>
      </c>
      <c r="C1401" s="159" t="s">
        <v>9418</v>
      </c>
      <c r="D1401" s="159" t="s">
        <v>9418</v>
      </c>
      <c r="E1401" s="160">
        <v>1</v>
      </c>
      <c r="F1401" s="161">
        <v>0</v>
      </c>
      <c r="G1401" s="161"/>
      <c r="H1401" s="159" t="s">
        <v>3651</v>
      </c>
      <c r="I1401" s="159" t="s">
        <v>3690</v>
      </c>
      <c r="J1401" s="159" t="s">
        <v>9164</v>
      </c>
      <c r="K1401" s="159"/>
      <c r="L1401" s="159" t="s">
        <v>3727</v>
      </c>
    </row>
    <row r="1402" spans="1:12" x14ac:dyDescent="0.2">
      <c r="A1402" s="159" t="s">
        <v>7674</v>
      </c>
      <c r="B1402" s="159" t="s">
        <v>7675</v>
      </c>
      <c r="C1402" s="159" t="s">
        <v>9418</v>
      </c>
      <c r="D1402" s="159" t="s">
        <v>9418</v>
      </c>
      <c r="E1402" s="160">
        <v>1</v>
      </c>
      <c r="F1402" s="161">
        <v>300000</v>
      </c>
      <c r="G1402" s="161">
        <v>300000</v>
      </c>
      <c r="H1402" s="159" t="s">
        <v>3651</v>
      </c>
      <c r="I1402" s="159" t="s">
        <v>3711</v>
      </c>
      <c r="J1402" s="159" t="s">
        <v>5493</v>
      </c>
      <c r="K1402" s="159" t="s">
        <v>189</v>
      </c>
      <c r="L1402" s="159" t="s">
        <v>9419</v>
      </c>
    </row>
    <row r="1403" spans="1:12" x14ac:dyDescent="0.2">
      <c r="A1403" s="159" t="s">
        <v>9420</v>
      </c>
      <c r="B1403" s="159" t="s">
        <v>9421</v>
      </c>
      <c r="C1403" s="159" t="s">
        <v>9418</v>
      </c>
      <c r="D1403" s="159" t="s">
        <v>9418</v>
      </c>
      <c r="E1403" s="160">
        <v>1</v>
      </c>
      <c r="F1403" s="161">
        <v>10999980</v>
      </c>
      <c r="G1403" s="161"/>
      <c r="H1403" s="159" t="s">
        <v>3651</v>
      </c>
      <c r="I1403" s="159" t="s">
        <v>3656</v>
      </c>
      <c r="J1403" s="159" t="s">
        <v>9369</v>
      </c>
      <c r="K1403" s="159" t="s">
        <v>189</v>
      </c>
      <c r="L1403" s="159" t="s">
        <v>9422</v>
      </c>
    </row>
    <row r="1404" spans="1:12" x14ac:dyDescent="0.2">
      <c r="A1404" s="159" t="s">
        <v>5925</v>
      </c>
      <c r="B1404" s="159" t="s">
        <v>5926</v>
      </c>
      <c r="C1404" s="159" t="s">
        <v>9418</v>
      </c>
      <c r="D1404" s="159" t="s">
        <v>9418</v>
      </c>
      <c r="E1404" s="160">
        <v>1</v>
      </c>
      <c r="F1404" s="161">
        <v>13999986</v>
      </c>
      <c r="G1404" s="161">
        <v>99999956</v>
      </c>
      <c r="H1404" s="159" t="s">
        <v>3651</v>
      </c>
      <c r="I1404" s="159" t="s">
        <v>3656</v>
      </c>
      <c r="J1404" s="159" t="s">
        <v>3881</v>
      </c>
      <c r="K1404" s="159" t="s">
        <v>185</v>
      </c>
      <c r="L1404" s="159" t="s">
        <v>9423</v>
      </c>
    </row>
    <row r="1405" spans="1:12" x14ac:dyDescent="0.2">
      <c r="A1405" s="159" t="s">
        <v>5768</v>
      </c>
      <c r="B1405" s="159" t="s">
        <v>5769</v>
      </c>
      <c r="C1405" s="159" t="s">
        <v>9418</v>
      </c>
      <c r="D1405" s="159" t="s">
        <v>9418</v>
      </c>
      <c r="E1405" s="160">
        <v>1</v>
      </c>
      <c r="F1405" s="161">
        <v>7999997</v>
      </c>
      <c r="G1405" s="161">
        <v>7999997</v>
      </c>
      <c r="H1405" s="159" t="s">
        <v>3651</v>
      </c>
      <c r="I1405" s="159" t="s">
        <v>3690</v>
      </c>
      <c r="J1405" s="159" t="s">
        <v>9424</v>
      </c>
      <c r="K1405" s="159" t="s">
        <v>182</v>
      </c>
      <c r="L1405" s="159" t="s">
        <v>9425</v>
      </c>
    </row>
    <row r="1406" spans="1:12" x14ac:dyDescent="0.2">
      <c r="A1406" s="159" t="s">
        <v>9426</v>
      </c>
      <c r="B1406" s="159" t="s">
        <v>9427</v>
      </c>
      <c r="C1406" s="159" t="s">
        <v>9428</v>
      </c>
      <c r="D1406" s="159" t="s">
        <v>9428</v>
      </c>
      <c r="E1406" s="160">
        <v>1</v>
      </c>
      <c r="F1406" s="161">
        <v>6000000</v>
      </c>
      <c r="G1406" s="161">
        <v>6500000</v>
      </c>
      <c r="H1406" s="159" t="s">
        <v>3651</v>
      </c>
      <c r="I1406" s="159" t="s">
        <v>4857</v>
      </c>
      <c r="J1406" s="159" t="s">
        <v>5286</v>
      </c>
      <c r="K1406" s="159"/>
      <c r="L1406" s="159" t="s">
        <v>9429</v>
      </c>
    </row>
    <row r="1407" spans="1:12" x14ac:dyDescent="0.2">
      <c r="A1407" s="159" t="s">
        <v>9430</v>
      </c>
      <c r="B1407" s="159" t="s">
        <v>9431</v>
      </c>
      <c r="C1407" s="159" t="s">
        <v>8993</v>
      </c>
      <c r="D1407" s="159" t="s">
        <v>8993</v>
      </c>
      <c r="E1407" s="160">
        <v>1</v>
      </c>
      <c r="F1407" s="161">
        <v>2500000</v>
      </c>
      <c r="G1407" s="161">
        <v>6000000</v>
      </c>
      <c r="H1407" s="159" t="s">
        <v>3651</v>
      </c>
      <c r="I1407" s="159" t="s">
        <v>5380</v>
      </c>
      <c r="J1407" s="159" t="s">
        <v>9432</v>
      </c>
      <c r="K1407" s="159"/>
      <c r="L1407" s="159" t="s">
        <v>9433</v>
      </c>
    </row>
    <row r="1408" spans="1:12" x14ac:dyDescent="0.2">
      <c r="A1408" s="159" t="s">
        <v>9434</v>
      </c>
      <c r="B1408" s="159" t="s">
        <v>9435</v>
      </c>
      <c r="C1408" s="159" t="s">
        <v>8993</v>
      </c>
      <c r="D1408" s="159" t="s">
        <v>8993</v>
      </c>
      <c r="E1408" s="160">
        <v>1</v>
      </c>
      <c r="F1408" s="161">
        <v>1000000</v>
      </c>
      <c r="G1408" s="161">
        <v>1000000</v>
      </c>
      <c r="H1408" s="159" t="s">
        <v>3651</v>
      </c>
      <c r="I1408" s="159" t="s">
        <v>6498</v>
      </c>
      <c r="J1408" s="159" t="s">
        <v>9436</v>
      </c>
      <c r="K1408" s="159" t="s">
        <v>193</v>
      </c>
      <c r="L1408" s="159" t="s">
        <v>9437</v>
      </c>
    </row>
    <row r="1409" spans="1:12" x14ac:dyDescent="0.2">
      <c r="A1409" s="159" t="s">
        <v>9438</v>
      </c>
      <c r="B1409" s="159" t="s">
        <v>9439</v>
      </c>
      <c r="C1409" s="159" t="s">
        <v>8993</v>
      </c>
      <c r="D1409" s="159" t="s">
        <v>8993</v>
      </c>
      <c r="E1409" s="160">
        <v>1</v>
      </c>
      <c r="F1409" s="161">
        <v>0</v>
      </c>
      <c r="G1409" s="161">
        <v>5000000</v>
      </c>
      <c r="H1409" s="159" t="s">
        <v>3670</v>
      </c>
      <c r="I1409" s="159" t="s">
        <v>3680</v>
      </c>
      <c r="J1409" s="159" t="s">
        <v>9440</v>
      </c>
      <c r="K1409" s="159" t="s">
        <v>189</v>
      </c>
      <c r="L1409" s="159" t="s">
        <v>9441</v>
      </c>
    </row>
    <row r="1410" spans="1:12" x14ac:dyDescent="0.2">
      <c r="A1410" s="159" t="s">
        <v>5258</v>
      </c>
      <c r="B1410" s="159" t="s">
        <v>5259</v>
      </c>
      <c r="C1410" s="159" t="s">
        <v>8993</v>
      </c>
      <c r="D1410" s="159" t="s">
        <v>8993</v>
      </c>
      <c r="E1410" s="160">
        <v>1</v>
      </c>
      <c r="F1410" s="161">
        <v>260000</v>
      </c>
      <c r="G1410" s="161">
        <v>1000000</v>
      </c>
      <c r="H1410" s="159" t="s">
        <v>3651</v>
      </c>
      <c r="I1410" s="159" t="s">
        <v>4846</v>
      </c>
      <c r="J1410" s="159" t="s">
        <v>5261</v>
      </c>
      <c r="K1410" s="159" t="s">
        <v>182</v>
      </c>
      <c r="L1410" s="159" t="s">
        <v>9442</v>
      </c>
    </row>
    <row r="1411" spans="1:12" x14ac:dyDescent="0.2">
      <c r="A1411" s="159" t="s">
        <v>9443</v>
      </c>
      <c r="B1411" s="159" t="s">
        <v>9444</v>
      </c>
      <c r="C1411" s="159" t="s">
        <v>8993</v>
      </c>
      <c r="D1411" s="159" t="s">
        <v>8993</v>
      </c>
      <c r="E1411" s="160">
        <v>1</v>
      </c>
      <c r="F1411" s="161">
        <v>0</v>
      </c>
      <c r="G1411" s="161">
        <v>3000000</v>
      </c>
      <c r="H1411" s="159" t="s">
        <v>3651</v>
      </c>
      <c r="I1411" s="159" t="s">
        <v>3683</v>
      </c>
      <c r="J1411" s="159" t="s">
        <v>9445</v>
      </c>
      <c r="K1411" s="159" t="s">
        <v>189</v>
      </c>
      <c r="L1411" s="159" t="s">
        <v>9446</v>
      </c>
    </row>
    <row r="1412" spans="1:12" x14ac:dyDescent="0.2">
      <c r="A1412" s="159" t="s">
        <v>9447</v>
      </c>
      <c r="B1412" s="159" t="s">
        <v>9448</v>
      </c>
      <c r="C1412" s="159" t="s">
        <v>8993</v>
      </c>
      <c r="D1412" s="159" t="s">
        <v>8993</v>
      </c>
      <c r="E1412" s="160">
        <v>1</v>
      </c>
      <c r="F1412" s="161">
        <v>1513869</v>
      </c>
      <c r="G1412" s="161"/>
      <c r="H1412" s="159" t="s">
        <v>3651</v>
      </c>
      <c r="I1412" s="159" t="s">
        <v>4996</v>
      </c>
      <c r="J1412" s="159" t="s">
        <v>5093</v>
      </c>
      <c r="K1412" s="159" t="s">
        <v>178</v>
      </c>
      <c r="L1412" s="159" t="s">
        <v>9449</v>
      </c>
    </row>
    <row r="1413" spans="1:12" x14ac:dyDescent="0.2">
      <c r="A1413" s="159" t="s">
        <v>3655</v>
      </c>
      <c r="B1413" s="159" t="s">
        <v>3658</v>
      </c>
      <c r="C1413" s="159" t="s">
        <v>9450</v>
      </c>
      <c r="D1413" s="159" t="s">
        <v>9450</v>
      </c>
      <c r="E1413" s="160">
        <v>1</v>
      </c>
      <c r="F1413" s="161">
        <v>140759782</v>
      </c>
      <c r="G1413" s="161">
        <v>534999983</v>
      </c>
      <c r="H1413" s="159" t="s">
        <v>3651</v>
      </c>
      <c r="I1413" s="159" t="s">
        <v>3656</v>
      </c>
      <c r="J1413" s="159" t="s">
        <v>3854</v>
      </c>
      <c r="K1413" s="159" t="s">
        <v>178</v>
      </c>
      <c r="L1413" s="159" t="s">
        <v>3728</v>
      </c>
    </row>
    <row r="1414" spans="1:12" x14ac:dyDescent="0.2">
      <c r="A1414" s="159" t="s">
        <v>6850</v>
      </c>
      <c r="B1414" s="159" t="s">
        <v>6851</v>
      </c>
      <c r="C1414" s="159" t="s">
        <v>9450</v>
      </c>
      <c r="D1414" s="159" t="s">
        <v>9450</v>
      </c>
      <c r="E1414" s="160">
        <v>1</v>
      </c>
      <c r="F1414" s="161">
        <v>65015462</v>
      </c>
      <c r="G1414" s="161">
        <v>65023725</v>
      </c>
      <c r="H1414" s="159" t="s">
        <v>3651</v>
      </c>
      <c r="I1414" s="159" t="s">
        <v>3671</v>
      </c>
      <c r="J1414" s="159" t="s">
        <v>3887</v>
      </c>
      <c r="K1414" s="159"/>
      <c r="L1414" s="159" t="s">
        <v>9451</v>
      </c>
    </row>
    <row r="1415" spans="1:12" x14ac:dyDescent="0.2">
      <c r="A1415" s="159" t="s">
        <v>8443</v>
      </c>
      <c r="B1415" s="159" t="s">
        <v>8444</v>
      </c>
      <c r="C1415" s="159" t="s">
        <v>9450</v>
      </c>
      <c r="D1415" s="159" t="s">
        <v>9450</v>
      </c>
      <c r="E1415" s="160">
        <v>1</v>
      </c>
      <c r="F1415" s="161">
        <v>1855000</v>
      </c>
      <c r="G1415" s="161">
        <v>1855000</v>
      </c>
      <c r="H1415" s="159" t="s">
        <v>3651</v>
      </c>
      <c r="I1415" s="159" t="s">
        <v>3656</v>
      </c>
      <c r="J1415" s="159" t="s">
        <v>9452</v>
      </c>
      <c r="K1415" s="159"/>
      <c r="L1415" s="159" t="s">
        <v>9453</v>
      </c>
    </row>
    <row r="1416" spans="1:12" x14ac:dyDescent="0.2">
      <c r="A1416" s="159" t="s">
        <v>9454</v>
      </c>
      <c r="B1416" s="159" t="s">
        <v>7288</v>
      </c>
      <c r="C1416" s="159" t="s">
        <v>9450</v>
      </c>
      <c r="D1416" s="159" t="s">
        <v>9455</v>
      </c>
      <c r="E1416" s="160">
        <v>2</v>
      </c>
      <c r="F1416" s="161">
        <v>659600</v>
      </c>
      <c r="G1416" s="161">
        <v>850000</v>
      </c>
      <c r="H1416" s="159" t="s">
        <v>3651</v>
      </c>
      <c r="I1416" s="159" t="s">
        <v>3690</v>
      </c>
      <c r="J1416" s="159" t="s">
        <v>3878</v>
      </c>
      <c r="K1416" s="159"/>
      <c r="L1416" s="159" t="s">
        <v>9456</v>
      </c>
    </row>
    <row r="1417" spans="1:12" x14ac:dyDescent="0.2">
      <c r="A1417" s="159" t="s">
        <v>9457</v>
      </c>
      <c r="B1417" s="159" t="s">
        <v>9458</v>
      </c>
      <c r="C1417" s="159" t="s">
        <v>9459</v>
      </c>
      <c r="D1417" s="159" t="s">
        <v>9459</v>
      </c>
      <c r="E1417" s="160">
        <v>1</v>
      </c>
      <c r="F1417" s="161">
        <v>32003969</v>
      </c>
      <c r="G1417" s="161">
        <v>49999998</v>
      </c>
      <c r="H1417" s="159" t="s">
        <v>3651</v>
      </c>
      <c r="I1417" s="159" t="s">
        <v>3671</v>
      </c>
      <c r="J1417" s="159" t="s">
        <v>4835</v>
      </c>
      <c r="K1417" s="159"/>
      <c r="L1417" s="159" t="s">
        <v>9460</v>
      </c>
    </row>
    <row r="1418" spans="1:12" x14ac:dyDescent="0.2">
      <c r="A1418" s="159" t="s">
        <v>5307</v>
      </c>
      <c r="B1418" s="159" t="s">
        <v>5308</v>
      </c>
      <c r="C1418" s="159" t="s">
        <v>9459</v>
      </c>
      <c r="D1418" s="159" t="s">
        <v>9461</v>
      </c>
      <c r="E1418" s="160">
        <v>2</v>
      </c>
      <c r="F1418" s="161">
        <v>7800004</v>
      </c>
      <c r="G1418" s="161">
        <v>10000001</v>
      </c>
      <c r="H1418" s="159" t="s">
        <v>3651</v>
      </c>
      <c r="I1418" s="159" t="s">
        <v>3671</v>
      </c>
      <c r="J1418" s="159" t="s">
        <v>6660</v>
      </c>
      <c r="K1418" s="159" t="s">
        <v>1475</v>
      </c>
      <c r="L1418" s="159" t="s">
        <v>9462</v>
      </c>
    </row>
    <row r="1419" spans="1:12" x14ac:dyDescent="0.2">
      <c r="A1419" s="159" t="s">
        <v>9463</v>
      </c>
      <c r="B1419" s="159" t="s">
        <v>9464</v>
      </c>
      <c r="C1419" s="159" t="s">
        <v>9459</v>
      </c>
      <c r="D1419" s="159" t="s">
        <v>9459</v>
      </c>
      <c r="E1419" s="160">
        <v>1</v>
      </c>
      <c r="F1419" s="161">
        <v>17579071</v>
      </c>
      <c r="G1419" s="161">
        <v>17579071</v>
      </c>
      <c r="H1419" s="159" t="s">
        <v>3651</v>
      </c>
      <c r="I1419" s="159" t="s">
        <v>3845</v>
      </c>
      <c r="J1419" s="159" t="s">
        <v>7836</v>
      </c>
      <c r="K1419" s="159"/>
      <c r="L1419" s="159" t="s">
        <v>9465</v>
      </c>
    </row>
    <row r="1420" spans="1:12" x14ac:dyDescent="0.2">
      <c r="A1420" s="159" t="s">
        <v>9466</v>
      </c>
      <c r="B1420" s="159" t="s">
        <v>9467</v>
      </c>
      <c r="C1420" s="159" t="s">
        <v>9459</v>
      </c>
      <c r="D1420" s="159" t="s">
        <v>9459</v>
      </c>
      <c r="E1420" s="160">
        <v>1</v>
      </c>
      <c r="F1420" s="161">
        <v>19999998</v>
      </c>
      <c r="G1420" s="161">
        <v>30000004</v>
      </c>
      <c r="H1420" s="159" t="s">
        <v>3651</v>
      </c>
      <c r="I1420" s="159" t="s">
        <v>3660</v>
      </c>
      <c r="J1420" s="159" t="s">
        <v>9468</v>
      </c>
      <c r="K1420" s="159" t="s">
        <v>193</v>
      </c>
      <c r="L1420" s="159" t="s">
        <v>9469</v>
      </c>
    </row>
    <row r="1421" spans="1:12" x14ac:dyDescent="0.2">
      <c r="A1421" s="159" t="s">
        <v>9470</v>
      </c>
      <c r="B1421" s="159" t="s">
        <v>9471</v>
      </c>
      <c r="C1421" s="159" t="s">
        <v>9472</v>
      </c>
      <c r="D1421" s="159" t="s">
        <v>9472</v>
      </c>
      <c r="E1421" s="160">
        <v>1</v>
      </c>
      <c r="F1421" s="161">
        <v>730000</v>
      </c>
      <c r="G1421" s="161">
        <v>780000</v>
      </c>
      <c r="H1421" s="159" t="s">
        <v>3651</v>
      </c>
      <c r="I1421" s="159" t="s">
        <v>3776</v>
      </c>
      <c r="J1421" s="159" t="s">
        <v>9473</v>
      </c>
      <c r="K1421" s="159"/>
      <c r="L1421" s="159" t="s">
        <v>9474</v>
      </c>
    </row>
    <row r="1422" spans="1:12" x14ac:dyDescent="0.2">
      <c r="A1422" s="159" t="s">
        <v>5458</v>
      </c>
      <c r="B1422" s="159" t="s">
        <v>5459</v>
      </c>
      <c r="C1422" s="159" t="s">
        <v>9472</v>
      </c>
      <c r="D1422" s="159" t="s">
        <v>9472</v>
      </c>
      <c r="E1422" s="160">
        <v>1</v>
      </c>
      <c r="F1422" s="161">
        <v>52500</v>
      </c>
      <c r="G1422" s="161">
        <v>3052500</v>
      </c>
      <c r="H1422" s="159" t="s">
        <v>3670</v>
      </c>
      <c r="I1422" s="159" t="s">
        <v>5209</v>
      </c>
      <c r="J1422" s="159" t="s">
        <v>5210</v>
      </c>
      <c r="K1422" s="159"/>
      <c r="L1422" s="159" t="s">
        <v>9475</v>
      </c>
    </row>
    <row r="1423" spans="1:12" x14ac:dyDescent="0.2">
      <c r="A1423" s="159" t="s">
        <v>9476</v>
      </c>
      <c r="B1423" s="159" t="s">
        <v>9477</v>
      </c>
      <c r="C1423" s="159" t="s">
        <v>9472</v>
      </c>
      <c r="D1423" s="159" t="s">
        <v>9472</v>
      </c>
      <c r="E1423" s="160">
        <v>1</v>
      </c>
      <c r="F1423" s="161">
        <v>5002772</v>
      </c>
      <c r="G1423" s="161">
        <v>11809601</v>
      </c>
      <c r="H1423" s="159" t="s">
        <v>3651</v>
      </c>
      <c r="I1423" s="159" t="s">
        <v>3656</v>
      </c>
      <c r="J1423" s="159" t="s">
        <v>5077</v>
      </c>
      <c r="K1423" s="159"/>
      <c r="L1423" s="159" t="s">
        <v>9478</v>
      </c>
    </row>
    <row r="1424" spans="1:12" x14ac:dyDescent="0.2">
      <c r="A1424" s="159" t="s">
        <v>7010</v>
      </c>
      <c r="B1424" s="159" t="s">
        <v>7011</v>
      </c>
      <c r="C1424" s="159" t="s">
        <v>9479</v>
      </c>
      <c r="D1424" s="159" t="s">
        <v>9479</v>
      </c>
      <c r="E1424" s="160">
        <v>1</v>
      </c>
      <c r="F1424" s="161">
        <v>149999802</v>
      </c>
      <c r="G1424" s="161">
        <v>149999802</v>
      </c>
      <c r="H1424" s="159" t="s">
        <v>3651</v>
      </c>
      <c r="I1424" s="159" t="s">
        <v>3656</v>
      </c>
      <c r="J1424" s="159" t="s">
        <v>4984</v>
      </c>
      <c r="K1424" s="159"/>
      <c r="L1424" s="159" t="s">
        <v>9480</v>
      </c>
    </row>
    <row r="1425" spans="1:12" x14ac:dyDescent="0.2">
      <c r="A1425" s="159" t="s">
        <v>9481</v>
      </c>
      <c r="B1425" s="159" t="s">
        <v>9482</v>
      </c>
      <c r="C1425" s="159" t="s">
        <v>9479</v>
      </c>
      <c r="D1425" s="159" t="s">
        <v>9479</v>
      </c>
      <c r="E1425" s="160">
        <v>1</v>
      </c>
      <c r="F1425" s="161">
        <v>1000000</v>
      </c>
      <c r="G1425" s="161"/>
      <c r="H1425" s="159" t="s">
        <v>3651</v>
      </c>
      <c r="I1425" s="159" t="s">
        <v>3656</v>
      </c>
      <c r="J1425" s="159" t="s">
        <v>9483</v>
      </c>
      <c r="K1425" s="159" t="s">
        <v>193</v>
      </c>
      <c r="L1425" s="159" t="s">
        <v>9484</v>
      </c>
    </row>
    <row r="1426" spans="1:12" x14ac:dyDescent="0.2">
      <c r="A1426" s="159" t="s">
        <v>9485</v>
      </c>
      <c r="B1426" s="159" t="s">
        <v>9486</v>
      </c>
      <c r="C1426" s="159" t="s">
        <v>9479</v>
      </c>
      <c r="D1426" s="159" t="s">
        <v>9479</v>
      </c>
      <c r="E1426" s="160">
        <v>1</v>
      </c>
      <c r="F1426" s="161">
        <v>464767</v>
      </c>
      <c r="G1426" s="161">
        <v>2500000</v>
      </c>
      <c r="H1426" s="159" t="s">
        <v>3651</v>
      </c>
      <c r="I1426" s="159" t="s">
        <v>3687</v>
      </c>
      <c r="J1426" s="159" t="s">
        <v>6473</v>
      </c>
      <c r="K1426" s="159"/>
      <c r="L1426" s="159" t="s">
        <v>9487</v>
      </c>
    </row>
    <row r="1427" spans="1:12" x14ac:dyDescent="0.2">
      <c r="A1427" s="159" t="s">
        <v>9488</v>
      </c>
      <c r="B1427" s="159" t="s">
        <v>9489</v>
      </c>
      <c r="C1427" s="159" t="s">
        <v>4894</v>
      </c>
      <c r="D1427" s="159" t="s">
        <v>4894</v>
      </c>
      <c r="E1427" s="160">
        <v>1</v>
      </c>
      <c r="F1427" s="161">
        <v>100000</v>
      </c>
      <c r="G1427" s="161"/>
      <c r="H1427" s="159" t="s">
        <v>3651</v>
      </c>
      <c r="I1427" s="159" t="s">
        <v>5250</v>
      </c>
      <c r="J1427" s="159" t="s">
        <v>5476</v>
      </c>
      <c r="K1427" s="159" t="s">
        <v>189</v>
      </c>
      <c r="L1427" s="159" t="s">
        <v>9490</v>
      </c>
    </row>
    <row r="1428" spans="1:12" x14ac:dyDescent="0.2">
      <c r="A1428" s="159" t="s">
        <v>9491</v>
      </c>
      <c r="B1428" s="159" t="s">
        <v>7019</v>
      </c>
      <c r="C1428" s="159" t="s">
        <v>4894</v>
      </c>
      <c r="D1428" s="159" t="s">
        <v>4894</v>
      </c>
      <c r="E1428" s="160">
        <v>1</v>
      </c>
      <c r="F1428" s="161">
        <v>2874968</v>
      </c>
      <c r="G1428" s="161">
        <v>5000013</v>
      </c>
      <c r="H1428" s="159" t="s">
        <v>3651</v>
      </c>
      <c r="I1428" s="159" t="s">
        <v>5209</v>
      </c>
      <c r="J1428" s="159" t="s">
        <v>5663</v>
      </c>
      <c r="K1428" s="159"/>
      <c r="L1428" s="159" t="s">
        <v>9492</v>
      </c>
    </row>
    <row r="1429" spans="1:12" x14ac:dyDescent="0.2">
      <c r="A1429" s="159" t="s">
        <v>9493</v>
      </c>
      <c r="B1429" s="159" t="s">
        <v>8618</v>
      </c>
      <c r="C1429" s="159" t="s">
        <v>4894</v>
      </c>
      <c r="D1429" s="159" t="s">
        <v>4894</v>
      </c>
      <c r="E1429" s="160">
        <v>1</v>
      </c>
      <c r="F1429" s="161">
        <v>3320388</v>
      </c>
      <c r="G1429" s="161">
        <v>3320388</v>
      </c>
      <c r="H1429" s="159" t="s">
        <v>3670</v>
      </c>
      <c r="I1429" s="159" t="s">
        <v>3683</v>
      </c>
      <c r="J1429" s="159" t="s">
        <v>8619</v>
      </c>
      <c r="K1429" s="159"/>
      <c r="L1429" s="159" t="s">
        <v>9494</v>
      </c>
    </row>
    <row r="1430" spans="1:12" x14ac:dyDescent="0.2">
      <c r="A1430" s="159" t="s">
        <v>9495</v>
      </c>
      <c r="B1430" s="159" t="s">
        <v>9496</v>
      </c>
      <c r="C1430" s="159" t="s">
        <v>4894</v>
      </c>
      <c r="D1430" s="159" t="s">
        <v>4894</v>
      </c>
      <c r="E1430" s="160">
        <v>1</v>
      </c>
      <c r="F1430" s="161">
        <v>20350715</v>
      </c>
      <c r="G1430" s="161">
        <v>179262848</v>
      </c>
      <c r="H1430" s="159" t="s">
        <v>3651</v>
      </c>
      <c r="I1430" s="159" t="s">
        <v>3671</v>
      </c>
      <c r="J1430" s="159" t="s">
        <v>3851</v>
      </c>
      <c r="K1430" s="159"/>
      <c r="L1430" s="159" t="s">
        <v>9497</v>
      </c>
    </row>
    <row r="1431" spans="1:12" x14ac:dyDescent="0.2">
      <c r="A1431" s="159" t="s">
        <v>9498</v>
      </c>
      <c r="B1431" s="159" t="s">
        <v>9499</v>
      </c>
      <c r="C1431" s="159" t="s">
        <v>4894</v>
      </c>
      <c r="D1431" s="159" t="s">
        <v>4894</v>
      </c>
      <c r="E1431" s="160">
        <v>1</v>
      </c>
      <c r="F1431" s="161">
        <v>367233</v>
      </c>
      <c r="G1431" s="161">
        <v>1750000</v>
      </c>
      <c r="H1431" s="159" t="s">
        <v>3670</v>
      </c>
      <c r="I1431" s="159" t="s">
        <v>4996</v>
      </c>
      <c r="J1431" s="159" t="s">
        <v>5093</v>
      </c>
      <c r="K1431" s="159" t="s">
        <v>185</v>
      </c>
      <c r="L1431" s="159" t="s">
        <v>9500</v>
      </c>
    </row>
    <row r="1432" spans="1:12" x14ac:dyDescent="0.2">
      <c r="A1432" s="159" t="s">
        <v>9501</v>
      </c>
      <c r="B1432" s="159" t="s">
        <v>9502</v>
      </c>
      <c r="C1432" s="159" t="s">
        <v>9503</v>
      </c>
      <c r="D1432" s="159" t="s">
        <v>9504</v>
      </c>
      <c r="E1432" s="160">
        <v>2</v>
      </c>
      <c r="F1432" s="161">
        <v>4250000</v>
      </c>
      <c r="G1432" s="161">
        <v>4250000</v>
      </c>
      <c r="H1432" s="159" t="s">
        <v>3651</v>
      </c>
      <c r="I1432" s="159" t="s">
        <v>4010</v>
      </c>
      <c r="J1432" s="159" t="s">
        <v>9505</v>
      </c>
      <c r="K1432" s="159" t="s">
        <v>193</v>
      </c>
      <c r="L1432" s="159" t="s">
        <v>9506</v>
      </c>
    </row>
    <row r="1433" spans="1:12" x14ac:dyDescent="0.2">
      <c r="A1433" s="159" t="s">
        <v>8498</v>
      </c>
      <c r="B1433" s="159" t="s">
        <v>8499</v>
      </c>
      <c r="C1433" s="159" t="s">
        <v>9503</v>
      </c>
      <c r="D1433" s="159" t="s">
        <v>9503</v>
      </c>
      <c r="E1433" s="160">
        <v>1</v>
      </c>
      <c r="F1433" s="161">
        <v>200000</v>
      </c>
      <c r="G1433" s="161">
        <v>440000</v>
      </c>
      <c r="H1433" s="159" t="s">
        <v>3651</v>
      </c>
      <c r="I1433" s="159" t="s">
        <v>3776</v>
      </c>
      <c r="J1433" s="159" t="s">
        <v>7731</v>
      </c>
      <c r="K1433" s="159"/>
      <c r="L1433" s="159" t="s">
        <v>9507</v>
      </c>
    </row>
    <row r="1434" spans="1:12" x14ac:dyDescent="0.2">
      <c r="A1434" s="159" t="s">
        <v>6343</v>
      </c>
      <c r="B1434" s="159" t="s">
        <v>6344</v>
      </c>
      <c r="C1434" s="159" t="s">
        <v>9503</v>
      </c>
      <c r="D1434" s="159" t="s">
        <v>9503</v>
      </c>
      <c r="E1434" s="160">
        <v>1</v>
      </c>
      <c r="F1434" s="161">
        <v>500000</v>
      </c>
      <c r="G1434" s="161">
        <v>2500000</v>
      </c>
      <c r="H1434" s="159" t="s">
        <v>3651</v>
      </c>
      <c r="I1434" s="159" t="s">
        <v>4846</v>
      </c>
      <c r="J1434" s="159" t="s">
        <v>5261</v>
      </c>
      <c r="K1434" s="159"/>
      <c r="L1434" s="159" t="s">
        <v>9508</v>
      </c>
    </row>
    <row r="1435" spans="1:12" x14ac:dyDescent="0.2">
      <c r="A1435" s="159" t="s">
        <v>9509</v>
      </c>
      <c r="B1435" s="159" t="s">
        <v>9510</v>
      </c>
      <c r="C1435" s="159" t="s">
        <v>8409</v>
      </c>
      <c r="D1435" s="159" t="s">
        <v>8409</v>
      </c>
      <c r="E1435" s="160">
        <v>1</v>
      </c>
      <c r="F1435" s="161">
        <v>11999999</v>
      </c>
      <c r="G1435" s="161">
        <v>30000000</v>
      </c>
      <c r="H1435" s="159" t="s">
        <v>3651</v>
      </c>
      <c r="I1435" s="159" t="s">
        <v>3666</v>
      </c>
      <c r="J1435" s="159" t="s">
        <v>5676</v>
      </c>
      <c r="K1435" s="159"/>
      <c r="L1435" s="159" t="s">
        <v>9511</v>
      </c>
    </row>
    <row r="1436" spans="1:12" x14ac:dyDescent="0.2">
      <c r="A1436" s="159" t="s">
        <v>9512</v>
      </c>
      <c r="B1436" s="159" t="s">
        <v>9513</v>
      </c>
      <c r="C1436" s="159" t="s">
        <v>8409</v>
      </c>
      <c r="D1436" s="159" t="s">
        <v>8409</v>
      </c>
      <c r="E1436" s="160">
        <v>1</v>
      </c>
      <c r="F1436" s="161">
        <v>2016999</v>
      </c>
      <c r="G1436" s="161">
        <v>3000000</v>
      </c>
      <c r="H1436" s="159" t="s">
        <v>3670</v>
      </c>
      <c r="I1436" s="159" t="s">
        <v>5209</v>
      </c>
      <c r="J1436" s="159" t="s">
        <v>6845</v>
      </c>
      <c r="K1436" s="159" t="s">
        <v>178</v>
      </c>
      <c r="L1436" s="159" t="s">
        <v>9514</v>
      </c>
    </row>
    <row r="1437" spans="1:12" x14ac:dyDescent="0.2">
      <c r="A1437" s="159" t="s">
        <v>6129</v>
      </c>
      <c r="B1437" s="159" t="s">
        <v>6130</v>
      </c>
      <c r="C1437" s="159" t="s">
        <v>8409</v>
      </c>
      <c r="D1437" s="159" t="s">
        <v>8409</v>
      </c>
      <c r="E1437" s="160">
        <v>1</v>
      </c>
      <c r="F1437" s="161">
        <v>50000008</v>
      </c>
      <c r="G1437" s="161">
        <v>50000008</v>
      </c>
      <c r="H1437" s="159" t="s">
        <v>3651</v>
      </c>
      <c r="I1437" s="159" t="s">
        <v>3671</v>
      </c>
      <c r="J1437" s="159" t="s">
        <v>3926</v>
      </c>
      <c r="K1437" s="159"/>
      <c r="L1437" s="159" t="s">
        <v>9515</v>
      </c>
    </row>
    <row r="1438" spans="1:12" x14ac:dyDescent="0.2">
      <c r="A1438" s="159" t="s">
        <v>5478</v>
      </c>
      <c r="B1438" s="159" t="s">
        <v>5479</v>
      </c>
      <c r="C1438" s="159" t="s">
        <v>8409</v>
      </c>
      <c r="D1438" s="159" t="s">
        <v>9516</v>
      </c>
      <c r="E1438" s="160">
        <v>3</v>
      </c>
      <c r="F1438" s="161">
        <v>110895239</v>
      </c>
      <c r="G1438" s="161">
        <v>110895239</v>
      </c>
      <c r="H1438" s="159" t="s">
        <v>3670</v>
      </c>
      <c r="I1438" s="159" t="s">
        <v>4846</v>
      </c>
      <c r="J1438" s="159" t="s">
        <v>6904</v>
      </c>
      <c r="K1438" s="159"/>
      <c r="L1438" s="159" t="s">
        <v>9517</v>
      </c>
    </row>
    <row r="1439" spans="1:12" x14ac:dyDescent="0.2">
      <c r="A1439" s="159" t="s">
        <v>9518</v>
      </c>
      <c r="B1439" s="159" t="s">
        <v>9519</v>
      </c>
      <c r="C1439" s="159" t="s">
        <v>6486</v>
      </c>
      <c r="D1439" s="159" t="s">
        <v>6486</v>
      </c>
      <c r="E1439" s="160">
        <v>1</v>
      </c>
      <c r="F1439" s="161">
        <v>1622604</v>
      </c>
      <c r="G1439" s="161">
        <v>3559612</v>
      </c>
      <c r="H1439" s="159" t="s">
        <v>3670</v>
      </c>
      <c r="I1439" s="159" t="s">
        <v>3671</v>
      </c>
      <c r="J1439" s="159" t="s">
        <v>7177</v>
      </c>
      <c r="K1439" s="159"/>
      <c r="L1439" s="159" t="s">
        <v>9520</v>
      </c>
    </row>
    <row r="1440" spans="1:12" x14ac:dyDescent="0.2">
      <c r="A1440" s="159" t="s">
        <v>6727</v>
      </c>
      <c r="B1440" s="159" t="s">
        <v>6728</v>
      </c>
      <c r="C1440" s="159" t="s">
        <v>6486</v>
      </c>
      <c r="D1440" s="159" t="s">
        <v>6486</v>
      </c>
      <c r="E1440" s="160">
        <v>1</v>
      </c>
      <c r="F1440" s="161">
        <v>0</v>
      </c>
      <c r="G1440" s="161"/>
      <c r="H1440" s="159" t="s">
        <v>3670</v>
      </c>
      <c r="I1440" s="159" t="s">
        <v>3656</v>
      </c>
      <c r="J1440" s="159" t="s">
        <v>5077</v>
      </c>
      <c r="K1440" s="159"/>
      <c r="L1440" s="159" t="s">
        <v>9521</v>
      </c>
    </row>
    <row r="1441" spans="1:12" x14ac:dyDescent="0.2">
      <c r="A1441" s="159" t="s">
        <v>9522</v>
      </c>
      <c r="B1441" s="159" t="s">
        <v>9523</v>
      </c>
      <c r="C1441" s="159" t="s">
        <v>3564</v>
      </c>
      <c r="D1441" s="159" t="s">
        <v>3564</v>
      </c>
      <c r="E1441" s="160">
        <v>1</v>
      </c>
      <c r="F1441" s="161">
        <v>7900000</v>
      </c>
      <c r="G1441" s="161">
        <v>12000000</v>
      </c>
      <c r="H1441" s="159" t="s">
        <v>3651</v>
      </c>
      <c r="I1441" s="159" t="s">
        <v>6305</v>
      </c>
      <c r="J1441" s="159" t="s">
        <v>9524</v>
      </c>
      <c r="K1441" s="159" t="s">
        <v>189</v>
      </c>
      <c r="L1441" s="159" t="s">
        <v>9525</v>
      </c>
    </row>
    <row r="1442" spans="1:12" x14ac:dyDescent="0.2">
      <c r="A1442" s="159" t="s">
        <v>9526</v>
      </c>
      <c r="B1442" s="159" t="s">
        <v>9527</v>
      </c>
      <c r="C1442" s="159" t="s">
        <v>3564</v>
      </c>
      <c r="D1442" s="159" t="s">
        <v>3564</v>
      </c>
      <c r="E1442" s="160">
        <v>1</v>
      </c>
      <c r="F1442" s="161">
        <v>100000</v>
      </c>
      <c r="G1442" s="161">
        <v>6000000</v>
      </c>
      <c r="H1442" s="159" t="s">
        <v>3670</v>
      </c>
      <c r="I1442" s="159" t="s">
        <v>6772</v>
      </c>
      <c r="J1442" s="159" t="s">
        <v>9528</v>
      </c>
      <c r="K1442" s="159"/>
      <c r="L1442" s="159" t="s">
        <v>9529</v>
      </c>
    </row>
    <row r="1443" spans="1:12" x14ac:dyDescent="0.2">
      <c r="A1443" s="159" t="s">
        <v>3713</v>
      </c>
      <c r="B1443" s="159" t="s">
        <v>3714</v>
      </c>
      <c r="C1443" s="159" t="s">
        <v>3564</v>
      </c>
      <c r="D1443" s="159" t="s">
        <v>3564</v>
      </c>
      <c r="E1443" s="160">
        <v>1</v>
      </c>
      <c r="F1443" s="161">
        <v>2999373</v>
      </c>
      <c r="G1443" s="161">
        <v>10907728</v>
      </c>
      <c r="H1443" s="159" t="s">
        <v>3651</v>
      </c>
      <c r="I1443" s="159" t="s">
        <v>3671</v>
      </c>
      <c r="J1443" s="159" t="s">
        <v>8846</v>
      </c>
      <c r="K1443" s="159"/>
      <c r="L1443" s="159" t="s">
        <v>3565</v>
      </c>
    </row>
    <row r="1444" spans="1:12" x14ac:dyDescent="0.2">
      <c r="A1444" s="159" t="s">
        <v>9530</v>
      </c>
      <c r="B1444" s="159" t="s">
        <v>9531</v>
      </c>
      <c r="C1444" s="159" t="s">
        <v>9532</v>
      </c>
      <c r="D1444" s="159" t="s">
        <v>9532</v>
      </c>
      <c r="E1444" s="160">
        <v>1</v>
      </c>
      <c r="F1444" s="161">
        <v>2644960</v>
      </c>
      <c r="G1444" s="161">
        <v>4895000</v>
      </c>
      <c r="H1444" s="159" t="s">
        <v>3651</v>
      </c>
      <c r="I1444" s="159" t="s">
        <v>3671</v>
      </c>
      <c r="J1444" s="159" t="s">
        <v>3851</v>
      </c>
      <c r="K1444" s="159" t="s">
        <v>178</v>
      </c>
      <c r="L1444" s="159" t="s">
        <v>9533</v>
      </c>
    </row>
    <row r="1445" spans="1:12" x14ac:dyDescent="0.2">
      <c r="A1445" s="159" t="s">
        <v>9534</v>
      </c>
      <c r="B1445" s="159" t="s">
        <v>9535</v>
      </c>
      <c r="C1445" s="159" t="s">
        <v>9532</v>
      </c>
      <c r="D1445" s="159" t="s">
        <v>9532</v>
      </c>
      <c r="E1445" s="160">
        <v>1</v>
      </c>
      <c r="F1445" s="161">
        <v>2763915</v>
      </c>
      <c r="G1445" s="161">
        <v>3497724</v>
      </c>
      <c r="H1445" s="159" t="s">
        <v>3651</v>
      </c>
      <c r="I1445" s="159" t="s">
        <v>3656</v>
      </c>
      <c r="J1445" s="159" t="s">
        <v>3978</v>
      </c>
      <c r="K1445" s="159" t="s">
        <v>1475</v>
      </c>
      <c r="L1445" s="159" t="s">
        <v>9536</v>
      </c>
    </row>
    <row r="1446" spans="1:12" x14ac:dyDescent="0.2">
      <c r="A1446" s="159" t="s">
        <v>5366</v>
      </c>
      <c r="B1446" s="159" t="s">
        <v>5367</v>
      </c>
      <c r="C1446" s="159" t="s">
        <v>9532</v>
      </c>
      <c r="D1446" s="159" t="s">
        <v>6706</v>
      </c>
      <c r="E1446" s="160">
        <v>2</v>
      </c>
      <c r="F1446" s="161">
        <v>1500000</v>
      </c>
      <c r="G1446" s="161"/>
      <c r="H1446" s="159" t="s">
        <v>3651</v>
      </c>
      <c r="I1446" s="159" t="s">
        <v>4846</v>
      </c>
      <c r="J1446" s="159" t="s">
        <v>4968</v>
      </c>
      <c r="K1446" s="159"/>
      <c r="L1446" s="159" t="s">
        <v>9537</v>
      </c>
    </row>
    <row r="1447" spans="1:12" x14ac:dyDescent="0.2">
      <c r="A1447" s="159" t="s">
        <v>9538</v>
      </c>
      <c r="B1447" s="159" t="s">
        <v>9539</v>
      </c>
      <c r="C1447" s="159" t="s">
        <v>9532</v>
      </c>
      <c r="D1447" s="159" t="s">
        <v>9532</v>
      </c>
      <c r="E1447" s="160">
        <v>1</v>
      </c>
      <c r="F1447" s="161">
        <v>4020</v>
      </c>
      <c r="G1447" s="161">
        <v>4020</v>
      </c>
      <c r="H1447" s="159" t="s">
        <v>3651</v>
      </c>
      <c r="I1447" s="159" t="s">
        <v>3753</v>
      </c>
      <c r="J1447" s="159" t="s">
        <v>9540</v>
      </c>
      <c r="K1447" s="159" t="s">
        <v>189</v>
      </c>
      <c r="L1447" s="159" t="s">
        <v>9541</v>
      </c>
    </row>
    <row r="1448" spans="1:12" x14ac:dyDescent="0.2">
      <c r="A1448" s="159" t="s">
        <v>3729</v>
      </c>
      <c r="B1448" s="159" t="s">
        <v>3730</v>
      </c>
      <c r="C1448" s="159" t="s">
        <v>3494</v>
      </c>
      <c r="D1448" s="159" t="s">
        <v>3494</v>
      </c>
      <c r="E1448" s="160">
        <v>1</v>
      </c>
      <c r="F1448" s="161">
        <v>18304319</v>
      </c>
      <c r="G1448" s="161">
        <v>33304319</v>
      </c>
      <c r="H1448" s="159" t="s">
        <v>3651</v>
      </c>
      <c r="I1448" s="159" t="s">
        <v>3656</v>
      </c>
      <c r="J1448" s="159" t="s">
        <v>9542</v>
      </c>
      <c r="K1448" s="159"/>
      <c r="L1448" s="159" t="s">
        <v>3495</v>
      </c>
    </row>
    <row r="1449" spans="1:12" x14ac:dyDescent="0.2">
      <c r="A1449" s="159" t="s">
        <v>9543</v>
      </c>
      <c r="B1449" s="159" t="s">
        <v>9544</v>
      </c>
      <c r="C1449" s="159" t="s">
        <v>3494</v>
      </c>
      <c r="D1449" s="159" t="s">
        <v>3494</v>
      </c>
      <c r="E1449" s="160">
        <v>1</v>
      </c>
      <c r="F1449" s="161">
        <v>0</v>
      </c>
      <c r="G1449" s="161">
        <v>5000000</v>
      </c>
      <c r="H1449" s="159" t="s">
        <v>3651</v>
      </c>
      <c r="I1449" s="159" t="s">
        <v>9545</v>
      </c>
      <c r="J1449" s="159" t="s">
        <v>9546</v>
      </c>
      <c r="K1449" s="159" t="s">
        <v>182</v>
      </c>
      <c r="L1449" s="159" t="s">
        <v>9547</v>
      </c>
    </row>
    <row r="1450" spans="1:12" x14ac:dyDescent="0.2">
      <c r="A1450" s="159" t="s">
        <v>9548</v>
      </c>
      <c r="B1450" s="159" t="s">
        <v>9549</v>
      </c>
      <c r="C1450" s="159" t="s">
        <v>3494</v>
      </c>
      <c r="D1450" s="159" t="s">
        <v>3494</v>
      </c>
      <c r="E1450" s="160">
        <v>1</v>
      </c>
      <c r="F1450" s="161">
        <v>7560000</v>
      </c>
      <c r="G1450" s="161">
        <v>27000000</v>
      </c>
      <c r="H1450" s="159" t="s">
        <v>3651</v>
      </c>
      <c r="I1450" s="159" t="s">
        <v>5325</v>
      </c>
      <c r="J1450" s="159" t="s">
        <v>6616</v>
      </c>
      <c r="K1450" s="159" t="s">
        <v>185</v>
      </c>
      <c r="L1450" s="159" t="s">
        <v>9550</v>
      </c>
    </row>
    <row r="1451" spans="1:12" x14ac:dyDescent="0.2">
      <c r="A1451" s="159" t="s">
        <v>5818</v>
      </c>
      <c r="B1451" s="159" t="s">
        <v>5819</v>
      </c>
      <c r="C1451" s="159" t="s">
        <v>3494</v>
      </c>
      <c r="D1451" s="159" t="s">
        <v>2821</v>
      </c>
      <c r="E1451" s="160">
        <v>2</v>
      </c>
      <c r="F1451" s="161">
        <v>22936960</v>
      </c>
      <c r="G1451" s="161">
        <v>40000000</v>
      </c>
      <c r="H1451" s="159" t="s">
        <v>3651</v>
      </c>
      <c r="I1451" s="159" t="s">
        <v>3690</v>
      </c>
      <c r="J1451" s="159" t="s">
        <v>5820</v>
      </c>
      <c r="K1451" s="159"/>
      <c r="L1451" s="159" t="s">
        <v>9551</v>
      </c>
    </row>
    <row r="1452" spans="1:12" x14ac:dyDescent="0.2">
      <c r="A1452" s="159" t="s">
        <v>9552</v>
      </c>
      <c r="B1452" s="159" t="s">
        <v>9553</v>
      </c>
      <c r="C1452" s="159" t="s">
        <v>6399</v>
      </c>
      <c r="D1452" s="159" t="s">
        <v>6399</v>
      </c>
      <c r="E1452" s="160">
        <v>1</v>
      </c>
      <c r="F1452" s="161">
        <v>200000</v>
      </c>
      <c r="G1452" s="161">
        <v>2000000</v>
      </c>
      <c r="H1452" s="159" t="s">
        <v>3651</v>
      </c>
      <c r="I1452" s="159" t="s">
        <v>3656</v>
      </c>
      <c r="J1452" s="159" t="s">
        <v>3881</v>
      </c>
      <c r="K1452" s="159" t="s">
        <v>189</v>
      </c>
      <c r="L1452" s="159" t="s">
        <v>9554</v>
      </c>
    </row>
    <row r="1453" spans="1:12" x14ac:dyDescent="0.2">
      <c r="A1453" s="159" t="s">
        <v>8026</v>
      </c>
      <c r="B1453" s="159" t="s">
        <v>8027</v>
      </c>
      <c r="C1453" s="159" t="s">
        <v>6399</v>
      </c>
      <c r="D1453" s="159" t="s">
        <v>6399</v>
      </c>
      <c r="E1453" s="160">
        <v>1</v>
      </c>
      <c r="F1453" s="161">
        <v>525000</v>
      </c>
      <c r="G1453" s="161">
        <v>3000000</v>
      </c>
      <c r="H1453" s="159" t="s">
        <v>3651</v>
      </c>
      <c r="I1453" s="159" t="s">
        <v>3656</v>
      </c>
      <c r="J1453" s="159" t="s">
        <v>8028</v>
      </c>
      <c r="K1453" s="159"/>
      <c r="L1453" s="159" t="s">
        <v>9555</v>
      </c>
    </row>
    <row r="1454" spans="1:12" x14ac:dyDescent="0.2">
      <c r="A1454" s="159" t="s">
        <v>9556</v>
      </c>
      <c r="B1454" s="159" t="s">
        <v>9557</v>
      </c>
      <c r="C1454" s="159" t="s">
        <v>6399</v>
      </c>
      <c r="D1454" s="159" t="s">
        <v>6399</v>
      </c>
      <c r="E1454" s="160">
        <v>1</v>
      </c>
      <c r="F1454" s="161">
        <v>8389479</v>
      </c>
      <c r="G1454" s="161">
        <v>8625520</v>
      </c>
      <c r="H1454" s="159" t="s">
        <v>3651</v>
      </c>
      <c r="I1454" s="159" t="s">
        <v>3680</v>
      </c>
      <c r="J1454" s="159" t="s">
        <v>9558</v>
      </c>
      <c r="K1454" s="159"/>
      <c r="L1454" s="159" t="s">
        <v>9559</v>
      </c>
    </row>
    <row r="1455" spans="1:12" x14ac:dyDescent="0.2">
      <c r="A1455" s="159" t="s">
        <v>9560</v>
      </c>
      <c r="B1455" s="159" t="s">
        <v>9561</v>
      </c>
      <c r="C1455" s="159" t="s">
        <v>6399</v>
      </c>
      <c r="D1455" s="159" t="s">
        <v>6399</v>
      </c>
      <c r="E1455" s="160">
        <v>1</v>
      </c>
      <c r="F1455" s="161">
        <v>1005531</v>
      </c>
      <c r="G1455" s="161">
        <v>1005531</v>
      </c>
      <c r="H1455" s="159" t="s">
        <v>3670</v>
      </c>
      <c r="I1455" s="159" t="s">
        <v>4846</v>
      </c>
      <c r="J1455" s="159" t="s">
        <v>9562</v>
      </c>
      <c r="K1455" s="159" t="s">
        <v>189</v>
      </c>
      <c r="L1455" s="159" t="s">
        <v>9563</v>
      </c>
    </row>
    <row r="1456" spans="1:12" x14ac:dyDescent="0.2">
      <c r="A1456" s="159" t="s">
        <v>9564</v>
      </c>
      <c r="B1456" s="159" t="s">
        <v>9565</v>
      </c>
      <c r="C1456" s="159" t="s">
        <v>6399</v>
      </c>
      <c r="D1456" s="159" t="s">
        <v>5718</v>
      </c>
      <c r="E1456" s="160">
        <v>4</v>
      </c>
      <c r="F1456" s="161">
        <v>4250000</v>
      </c>
      <c r="G1456" s="161">
        <v>4250000</v>
      </c>
      <c r="H1456" s="159" t="s">
        <v>3651</v>
      </c>
      <c r="I1456" s="159" t="s">
        <v>3656</v>
      </c>
      <c r="J1456" s="159" t="s">
        <v>9566</v>
      </c>
      <c r="K1456" s="159" t="s">
        <v>193</v>
      </c>
      <c r="L1456" s="159" t="s">
        <v>9567</v>
      </c>
    </row>
    <row r="1457" spans="1:12" x14ac:dyDescent="0.2">
      <c r="A1457" s="159" t="s">
        <v>9568</v>
      </c>
      <c r="B1457" s="159" t="s">
        <v>9569</v>
      </c>
      <c r="C1457" s="159" t="s">
        <v>6399</v>
      </c>
      <c r="D1457" s="159" t="s">
        <v>6399</v>
      </c>
      <c r="E1457" s="160">
        <v>1</v>
      </c>
      <c r="F1457" s="161">
        <v>899748</v>
      </c>
      <c r="G1457" s="161">
        <v>2970000</v>
      </c>
      <c r="H1457" s="159" t="s">
        <v>3651</v>
      </c>
      <c r="I1457" s="159" t="s">
        <v>3656</v>
      </c>
      <c r="J1457" s="159" t="s">
        <v>6300</v>
      </c>
      <c r="K1457" s="159"/>
      <c r="L1457" s="159" t="s">
        <v>9570</v>
      </c>
    </row>
    <row r="1458" spans="1:12" x14ac:dyDescent="0.2">
      <c r="A1458" s="159" t="s">
        <v>6972</v>
      </c>
      <c r="B1458" s="159" t="s">
        <v>6973</v>
      </c>
      <c r="C1458" s="159" t="s">
        <v>9571</v>
      </c>
      <c r="D1458" s="159" t="s">
        <v>9571</v>
      </c>
      <c r="E1458" s="160">
        <v>1</v>
      </c>
      <c r="F1458" s="161">
        <v>72215130</v>
      </c>
      <c r="G1458" s="161">
        <v>72215130</v>
      </c>
      <c r="H1458" s="159" t="s">
        <v>3670</v>
      </c>
      <c r="I1458" s="159" t="s">
        <v>4846</v>
      </c>
      <c r="J1458" s="159" t="s">
        <v>6974</v>
      </c>
      <c r="K1458" s="159"/>
      <c r="L1458" s="159" t="s">
        <v>9572</v>
      </c>
    </row>
    <row r="1459" spans="1:12" x14ac:dyDescent="0.2">
      <c r="A1459" s="159" t="s">
        <v>9573</v>
      </c>
      <c r="B1459" s="159" t="s">
        <v>9574</v>
      </c>
      <c r="C1459" s="159" t="s">
        <v>9571</v>
      </c>
      <c r="D1459" s="159" t="s">
        <v>9571</v>
      </c>
      <c r="E1459" s="160">
        <v>1</v>
      </c>
      <c r="F1459" s="161">
        <v>150000</v>
      </c>
      <c r="G1459" s="161">
        <v>1250000</v>
      </c>
      <c r="H1459" s="159" t="s">
        <v>3670</v>
      </c>
      <c r="I1459" s="159" t="s">
        <v>3753</v>
      </c>
      <c r="J1459" s="159" t="s">
        <v>9575</v>
      </c>
      <c r="K1459" s="159" t="s">
        <v>189</v>
      </c>
      <c r="L1459" s="159" t="s">
        <v>9576</v>
      </c>
    </row>
    <row r="1460" spans="1:12" x14ac:dyDescent="0.2">
      <c r="A1460" s="159" t="s">
        <v>9577</v>
      </c>
      <c r="B1460" s="159" t="s">
        <v>9578</v>
      </c>
      <c r="C1460" s="159" t="s">
        <v>9221</v>
      </c>
      <c r="D1460" s="159" t="s">
        <v>9221</v>
      </c>
      <c r="E1460" s="160">
        <v>1</v>
      </c>
      <c r="F1460" s="161">
        <v>24013521</v>
      </c>
      <c r="G1460" s="161">
        <v>24999971</v>
      </c>
      <c r="H1460" s="159" t="s">
        <v>3651</v>
      </c>
      <c r="I1460" s="159" t="s">
        <v>3666</v>
      </c>
      <c r="J1460" s="159" t="s">
        <v>6701</v>
      </c>
      <c r="K1460" s="159" t="s">
        <v>1475</v>
      </c>
      <c r="L1460" s="159" t="s">
        <v>9579</v>
      </c>
    </row>
    <row r="1461" spans="1:12" x14ac:dyDescent="0.2">
      <c r="A1461" s="159" t="s">
        <v>5978</v>
      </c>
      <c r="B1461" s="159" t="s">
        <v>5979</v>
      </c>
      <c r="C1461" s="159" t="s">
        <v>9221</v>
      </c>
      <c r="D1461" s="159" t="s">
        <v>9221</v>
      </c>
      <c r="E1461" s="160">
        <v>1</v>
      </c>
      <c r="F1461" s="161">
        <v>16900</v>
      </c>
      <c r="G1461" s="161">
        <v>650000</v>
      </c>
      <c r="H1461" s="159" t="s">
        <v>3651</v>
      </c>
      <c r="I1461" s="159" t="s">
        <v>3753</v>
      </c>
      <c r="J1461" s="159" t="s">
        <v>7398</v>
      </c>
      <c r="K1461" s="159"/>
      <c r="L1461" s="159" t="s">
        <v>9580</v>
      </c>
    </row>
    <row r="1462" spans="1:12" x14ac:dyDescent="0.2">
      <c r="A1462" s="159" t="s">
        <v>9581</v>
      </c>
      <c r="B1462" s="159" t="s">
        <v>9582</v>
      </c>
      <c r="C1462" s="159" t="s">
        <v>9221</v>
      </c>
      <c r="D1462" s="159" t="s">
        <v>9583</v>
      </c>
      <c r="E1462" s="160">
        <v>3</v>
      </c>
      <c r="F1462" s="161">
        <v>6749994</v>
      </c>
      <c r="G1462" s="161">
        <v>6949994</v>
      </c>
      <c r="H1462" s="159" t="s">
        <v>3670</v>
      </c>
      <c r="I1462" s="159" t="s">
        <v>3716</v>
      </c>
      <c r="J1462" s="159" t="s">
        <v>9584</v>
      </c>
      <c r="K1462" s="159" t="s">
        <v>189</v>
      </c>
      <c r="L1462" s="159" t="s">
        <v>9585</v>
      </c>
    </row>
    <row r="1463" spans="1:12" x14ac:dyDescent="0.2">
      <c r="A1463" s="159" t="s">
        <v>9586</v>
      </c>
      <c r="B1463" s="159" t="s">
        <v>9587</v>
      </c>
      <c r="C1463" s="159" t="s">
        <v>9221</v>
      </c>
      <c r="D1463" s="159" t="s">
        <v>3375</v>
      </c>
      <c r="E1463" s="160">
        <v>2</v>
      </c>
      <c r="F1463" s="161">
        <v>20230000</v>
      </c>
      <c r="G1463" s="161">
        <v>20230000</v>
      </c>
      <c r="H1463" s="159" t="s">
        <v>3651</v>
      </c>
      <c r="I1463" s="159" t="s">
        <v>3656</v>
      </c>
      <c r="J1463" s="159" t="s">
        <v>3978</v>
      </c>
      <c r="K1463" s="159" t="s">
        <v>1475</v>
      </c>
      <c r="L1463" s="159" t="s">
        <v>9588</v>
      </c>
    </row>
    <row r="1464" spans="1:12" x14ac:dyDescent="0.2">
      <c r="A1464" s="159" t="s">
        <v>9589</v>
      </c>
      <c r="B1464" s="159" t="s">
        <v>9590</v>
      </c>
      <c r="C1464" s="159" t="s">
        <v>9221</v>
      </c>
      <c r="D1464" s="159" t="s">
        <v>9221</v>
      </c>
      <c r="E1464" s="160">
        <v>1</v>
      </c>
      <c r="F1464" s="161">
        <v>50000</v>
      </c>
      <c r="G1464" s="161">
        <v>5000000</v>
      </c>
      <c r="H1464" s="159" t="s">
        <v>3651</v>
      </c>
      <c r="I1464" s="159" t="s">
        <v>3680</v>
      </c>
      <c r="J1464" s="159" t="s">
        <v>9591</v>
      </c>
      <c r="K1464" s="159"/>
      <c r="L1464" s="159" t="s">
        <v>9592</v>
      </c>
    </row>
    <row r="1465" spans="1:12" x14ac:dyDescent="0.2">
      <c r="A1465" s="159" t="s">
        <v>9593</v>
      </c>
      <c r="B1465" s="159" t="s">
        <v>9594</v>
      </c>
      <c r="C1465" s="159" t="s">
        <v>9221</v>
      </c>
      <c r="D1465" s="159" t="s">
        <v>9221</v>
      </c>
      <c r="E1465" s="160">
        <v>1</v>
      </c>
      <c r="F1465" s="161">
        <v>1680000</v>
      </c>
      <c r="G1465" s="161">
        <v>3000000</v>
      </c>
      <c r="H1465" s="159" t="s">
        <v>3651</v>
      </c>
      <c r="I1465" s="159" t="s">
        <v>5733</v>
      </c>
      <c r="J1465" s="159" t="s">
        <v>9595</v>
      </c>
      <c r="K1465" s="159"/>
      <c r="L1465" s="159" t="s">
        <v>9596</v>
      </c>
    </row>
    <row r="1466" spans="1:12" x14ac:dyDescent="0.2">
      <c r="A1466" s="159" t="s">
        <v>7471</v>
      </c>
      <c r="B1466" s="159" t="s">
        <v>7472</v>
      </c>
      <c r="C1466" s="159" t="s">
        <v>9597</v>
      </c>
      <c r="D1466" s="159" t="s">
        <v>9597</v>
      </c>
      <c r="E1466" s="160">
        <v>1</v>
      </c>
      <c r="F1466" s="161">
        <v>25000</v>
      </c>
      <c r="G1466" s="161">
        <v>1000000</v>
      </c>
      <c r="H1466" s="159" t="s">
        <v>3651</v>
      </c>
      <c r="I1466" s="159" t="s">
        <v>3753</v>
      </c>
      <c r="J1466" s="159" t="s">
        <v>7474</v>
      </c>
      <c r="K1466" s="159" t="s">
        <v>182</v>
      </c>
      <c r="L1466" s="159" t="s">
        <v>9598</v>
      </c>
    </row>
    <row r="1467" spans="1:12" x14ac:dyDescent="0.2">
      <c r="A1467" s="159" t="s">
        <v>9599</v>
      </c>
      <c r="B1467" s="159" t="s">
        <v>9600</v>
      </c>
      <c r="C1467" s="159" t="s">
        <v>9601</v>
      </c>
      <c r="D1467" s="159" t="s">
        <v>9601</v>
      </c>
      <c r="E1467" s="160">
        <v>1</v>
      </c>
      <c r="F1467" s="161">
        <v>0</v>
      </c>
      <c r="G1467" s="161"/>
      <c r="H1467" s="159" t="s">
        <v>3651</v>
      </c>
      <c r="I1467" s="159" t="s">
        <v>5733</v>
      </c>
      <c r="J1467" s="159" t="s">
        <v>9602</v>
      </c>
      <c r="K1467" s="159"/>
      <c r="L1467" s="159" t="s">
        <v>9603</v>
      </c>
    </row>
    <row r="1468" spans="1:12" x14ac:dyDescent="0.2">
      <c r="A1468" s="159" t="s">
        <v>9604</v>
      </c>
      <c r="B1468" s="159" t="s">
        <v>9605</v>
      </c>
      <c r="C1468" s="159" t="s">
        <v>9601</v>
      </c>
      <c r="D1468" s="159" t="s">
        <v>9606</v>
      </c>
      <c r="E1468" s="160">
        <v>2</v>
      </c>
      <c r="F1468" s="161">
        <v>4516093</v>
      </c>
      <c r="G1468" s="161">
        <v>4516093</v>
      </c>
      <c r="H1468" s="159" t="s">
        <v>3651</v>
      </c>
      <c r="I1468" s="159" t="s">
        <v>3666</v>
      </c>
      <c r="J1468" s="159" t="s">
        <v>5305</v>
      </c>
      <c r="K1468" s="159" t="s">
        <v>193</v>
      </c>
      <c r="L1468" s="159" t="s">
        <v>9607</v>
      </c>
    </row>
    <row r="1469" spans="1:12" x14ac:dyDescent="0.2">
      <c r="A1469" s="159" t="s">
        <v>9135</v>
      </c>
      <c r="B1469" s="159" t="s">
        <v>9136</v>
      </c>
      <c r="C1469" s="159" t="s">
        <v>9608</v>
      </c>
      <c r="D1469" s="159" t="s">
        <v>9608</v>
      </c>
      <c r="E1469" s="160">
        <v>1</v>
      </c>
      <c r="F1469" s="161">
        <v>37536853</v>
      </c>
      <c r="G1469" s="161">
        <v>37536853</v>
      </c>
      <c r="H1469" s="159" t="s">
        <v>3651</v>
      </c>
      <c r="I1469" s="159" t="s">
        <v>5733</v>
      </c>
      <c r="J1469" s="159" t="s">
        <v>7388</v>
      </c>
      <c r="K1469" s="159"/>
      <c r="L1469" s="159" t="s">
        <v>9609</v>
      </c>
    </row>
    <row r="1470" spans="1:12" x14ac:dyDescent="0.2">
      <c r="A1470" s="159" t="s">
        <v>9610</v>
      </c>
      <c r="B1470" s="159" t="s">
        <v>9611</v>
      </c>
      <c r="C1470" s="159" t="s">
        <v>9608</v>
      </c>
      <c r="D1470" s="159" t="s">
        <v>9608</v>
      </c>
      <c r="E1470" s="160">
        <v>1</v>
      </c>
      <c r="F1470" s="161">
        <v>4501972</v>
      </c>
      <c r="G1470" s="161">
        <v>20000000</v>
      </c>
      <c r="H1470" s="159" t="s">
        <v>3651</v>
      </c>
      <c r="I1470" s="159" t="s">
        <v>3810</v>
      </c>
      <c r="J1470" s="159" t="s">
        <v>5040</v>
      </c>
      <c r="K1470" s="159" t="s">
        <v>185</v>
      </c>
      <c r="L1470" s="159" t="s">
        <v>9612</v>
      </c>
    </row>
    <row r="1471" spans="1:12" x14ac:dyDescent="0.2">
      <c r="A1471" s="159" t="s">
        <v>5018</v>
      </c>
      <c r="B1471" s="159" t="s">
        <v>5019</v>
      </c>
      <c r="C1471" s="159" t="s">
        <v>9608</v>
      </c>
      <c r="D1471" s="159" t="s">
        <v>9608</v>
      </c>
      <c r="E1471" s="160">
        <v>1</v>
      </c>
      <c r="F1471" s="161">
        <v>6000000</v>
      </c>
      <c r="G1471" s="161">
        <v>12000000</v>
      </c>
      <c r="H1471" s="159" t="s">
        <v>3670</v>
      </c>
      <c r="I1471" s="159" t="s">
        <v>3666</v>
      </c>
      <c r="J1471" s="159" t="s">
        <v>9613</v>
      </c>
      <c r="K1471" s="159"/>
      <c r="L1471" s="159" t="s">
        <v>9614</v>
      </c>
    </row>
    <row r="1472" spans="1:12" x14ac:dyDescent="0.2">
      <c r="A1472" s="159" t="s">
        <v>9615</v>
      </c>
      <c r="B1472" s="159" t="s">
        <v>9616</v>
      </c>
      <c r="C1472" s="159" t="s">
        <v>9608</v>
      </c>
      <c r="D1472" s="159" t="s">
        <v>9608</v>
      </c>
      <c r="E1472" s="160">
        <v>1</v>
      </c>
      <c r="F1472" s="161">
        <v>4500001</v>
      </c>
      <c r="G1472" s="161">
        <v>25000000</v>
      </c>
      <c r="H1472" s="159" t="s">
        <v>3651</v>
      </c>
      <c r="I1472" s="159" t="s">
        <v>3656</v>
      </c>
      <c r="J1472" s="159" t="s">
        <v>5077</v>
      </c>
      <c r="K1472" s="159" t="s">
        <v>189</v>
      </c>
      <c r="L1472" s="159" t="s">
        <v>9617</v>
      </c>
    </row>
    <row r="1473" spans="1:12" x14ac:dyDescent="0.2">
      <c r="A1473" s="159" t="s">
        <v>9618</v>
      </c>
      <c r="B1473" s="159" t="s">
        <v>9619</v>
      </c>
      <c r="C1473" s="159" t="s">
        <v>3459</v>
      </c>
      <c r="D1473" s="159" t="s">
        <v>3459</v>
      </c>
      <c r="E1473" s="160">
        <v>1</v>
      </c>
      <c r="F1473" s="161">
        <v>10971230</v>
      </c>
      <c r="G1473" s="161">
        <v>22499999</v>
      </c>
      <c r="H1473" s="159" t="s">
        <v>3651</v>
      </c>
      <c r="I1473" s="159" t="s">
        <v>7024</v>
      </c>
      <c r="J1473" s="159" t="s">
        <v>9620</v>
      </c>
      <c r="K1473" s="159"/>
      <c r="L1473" s="159" t="s">
        <v>9621</v>
      </c>
    </row>
    <row r="1474" spans="1:12" x14ac:dyDescent="0.2">
      <c r="A1474" s="159" t="s">
        <v>9622</v>
      </c>
      <c r="B1474" s="159" t="s">
        <v>9623</v>
      </c>
      <c r="C1474" s="159" t="s">
        <v>3459</v>
      </c>
      <c r="D1474" s="159" t="s">
        <v>3459</v>
      </c>
      <c r="E1474" s="160">
        <v>1</v>
      </c>
      <c r="F1474" s="161">
        <v>0</v>
      </c>
      <c r="G1474" s="161">
        <v>2500000</v>
      </c>
      <c r="H1474" s="159" t="s">
        <v>3651</v>
      </c>
      <c r="I1474" s="159" t="s">
        <v>3680</v>
      </c>
      <c r="J1474" s="159" t="s">
        <v>9624</v>
      </c>
      <c r="K1474" s="159"/>
      <c r="L1474" s="159" t="s">
        <v>9625</v>
      </c>
    </row>
    <row r="1475" spans="1:12" x14ac:dyDescent="0.2">
      <c r="A1475" s="159" t="s">
        <v>6898</v>
      </c>
      <c r="B1475" s="159" t="s">
        <v>6899</v>
      </c>
      <c r="C1475" s="159" t="s">
        <v>3459</v>
      </c>
      <c r="D1475" s="159" t="s">
        <v>3459</v>
      </c>
      <c r="E1475" s="160">
        <v>1</v>
      </c>
      <c r="F1475" s="161">
        <v>431083</v>
      </c>
      <c r="G1475" s="161">
        <v>431083</v>
      </c>
      <c r="H1475" s="159" t="s">
        <v>3651</v>
      </c>
      <c r="I1475" s="159" t="s">
        <v>3753</v>
      </c>
      <c r="J1475" s="159" t="s">
        <v>4962</v>
      </c>
      <c r="K1475" s="159"/>
      <c r="L1475" s="159" t="s">
        <v>9626</v>
      </c>
    </row>
    <row r="1476" spans="1:12" x14ac:dyDescent="0.2">
      <c r="A1476" s="159" t="s">
        <v>3731</v>
      </c>
      <c r="B1476" s="159" t="s">
        <v>3732</v>
      </c>
      <c r="C1476" s="159" t="s">
        <v>3459</v>
      </c>
      <c r="D1476" s="159" t="s">
        <v>3459</v>
      </c>
      <c r="E1476" s="160">
        <v>1</v>
      </c>
      <c r="F1476" s="161">
        <v>1375000</v>
      </c>
      <c r="G1476" s="161">
        <v>1375000</v>
      </c>
      <c r="H1476" s="159" t="s">
        <v>3651</v>
      </c>
      <c r="I1476" s="159" t="s">
        <v>3680</v>
      </c>
      <c r="J1476" s="159" t="s">
        <v>3966</v>
      </c>
      <c r="K1476" s="159"/>
      <c r="L1476" s="159" t="s">
        <v>3460</v>
      </c>
    </row>
    <row r="1477" spans="1:12" x14ac:dyDescent="0.2">
      <c r="A1477" s="159" t="s">
        <v>9627</v>
      </c>
      <c r="B1477" s="159" t="s">
        <v>9628</v>
      </c>
      <c r="C1477" s="159" t="s">
        <v>3459</v>
      </c>
      <c r="D1477" s="159" t="s">
        <v>3459</v>
      </c>
      <c r="E1477" s="160">
        <v>1</v>
      </c>
      <c r="F1477" s="161">
        <v>16749994</v>
      </c>
      <c r="G1477" s="161">
        <v>16749994</v>
      </c>
      <c r="H1477" s="159" t="s">
        <v>3670</v>
      </c>
      <c r="I1477" s="159" t="s">
        <v>3656</v>
      </c>
      <c r="J1477" s="159" t="s">
        <v>4924</v>
      </c>
      <c r="K1477" s="159"/>
      <c r="L1477" s="159" t="s">
        <v>9629</v>
      </c>
    </row>
    <row r="1478" spans="1:12" x14ac:dyDescent="0.2">
      <c r="A1478" s="159" t="s">
        <v>6887</v>
      </c>
      <c r="B1478" s="159" t="s">
        <v>6888</v>
      </c>
      <c r="C1478" s="159" t="s">
        <v>3459</v>
      </c>
      <c r="D1478" s="159" t="s">
        <v>3459</v>
      </c>
      <c r="E1478" s="160">
        <v>1</v>
      </c>
      <c r="F1478" s="161">
        <v>25000</v>
      </c>
      <c r="G1478" s="161">
        <v>200000</v>
      </c>
      <c r="H1478" s="159" t="s">
        <v>3651</v>
      </c>
      <c r="I1478" s="159" t="s">
        <v>3663</v>
      </c>
      <c r="J1478" s="159" t="s">
        <v>6889</v>
      </c>
      <c r="K1478" s="159" t="s">
        <v>182</v>
      </c>
      <c r="L1478" s="159" t="s">
        <v>9630</v>
      </c>
    </row>
    <row r="1479" spans="1:12" x14ac:dyDescent="0.2">
      <c r="A1479" s="159" t="s">
        <v>9631</v>
      </c>
      <c r="B1479" s="159" t="s">
        <v>9632</v>
      </c>
      <c r="C1479" s="159" t="s">
        <v>3459</v>
      </c>
      <c r="D1479" s="159" t="s">
        <v>3459</v>
      </c>
      <c r="E1479" s="160">
        <v>1</v>
      </c>
      <c r="F1479" s="161">
        <v>6605171</v>
      </c>
      <c r="G1479" s="161">
        <v>6605171</v>
      </c>
      <c r="H1479" s="159" t="s">
        <v>3651</v>
      </c>
      <c r="I1479" s="159" t="s">
        <v>3687</v>
      </c>
      <c r="J1479" s="159" t="s">
        <v>9633</v>
      </c>
      <c r="K1479" s="159"/>
      <c r="L1479" s="159" t="s">
        <v>9634</v>
      </c>
    </row>
    <row r="1480" spans="1:12" x14ac:dyDescent="0.2">
      <c r="A1480" s="159" t="s">
        <v>7694</v>
      </c>
      <c r="B1480" s="159" t="s">
        <v>7695</v>
      </c>
      <c r="C1480" s="159" t="s">
        <v>3468</v>
      </c>
      <c r="D1480" s="159" t="s">
        <v>3468</v>
      </c>
      <c r="E1480" s="160">
        <v>1</v>
      </c>
      <c r="F1480" s="161">
        <v>15811759</v>
      </c>
      <c r="G1480" s="161">
        <v>16811759</v>
      </c>
      <c r="H1480" s="159" t="s">
        <v>3651</v>
      </c>
      <c r="I1480" s="159" t="s">
        <v>3671</v>
      </c>
      <c r="J1480" s="159" t="s">
        <v>4835</v>
      </c>
      <c r="K1480" s="159"/>
      <c r="L1480" s="159" t="s">
        <v>9635</v>
      </c>
    </row>
    <row r="1481" spans="1:12" x14ac:dyDescent="0.2">
      <c r="A1481" s="159" t="s">
        <v>6507</v>
      </c>
      <c r="B1481" s="159" t="s">
        <v>6508</v>
      </c>
      <c r="C1481" s="159" t="s">
        <v>3468</v>
      </c>
      <c r="D1481" s="159" t="s">
        <v>9636</v>
      </c>
      <c r="E1481" s="160">
        <v>2</v>
      </c>
      <c r="F1481" s="161">
        <v>10280238</v>
      </c>
      <c r="G1481" s="161">
        <v>30000000</v>
      </c>
      <c r="H1481" s="159" t="s">
        <v>3651</v>
      </c>
      <c r="I1481" s="159" t="s">
        <v>3671</v>
      </c>
      <c r="J1481" s="159" t="s">
        <v>3868</v>
      </c>
      <c r="K1481" s="159"/>
      <c r="L1481" s="159" t="s">
        <v>9637</v>
      </c>
    </row>
    <row r="1482" spans="1:12" x14ac:dyDescent="0.2">
      <c r="A1482" s="159" t="s">
        <v>3733</v>
      </c>
      <c r="B1482" s="159" t="s">
        <v>3734</v>
      </c>
      <c r="C1482" s="159" t="s">
        <v>3468</v>
      </c>
      <c r="D1482" s="159" t="s">
        <v>3468</v>
      </c>
      <c r="E1482" s="160">
        <v>1</v>
      </c>
      <c r="F1482" s="161">
        <v>4999975</v>
      </c>
      <c r="G1482" s="161">
        <v>25000000</v>
      </c>
      <c r="H1482" s="159" t="s">
        <v>3651</v>
      </c>
      <c r="I1482" s="159" t="s">
        <v>3656</v>
      </c>
      <c r="J1482" s="159" t="s">
        <v>3978</v>
      </c>
      <c r="K1482" s="159"/>
      <c r="L1482" s="159" t="s">
        <v>3469</v>
      </c>
    </row>
    <row r="1483" spans="1:12" x14ac:dyDescent="0.2">
      <c r="A1483" s="159" t="s">
        <v>3729</v>
      </c>
      <c r="B1483" s="159" t="s">
        <v>3730</v>
      </c>
      <c r="C1483" s="159" t="s">
        <v>3468</v>
      </c>
      <c r="D1483" s="159" t="s">
        <v>3468</v>
      </c>
      <c r="E1483" s="160">
        <v>1</v>
      </c>
      <c r="F1483" s="161">
        <v>5500000</v>
      </c>
      <c r="G1483" s="161">
        <v>18000000</v>
      </c>
      <c r="H1483" s="159" t="s">
        <v>3651</v>
      </c>
      <c r="I1483" s="159" t="s">
        <v>3656</v>
      </c>
      <c r="J1483" s="159" t="s">
        <v>9542</v>
      </c>
      <c r="K1483" s="159"/>
      <c r="L1483" s="159" t="s">
        <v>3496</v>
      </c>
    </row>
    <row r="1484" spans="1:12" x14ac:dyDescent="0.2">
      <c r="A1484" s="159" t="s">
        <v>7337</v>
      </c>
      <c r="B1484" s="159" t="s">
        <v>7338</v>
      </c>
      <c r="C1484" s="159" t="s">
        <v>2924</v>
      </c>
      <c r="D1484" s="159" t="s">
        <v>2924</v>
      </c>
      <c r="E1484" s="160">
        <v>1</v>
      </c>
      <c r="F1484" s="161">
        <v>5000000</v>
      </c>
      <c r="G1484" s="161">
        <v>8000000</v>
      </c>
      <c r="H1484" s="159" t="s">
        <v>3651</v>
      </c>
      <c r="I1484" s="159" t="s">
        <v>4857</v>
      </c>
      <c r="J1484" s="159" t="s">
        <v>5636</v>
      </c>
      <c r="K1484" s="159"/>
      <c r="L1484" s="159" t="s">
        <v>9638</v>
      </c>
    </row>
    <row r="1485" spans="1:12" x14ac:dyDescent="0.2">
      <c r="A1485" s="159" t="s">
        <v>9639</v>
      </c>
      <c r="B1485" s="159" t="s">
        <v>9640</v>
      </c>
      <c r="C1485" s="159" t="s">
        <v>2924</v>
      </c>
      <c r="D1485" s="159" t="s">
        <v>2924</v>
      </c>
      <c r="E1485" s="160">
        <v>1</v>
      </c>
      <c r="F1485" s="161">
        <v>28929239</v>
      </c>
      <c r="G1485" s="161">
        <v>38504239</v>
      </c>
      <c r="H1485" s="159" t="s">
        <v>3651</v>
      </c>
      <c r="I1485" s="159" t="s">
        <v>3656</v>
      </c>
      <c r="J1485" s="159" t="s">
        <v>5077</v>
      </c>
      <c r="K1485" s="159"/>
      <c r="L1485" s="159" t="s">
        <v>9641</v>
      </c>
    </row>
    <row r="1486" spans="1:12" x14ac:dyDescent="0.2">
      <c r="A1486" s="159" t="s">
        <v>9642</v>
      </c>
      <c r="B1486" s="159" t="s">
        <v>9643</v>
      </c>
      <c r="C1486" s="159" t="s">
        <v>9644</v>
      </c>
      <c r="D1486" s="159" t="s">
        <v>9644</v>
      </c>
      <c r="E1486" s="160">
        <v>1</v>
      </c>
      <c r="F1486" s="161">
        <v>0</v>
      </c>
      <c r="G1486" s="161">
        <v>19999994</v>
      </c>
      <c r="H1486" s="159" t="s">
        <v>3651</v>
      </c>
      <c r="I1486" s="159" t="s">
        <v>3671</v>
      </c>
      <c r="J1486" s="159" t="s">
        <v>5364</v>
      </c>
      <c r="K1486" s="159"/>
      <c r="L1486" s="159" t="s">
        <v>9645</v>
      </c>
    </row>
    <row r="1487" spans="1:12" x14ac:dyDescent="0.2">
      <c r="A1487" s="159" t="s">
        <v>9646</v>
      </c>
      <c r="B1487" s="159" t="s">
        <v>9647</v>
      </c>
      <c r="C1487" s="159" t="s">
        <v>9648</v>
      </c>
      <c r="D1487" s="159" t="s">
        <v>9648</v>
      </c>
      <c r="E1487" s="160">
        <v>1</v>
      </c>
      <c r="F1487" s="161">
        <v>80000000</v>
      </c>
      <c r="G1487" s="161">
        <v>80000000</v>
      </c>
      <c r="H1487" s="159" t="s">
        <v>3651</v>
      </c>
      <c r="I1487" s="159" t="s">
        <v>3656</v>
      </c>
      <c r="J1487" s="159" t="s">
        <v>4924</v>
      </c>
      <c r="K1487" s="159" t="s">
        <v>193</v>
      </c>
      <c r="L1487" s="159" t="s">
        <v>9649</v>
      </c>
    </row>
    <row r="1488" spans="1:12" x14ac:dyDescent="0.2">
      <c r="A1488" s="159" t="s">
        <v>9650</v>
      </c>
      <c r="B1488" s="159" t="s">
        <v>9651</v>
      </c>
      <c r="C1488" s="159" t="s">
        <v>9648</v>
      </c>
      <c r="D1488" s="159" t="s">
        <v>9648</v>
      </c>
      <c r="E1488" s="160">
        <v>1</v>
      </c>
      <c r="F1488" s="161">
        <v>84999678</v>
      </c>
      <c r="G1488" s="161">
        <v>84999678</v>
      </c>
      <c r="H1488" s="159" t="s">
        <v>3651</v>
      </c>
      <c r="I1488" s="159" t="s">
        <v>3656</v>
      </c>
      <c r="J1488" s="159" t="s">
        <v>3944</v>
      </c>
      <c r="K1488" s="159"/>
      <c r="L1488" s="159" t="s">
        <v>9652</v>
      </c>
    </row>
    <row r="1489" spans="1:12" x14ac:dyDescent="0.2">
      <c r="A1489" s="159" t="s">
        <v>9653</v>
      </c>
      <c r="B1489" s="159" t="s">
        <v>9654</v>
      </c>
      <c r="C1489" s="159" t="s">
        <v>9648</v>
      </c>
      <c r="D1489" s="159" t="s">
        <v>9648</v>
      </c>
      <c r="E1489" s="160">
        <v>1</v>
      </c>
      <c r="F1489" s="161">
        <v>4500000</v>
      </c>
      <c r="G1489" s="161">
        <v>4500000</v>
      </c>
      <c r="H1489" s="159" t="s">
        <v>3651</v>
      </c>
      <c r="I1489" s="159" t="s">
        <v>3818</v>
      </c>
      <c r="J1489" s="159" t="s">
        <v>9655</v>
      </c>
      <c r="K1489" s="159"/>
      <c r="L1489" s="159" t="s">
        <v>9656</v>
      </c>
    </row>
    <row r="1490" spans="1:12" x14ac:dyDescent="0.2">
      <c r="A1490" s="159" t="s">
        <v>9657</v>
      </c>
      <c r="B1490" s="159" t="s">
        <v>9658</v>
      </c>
      <c r="C1490" s="159" t="s">
        <v>9648</v>
      </c>
      <c r="D1490" s="159" t="s">
        <v>9648</v>
      </c>
      <c r="E1490" s="160">
        <v>1</v>
      </c>
      <c r="F1490" s="161">
        <v>2000000</v>
      </c>
      <c r="G1490" s="161">
        <v>2750000</v>
      </c>
      <c r="H1490" s="159" t="s">
        <v>3651</v>
      </c>
      <c r="I1490" s="159" t="s">
        <v>4846</v>
      </c>
      <c r="J1490" s="159" t="s">
        <v>7946</v>
      </c>
      <c r="K1490" s="159" t="s">
        <v>193</v>
      </c>
      <c r="L1490" s="159" t="s">
        <v>9659</v>
      </c>
    </row>
    <row r="1491" spans="1:12" x14ac:dyDescent="0.2">
      <c r="A1491" s="159" t="s">
        <v>7306</v>
      </c>
      <c r="B1491" s="159" t="s">
        <v>7307</v>
      </c>
      <c r="C1491" s="159" t="s">
        <v>3444</v>
      </c>
      <c r="D1491" s="159" t="s">
        <v>9660</v>
      </c>
      <c r="E1491" s="160">
        <v>3</v>
      </c>
      <c r="F1491" s="161">
        <v>600000</v>
      </c>
      <c r="G1491" s="161">
        <v>900000</v>
      </c>
      <c r="H1491" s="159" t="s">
        <v>3651</v>
      </c>
      <c r="I1491" s="159" t="s">
        <v>3753</v>
      </c>
      <c r="J1491" s="159" t="s">
        <v>7309</v>
      </c>
      <c r="K1491" s="159"/>
      <c r="L1491" s="159" t="s">
        <v>9661</v>
      </c>
    </row>
    <row r="1492" spans="1:12" x14ac:dyDescent="0.2">
      <c r="A1492" s="159" t="s">
        <v>9662</v>
      </c>
      <c r="B1492" s="159" t="s">
        <v>9663</v>
      </c>
      <c r="C1492" s="159" t="s">
        <v>3444</v>
      </c>
      <c r="D1492" s="159" t="s">
        <v>3444</v>
      </c>
      <c r="E1492" s="160">
        <v>1</v>
      </c>
      <c r="F1492" s="161">
        <v>210000248</v>
      </c>
      <c r="G1492" s="161">
        <v>210000248</v>
      </c>
      <c r="H1492" s="159" t="s">
        <v>3651</v>
      </c>
      <c r="I1492" s="159" t="s">
        <v>4846</v>
      </c>
      <c r="J1492" s="159" t="s">
        <v>4958</v>
      </c>
      <c r="K1492" s="159"/>
      <c r="L1492" s="159" t="s">
        <v>9664</v>
      </c>
    </row>
    <row r="1493" spans="1:12" x14ac:dyDescent="0.2">
      <c r="A1493" s="159" t="s">
        <v>8131</v>
      </c>
      <c r="B1493" s="159" t="s">
        <v>8132</v>
      </c>
      <c r="C1493" s="159" t="s">
        <v>3444</v>
      </c>
      <c r="D1493" s="159" t="s">
        <v>3444</v>
      </c>
      <c r="E1493" s="160">
        <v>1</v>
      </c>
      <c r="F1493" s="161">
        <v>1800000</v>
      </c>
      <c r="G1493" s="161">
        <v>5000000</v>
      </c>
      <c r="H1493" s="159" t="s">
        <v>3651</v>
      </c>
      <c r="I1493" s="159" t="s">
        <v>5209</v>
      </c>
      <c r="J1493" s="159" t="s">
        <v>5210</v>
      </c>
      <c r="K1493" s="159"/>
      <c r="L1493" s="159" t="s">
        <v>9665</v>
      </c>
    </row>
    <row r="1494" spans="1:12" x14ac:dyDescent="0.2">
      <c r="A1494" s="159" t="s">
        <v>6709</v>
      </c>
      <c r="B1494" s="159" t="s">
        <v>6710</v>
      </c>
      <c r="C1494" s="159" t="s">
        <v>3444</v>
      </c>
      <c r="D1494" s="159" t="s">
        <v>3444</v>
      </c>
      <c r="E1494" s="160">
        <v>1</v>
      </c>
      <c r="F1494" s="161">
        <v>57712530</v>
      </c>
      <c r="G1494" s="161">
        <v>78198692</v>
      </c>
      <c r="H1494" s="159" t="s">
        <v>3651</v>
      </c>
      <c r="I1494" s="159" t="s">
        <v>3656</v>
      </c>
      <c r="J1494" s="159" t="s">
        <v>6711</v>
      </c>
      <c r="K1494" s="159"/>
      <c r="L1494" s="159" t="s">
        <v>9666</v>
      </c>
    </row>
    <row r="1495" spans="1:12" x14ac:dyDescent="0.2">
      <c r="A1495" s="159" t="s">
        <v>3735</v>
      </c>
      <c r="B1495" s="159" t="s">
        <v>3736</v>
      </c>
      <c r="C1495" s="159" t="s">
        <v>3444</v>
      </c>
      <c r="D1495" s="159" t="s">
        <v>3444</v>
      </c>
      <c r="E1495" s="160">
        <v>1</v>
      </c>
      <c r="F1495" s="161">
        <v>11238333</v>
      </c>
      <c r="G1495" s="161">
        <v>27539376</v>
      </c>
      <c r="H1495" s="159" t="s">
        <v>3651</v>
      </c>
      <c r="I1495" s="159" t="s">
        <v>3656</v>
      </c>
      <c r="J1495" s="159" t="s">
        <v>4984</v>
      </c>
      <c r="K1495" s="159"/>
      <c r="L1495" s="159" t="s">
        <v>3445</v>
      </c>
    </row>
    <row r="1496" spans="1:12" x14ac:dyDescent="0.2">
      <c r="A1496" s="159" t="s">
        <v>9667</v>
      </c>
      <c r="B1496" s="159" t="s">
        <v>9668</v>
      </c>
      <c r="C1496" s="159" t="s">
        <v>8352</v>
      </c>
      <c r="D1496" s="159" t="s">
        <v>3470</v>
      </c>
      <c r="E1496" s="160">
        <v>2</v>
      </c>
      <c r="F1496" s="161">
        <v>9175302</v>
      </c>
      <c r="G1496" s="161">
        <v>16200000</v>
      </c>
      <c r="H1496" s="159" t="s">
        <v>3651</v>
      </c>
      <c r="I1496" s="159" t="s">
        <v>3666</v>
      </c>
      <c r="J1496" s="159" t="s">
        <v>5305</v>
      </c>
      <c r="K1496" s="159"/>
      <c r="L1496" s="159" t="s">
        <v>9669</v>
      </c>
    </row>
    <row r="1497" spans="1:12" x14ac:dyDescent="0.2">
      <c r="A1497" s="159" t="s">
        <v>9670</v>
      </c>
      <c r="B1497" s="159" t="s">
        <v>9671</v>
      </c>
      <c r="C1497" s="159" t="s">
        <v>8352</v>
      </c>
      <c r="D1497" s="159" t="s">
        <v>8352</v>
      </c>
      <c r="E1497" s="160">
        <v>1</v>
      </c>
      <c r="F1497" s="161">
        <v>22500000</v>
      </c>
      <c r="G1497" s="161">
        <v>22500000</v>
      </c>
      <c r="H1497" s="159" t="s">
        <v>3651</v>
      </c>
      <c r="I1497" s="159" t="s">
        <v>3656</v>
      </c>
      <c r="J1497" s="159" t="s">
        <v>5192</v>
      </c>
      <c r="K1497" s="159"/>
      <c r="L1497" s="159" t="s">
        <v>9672</v>
      </c>
    </row>
    <row r="1498" spans="1:12" x14ac:dyDescent="0.2">
      <c r="A1498" s="159" t="s">
        <v>9673</v>
      </c>
      <c r="B1498" s="159" t="s">
        <v>9674</v>
      </c>
      <c r="C1498" s="159" t="s">
        <v>8352</v>
      </c>
      <c r="D1498" s="159" t="s">
        <v>8352</v>
      </c>
      <c r="E1498" s="160">
        <v>1</v>
      </c>
      <c r="F1498" s="161">
        <v>5000002</v>
      </c>
      <c r="G1498" s="161">
        <v>5000002</v>
      </c>
      <c r="H1498" s="159" t="s">
        <v>3651</v>
      </c>
      <c r="I1498" s="159" t="s">
        <v>3716</v>
      </c>
      <c r="J1498" s="159" t="s">
        <v>6735</v>
      </c>
      <c r="K1498" s="159"/>
      <c r="L1498" s="159" t="s">
        <v>9675</v>
      </c>
    </row>
    <row r="1499" spans="1:12" x14ac:dyDescent="0.2">
      <c r="A1499" s="159" t="s">
        <v>9676</v>
      </c>
      <c r="B1499" s="159" t="s">
        <v>9677</v>
      </c>
      <c r="C1499" s="159" t="s">
        <v>8352</v>
      </c>
      <c r="D1499" s="159" t="s">
        <v>2823</v>
      </c>
      <c r="E1499" s="160">
        <v>2</v>
      </c>
      <c r="F1499" s="161">
        <v>2924996</v>
      </c>
      <c r="G1499" s="161">
        <v>5000000</v>
      </c>
      <c r="H1499" s="159" t="s">
        <v>3651</v>
      </c>
      <c r="I1499" s="159" t="s">
        <v>3690</v>
      </c>
      <c r="J1499" s="159" t="s">
        <v>3878</v>
      </c>
      <c r="K1499" s="159"/>
      <c r="L1499" s="159" t="s">
        <v>9678</v>
      </c>
    </row>
    <row r="1500" spans="1:12" x14ac:dyDescent="0.2">
      <c r="A1500" s="159" t="s">
        <v>8934</v>
      </c>
      <c r="B1500" s="159" t="s">
        <v>8935</v>
      </c>
      <c r="C1500" s="159" t="s">
        <v>8352</v>
      </c>
      <c r="D1500" s="159" t="s">
        <v>8352</v>
      </c>
      <c r="E1500" s="160">
        <v>1</v>
      </c>
      <c r="F1500" s="161">
        <v>5762025</v>
      </c>
      <c r="G1500" s="161">
        <v>7762026</v>
      </c>
      <c r="H1500" s="159" t="s">
        <v>3651</v>
      </c>
      <c r="I1500" s="159" t="s">
        <v>4010</v>
      </c>
      <c r="J1500" s="159" t="s">
        <v>8937</v>
      </c>
      <c r="K1500" s="159" t="s">
        <v>185</v>
      </c>
      <c r="L1500" s="159" t="s">
        <v>9679</v>
      </c>
    </row>
    <row r="1501" spans="1:12" x14ac:dyDescent="0.2">
      <c r="A1501" s="159" t="s">
        <v>9680</v>
      </c>
      <c r="B1501" s="159" t="s">
        <v>9681</v>
      </c>
      <c r="C1501" s="159" t="s">
        <v>5101</v>
      </c>
      <c r="D1501" s="159" t="s">
        <v>7880</v>
      </c>
      <c r="E1501" s="160">
        <v>2</v>
      </c>
      <c r="F1501" s="161">
        <v>5122385</v>
      </c>
      <c r="G1501" s="161">
        <v>12000000</v>
      </c>
      <c r="H1501" s="159" t="s">
        <v>3651</v>
      </c>
      <c r="I1501" s="159" t="s">
        <v>3671</v>
      </c>
      <c r="J1501" s="159" t="s">
        <v>4202</v>
      </c>
      <c r="K1501" s="159"/>
      <c r="L1501" s="159" t="s">
        <v>9682</v>
      </c>
    </row>
    <row r="1502" spans="1:12" x14ac:dyDescent="0.2">
      <c r="A1502" s="159" t="s">
        <v>9683</v>
      </c>
      <c r="B1502" s="159" t="s">
        <v>9684</v>
      </c>
      <c r="C1502" s="159" t="s">
        <v>5101</v>
      </c>
      <c r="D1502" s="159" t="s">
        <v>2823</v>
      </c>
      <c r="E1502" s="160">
        <v>3</v>
      </c>
      <c r="F1502" s="161">
        <v>709622</v>
      </c>
      <c r="G1502" s="161">
        <v>1000000</v>
      </c>
      <c r="H1502" s="159" t="s">
        <v>3651</v>
      </c>
      <c r="I1502" s="159" t="s">
        <v>5960</v>
      </c>
      <c r="J1502" s="159" t="s">
        <v>9685</v>
      </c>
      <c r="K1502" s="159"/>
      <c r="L1502" s="159" t="s">
        <v>9686</v>
      </c>
    </row>
    <row r="1503" spans="1:12" x14ac:dyDescent="0.2">
      <c r="A1503" s="159" t="s">
        <v>9687</v>
      </c>
      <c r="B1503" s="159" t="s">
        <v>9688</v>
      </c>
      <c r="C1503" s="159" t="s">
        <v>5101</v>
      </c>
      <c r="D1503" s="159" t="s">
        <v>5101</v>
      </c>
      <c r="E1503" s="160">
        <v>1</v>
      </c>
      <c r="F1503" s="161">
        <v>1270074</v>
      </c>
      <c r="G1503" s="161">
        <v>7000000</v>
      </c>
      <c r="H1503" s="159" t="s">
        <v>3651</v>
      </c>
      <c r="I1503" s="159" t="s">
        <v>3753</v>
      </c>
      <c r="J1503" s="159" t="s">
        <v>9689</v>
      </c>
      <c r="K1503" s="159"/>
      <c r="L1503" s="159" t="s">
        <v>9690</v>
      </c>
    </row>
    <row r="1504" spans="1:12" x14ac:dyDescent="0.2">
      <c r="A1504" s="159" t="s">
        <v>9691</v>
      </c>
      <c r="B1504" s="159" t="s">
        <v>9692</v>
      </c>
      <c r="C1504" s="159" t="s">
        <v>9636</v>
      </c>
      <c r="D1504" s="159" t="s">
        <v>9693</v>
      </c>
      <c r="E1504" s="160">
        <v>2</v>
      </c>
      <c r="F1504" s="161">
        <v>14300000</v>
      </c>
      <c r="G1504" s="161">
        <v>50000000</v>
      </c>
      <c r="H1504" s="159" t="s">
        <v>3651</v>
      </c>
      <c r="I1504" s="159" t="s">
        <v>5996</v>
      </c>
      <c r="J1504" s="159" t="s">
        <v>5997</v>
      </c>
      <c r="K1504" s="159" t="s">
        <v>185</v>
      </c>
      <c r="L1504" s="159" t="s">
        <v>9694</v>
      </c>
    </row>
    <row r="1505" spans="1:12" x14ac:dyDescent="0.2">
      <c r="A1505" s="159" t="s">
        <v>9695</v>
      </c>
      <c r="B1505" s="159" t="s">
        <v>9696</v>
      </c>
      <c r="C1505" s="159" t="s">
        <v>9636</v>
      </c>
      <c r="D1505" s="159" t="s">
        <v>9636</v>
      </c>
      <c r="E1505" s="160">
        <v>1</v>
      </c>
      <c r="F1505" s="161">
        <v>1140000</v>
      </c>
      <c r="G1505" s="161">
        <v>1140000</v>
      </c>
      <c r="H1505" s="159" t="s">
        <v>3651</v>
      </c>
      <c r="I1505" s="159" t="s">
        <v>3680</v>
      </c>
      <c r="J1505" s="159" t="s">
        <v>9697</v>
      </c>
      <c r="K1505" s="159"/>
      <c r="L1505" s="159" t="s">
        <v>9698</v>
      </c>
    </row>
    <row r="1506" spans="1:12" x14ac:dyDescent="0.2">
      <c r="A1506" s="159" t="s">
        <v>7075</v>
      </c>
      <c r="B1506" s="159" t="s">
        <v>7076</v>
      </c>
      <c r="C1506" s="159" t="s">
        <v>9636</v>
      </c>
      <c r="D1506" s="159" t="s">
        <v>9636</v>
      </c>
      <c r="E1506" s="160">
        <v>1</v>
      </c>
      <c r="F1506" s="161">
        <v>1149998</v>
      </c>
      <c r="G1506" s="161">
        <v>5000000</v>
      </c>
      <c r="H1506" s="159" t="s">
        <v>3670</v>
      </c>
      <c r="I1506" s="159" t="s">
        <v>3753</v>
      </c>
      <c r="J1506" s="159" t="s">
        <v>4962</v>
      </c>
      <c r="K1506" s="159"/>
      <c r="L1506" s="159" t="s">
        <v>9699</v>
      </c>
    </row>
    <row r="1507" spans="1:12" x14ac:dyDescent="0.2">
      <c r="A1507" s="159" t="s">
        <v>9700</v>
      </c>
      <c r="B1507" s="159" t="s">
        <v>9701</v>
      </c>
      <c r="C1507" s="159" t="s">
        <v>9702</v>
      </c>
      <c r="D1507" s="159" t="s">
        <v>9702</v>
      </c>
      <c r="E1507" s="160">
        <v>1</v>
      </c>
      <c r="F1507" s="161">
        <v>7220517</v>
      </c>
      <c r="G1507" s="161">
        <v>10140859</v>
      </c>
      <c r="H1507" s="159" t="s">
        <v>3651</v>
      </c>
      <c r="I1507" s="159" t="s">
        <v>3666</v>
      </c>
      <c r="J1507" s="159" t="s">
        <v>5305</v>
      </c>
      <c r="K1507" s="159" t="s">
        <v>1475</v>
      </c>
      <c r="L1507" s="159" t="s">
        <v>9703</v>
      </c>
    </row>
    <row r="1508" spans="1:12" x14ac:dyDescent="0.2">
      <c r="A1508" s="159" t="s">
        <v>9704</v>
      </c>
      <c r="B1508" s="159" t="s">
        <v>9705</v>
      </c>
      <c r="C1508" s="159" t="s">
        <v>9702</v>
      </c>
      <c r="D1508" s="159" t="s">
        <v>9706</v>
      </c>
      <c r="E1508" s="160">
        <v>2</v>
      </c>
      <c r="F1508" s="161">
        <v>295000</v>
      </c>
      <c r="G1508" s="161">
        <v>10000000</v>
      </c>
      <c r="H1508" s="159" t="s">
        <v>3670</v>
      </c>
      <c r="I1508" s="159" t="s">
        <v>3680</v>
      </c>
      <c r="J1508" s="159" t="s">
        <v>9707</v>
      </c>
      <c r="K1508" s="159"/>
      <c r="L1508" s="159" t="s">
        <v>9708</v>
      </c>
    </row>
    <row r="1509" spans="1:12" x14ac:dyDescent="0.2">
      <c r="A1509" s="159" t="s">
        <v>9709</v>
      </c>
      <c r="B1509" s="159" t="s">
        <v>9710</v>
      </c>
      <c r="C1509" s="159" t="s">
        <v>9702</v>
      </c>
      <c r="D1509" s="159" t="s">
        <v>9702</v>
      </c>
      <c r="E1509" s="160">
        <v>1</v>
      </c>
      <c r="F1509" s="161">
        <v>720000</v>
      </c>
      <c r="G1509" s="161">
        <v>1500000</v>
      </c>
      <c r="H1509" s="159" t="s">
        <v>3651</v>
      </c>
      <c r="I1509" s="159" t="s">
        <v>3671</v>
      </c>
      <c r="J1509" s="159" t="s">
        <v>5251</v>
      </c>
      <c r="K1509" s="159" t="s">
        <v>189</v>
      </c>
      <c r="L1509" s="159" t="s">
        <v>9711</v>
      </c>
    </row>
    <row r="1510" spans="1:12" x14ac:dyDescent="0.2">
      <c r="A1510" s="159" t="s">
        <v>9712</v>
      </c>
      <c r="B1510" s="159" t="s">
        <v>9713</v>
      </c>
      <c r="C1510" s="159" t="s">
        <v>3554</v>
      </c>
      <c r="D1510" s="159" t="s">
        <v>3554</v>
      </c>
      <c r="E1510" s="160">
        <v>1</v>
      </c>
      <c r="F1510" s="161">
        <v>3000000</v>
      </c>
      <c r="G1510" s="161">
        <v>12000000</v>
      </c>
      <c r="H1510" s="159" t="s">
        <v>3670</v>
      </c>
      <c r="I1510" s="159" t="s">
        <v>3656</v>
      </c>
      <c r="J1510" s="159" t="s">
        <v>3978</v>
      </c>
      <c r="K1510" s="159" t="s">
        <v>182</v>
      </c>
      <c r="L1510" s="159" t="s">
        <v>9714</v>
      </c>
    </row>
    <row r="1511" spans="1:12" x14ac:dyDescent="0.2">
      <c r="A1511" s="159" t="s">
        <v>6136</v>
      </c>
      <c r="B1511" s="159" t="s">
        <v>6137</v>
      </c>
      <c r="C1511" s="159" t="s">
        <v>3554</v>
      </c>
      <c r="D1511" s="159" t="s">
        <v>3554</v>
      </c>
      <c r="E1511" s="160">
        <v>1</v>
      </c>
      <c r="F1511" s="161">
        <v>11764262</v>
      </c>
      <c r="G1511" s="161">
        <v>15961748</v>
      </c>
      <c r="H1511" s="159" t="s">
        <v>3670</v>
      </c>
      <c r="I1511" s="159" t="s">
        <v>3690</v>
      </c>
      <c r="J1511" s="159" t="s">
        <v>4297</v>
      </c>
      <c r="K1511" s="159"/>
      <c r="L1511" s="159" t="s">
        <v>9715</v>
      </c>
    </row>
    <row r="1512" spans="1:12" x14ac:dyDescent="0.2">
      <c r="A1512" s="159" t="s">
        <v>3737</v>
      </c>
      <c r="B1512" s="159" t="s">
        <v>3738</v>
      </c>
      <c r="C1512" s="159" t="s">
        <v>3554</v>
      </c>
      <c r="D1512" s="159" t="s">
        <v>3554</v>
      </c>
      <c r="E1512" s="160">
        <v>1</v>
      </c>
      <c r="F1512" s="161">
        <v>0</v>
      </c>
      <c r="G1512" s="161">
        <v>5000000</v>
      </c>
      <c r="H1512" s="159" t="s">
        <v>3651</v>
      </c>
      <c r="I1512" s="159" t="s">
        <v>3656</v>
      </c>
      <c r="J1512" s="159" t="s">
        <v>4183</v>
      </c>
      <c r="K1512" s="159"/>
      <c r="L1512" s="159" t="s">
        <v>3555</v>
      </c>
    </row>
    <row r="1513" spans="1:12" x14ac:dyDescent="0.2">
      <c r="A1513" s="159" t="s">
        <v>9716</v>
      </c>
      <c r="B1513" s="159" t="s">
        <v>9717</v>
      </c>
      <c r="C1513" s="159" t="s">
        <v>3554</v>
      </c>
      <c r="D1513" s="159" t="s">
        <v>3554</v>
      </c>
      <c r="E1513" s="160">
        <v>1</v>
      </c>
      <c r="F1513" s="161">
        <v>73499988</v>
      </c>
      <c r="G1513" s="161">
        <v>149999989</v>
      </c>
      <c r="H1513" s="159" t="s">
        <v>3651</v>
      </c>
      <c r="I1513" s="159" t="s">
        <v>3656</v>
      </c>
      <c r="J1513" s="159" t="s">
        <v>3944</v>
      </c>
      <c r="K1513" s="159" t="s">
        <v>178</v>
      </c>
      <c r="L1513" s="159" t="s">
        <v>9718</v>
      </c>
    </row>
    <row r="1514" spans="1:12" x14ac:dyDescent="0.2">
      <c r="A1514" s="159" t="s">
        <v>9719</v>
      </c>
      <c r="B1514" s="159" t="s">
        <v>9720</v>
      </c>
      <c r="C1514" s="159" t="s">
        <v>3554</v>
      </c>
      <c r="D1514" s="159" t="s">
        <v>3554</v>
      </c>
      <c r="E1514" s="160">
        <v>1</v>
      </c>
      <c r="F1514" s="161">
        <v>330000</v>
      </c>
      <c r="G1514" s="161">
        <v>330000</v>
      </c>
      <c r="H1514" s="159" t="s">
        <v>3651</v>
      </c>
      <c r="I1514" s="159" t="s">
        <v>3660</v>
      </c>
      <c r="J1514" s="159" t="s">
        <v>9721</v>
      </c>
      <c r="K1514" s="159"/>
      <c r="L1514" s="159" t="s">
        <v>9722</v>
      </c>
    </row>
    <row r="1515" spans="1:12" x14ac:dyDescent="0.2">
      <c r="A1515" s="159" t="s">
        <v>9723</v>
      </c>
      <c r="B1515" s="159" t="s">
        <v>9724</v>
      </c>
      <c r="C1515" s="159" t="s">
        <v>2349</v>
      </c>
      <c r="D1515" s="159" t="s">
        <v>2349</v>
      </c>
      <c r="E1515" s="160">
        <v>1</v>
      </c>
      <c r="F1515" s="161">
        <v>19150012</v>
      </c>
      <c r="G1515" s="161"/>
      <c r="H1515" s="159" t="s">
        <v>3670</v>
      </c>
      <c r="I1515" s="159" t="s">
        <v>3716</v>
      </c>
      <c r="J1515" s="159" t="s">
        <v>8250</v>
      </c>
      <c r="K1515" s="159" t="s">
        <v>182</v>
      </c>
      <c r="L1515" s="159" t="s">
        <v>9725</v>
      </c>
    </row>
    <row r="1516" spans="1:12" x14ac:dyDescent="0.2">
      <c r="A1516" s="159" t="s">
        <v>3874</v>
      </c>
      <c r="B1516" s="159" t="s">
        <v>8286</v>
      </c>
      <c r="C1516" s="159" t="s">
        <v>2349</v>
      </c>
      <c r="D1516" s="159" t="s">
        <v>2349</v>
      </c>
      <c r="E1516" s="160">
        <v>1</v>
      </c>
      <c r="F1516" s="161">
        <v>128125000</v>
      </c>
      <c r="G1516" s="161">
        <v>128125000</v>
      </c>
      <c r="H1516" s="159" t="s">
        <v>3651</v>
      </c>
      <c r="I1516" s="159" t="s">
        <v>3671</v>
      </c>
      <c r="J1516" s="159" t="s">
        <v>3875</v>
      </c>
      <c r="K1516" s="159"/>
      <c r="L1516" s="159" t="s">
        <v>9726</v>
      </c>
    </row>
    <row r="1517" spans="1:12" x14ac:dyDescent="0.2">
      <c r="A1517" s="159" t="s">
        <v>9727</v>
      </c>
      <c r="B1517" s="159" t="s">
        <v>5991</v>
      </c>
      <c r="C1517" s="159" t="s">
        <v>2349</v>
      </c>
      <c r="D1517" s="159" t="s">
        <v>2349</v>
      </c>
      <c r="E1517" s="160">
        <v>1</v>
      </c>
      <c r="F1517" s="161">
        <v>153402</v>
      </c>
      <c r="G1517" s="161">
        <v>153402</v>
      </c>
      <c r="H1517" s="159" t="s">
        <v>3651</v>
      </c>
      <c r="I1517" s="159" t="s">
        <v>3716</v>
      </c>
      <c r="J1517" s="159" t="s">
        <v>4890</v>
      </c>
      <c r="K1517" s="159"/>
      <c r="L1517" s="159" t="s">
        <v>9728</v>
      </c>
    </row>
    <row r="1518" spans="1:12" x14ac:dyDescent="0.2">
      <c r="A1518" s="159" t="s">
        <v>9729</v>
      </c>
      <c r="B1518" s="159" t="s">
        <v>9730</v>
      </c>
      <c r="C1518" s="159" t="s">
        <v>2349</v>
      </c>
      <c r="D1518" s="159" t="s">
        <v>2349</v>
      </c>
      <c r="E1518" s="160">
        <v>1</v>
      </c>
      <c r="F1518" s="161">
        <v>13098333</v>
      </c>
      <c r="G1518" s="161">
        <v>17598333</v>
      </c>
      <c r="H1518" s="159" t="s">
        <v>3670</v>
      </c>
      <c r="I1518" s="159" t="s">
        <v>3716</v>
      </c>
      <c r="J1518" s="159" t="s">
        <v>9731</v>
      </c>
      <c r="K1518" s="159" t="s">
        <v>178</v>
      </c>
      <c r="L1518" s="159" t="s">
        <v>9732</v>
      </c>
    </row>
    <row r="1519" spans="1:12" x14ac:dyDescent="0.2">
      <c r="A1519" s="159" t="s">
        <v>5922</v>
      </c>
      <c r="B1519" s="159" t="s">
        <v>5923</v>
      </c>
      <c r="C1519" s="159" t="s">
        <v>2349</v>
      </c>
      <c r="D1519" s="159" t="s">
        <v>2349</v>
      </c>
      <c r="E1519" s="160">
        <v>1</v>
      </c>
      <c r="F1519" s="161">
        <v>0</v>
      </c>
      <c r="G1519" s="161">
        <v>25000000</v>
      </c>
      <c r="H1519" s="159" t="s">
        <v>3651</v>
      </c>
      <c r="I1519" s="159" t="s">
        <v>4846</v>
      </c>
      <c r="J1519" s="159" t="s">
        <v>5892</v>
      </c>
      <c r="K1519" s="159"/>
      <c r="L1519" s="159" t="s">
        <v>9733</v>
      </c>
    </row>
    <row r="1520" spans="1:12" x14ac:dyDescent="0.2">
      <c r="A1520" s="159" t="s">
        <v>9734</v>
      </c>
      <c r="B1520" s="159" t="s">
        <v>9735</v>
      </c>
      <c r="C1520" s="159" t="s">
        <v>6841</v>
      </c>
      <c r="D1520" s="159" t="s">
        <v>6841</v>
      </c>
      <c r="E1520" s="160">
        <v>1</v>
      </c>
      <c r="F1520" s="161">
        <v>607503</v>
      </c>
      <c r="G1520" s="161">
        <v>750000</v>
      </c>
      <c r="H1520" s="159" t="s">
        <v>3651</v>
      </c>
      <c r="I1520" s="159" t="s">
        <v>5733</v>
      </c>
      <c r="J1520" s="159" t="s">
        <v>9736</v>
      </c>
      <c r="K1520" s="159" t="s">
        <v>182</v>
      </c>
      <c r="L1520" s="159" t="s">
        <v>9737</v>
      </c>
    </row>
    <row r="1521" spans="1:12" x14ac:dyDescent="0.2">
      <c r="A1521" s="159" t="s">
        <v>9738</v>
      </c>
      <c r="B1521" s="159" t="s">
        <v>9739</v>
      </c>
      <c r="C1521" s="159" t="s">
        <v>6841</v>
      </c>
      <c r="D1521" s="159" t="s">
        <v>6841</v>
      </c>
      <c r="E1521" s="160">
        <v>1</v>
      </c>
      <c r="F1521" s="161">
        <v>3999960</v>
      </c>
      <c r="G1521" s="161">
        <v>3999960</v>
      </c>
      <c r="H1521" s="159" t="s">
        <v>3651</v>
      </c>
      <c r="I1521" s="159" t="s">
        <v>4857</v>
      </c>
      <c r="J1521" s="159" t="s">
        <v>9740</v>
      </c>
      <c r="K1521" s="159" t="s">
        <v>193</v>
      </c>
      <c r="L1521" s="159" t="s">
        <v>9741</v>
      </c>
    </row>
    <row r="1522" spans="1:12" x14ac:dyDescent="0.2">
      <c r="A1522" s="159" t="s">
        <v>9742</v>
      </c>
      <c r="B1522" s="159" t="s">
        <v>9743</v>
      </c>
      <c r="C1522" s="159" t="s">
        <v>6841</v>
      </c>
      <c r="D1522" s="159" t="s">
        <v>6841</v>
      </c>
      <c r="E1522" s="160">
        <v>1</v>
      </c>
      <c r="F1522" s="161">
        <v>0</v>
      </c>
      <c r="G1522" s="161">
        <v>155000</v>
      </c>
      <c r="H1522" s="159" t="s">
        <v>3651</v>
      </c>
      <c r="I1522" s="159" t="s">
        <v>5380</v>
      </c>
      <c r="J1522" s="159" t="s">
        <v>6029</v>
      </c>
      <c r="K1522" s="159" t="s">
        <v>189</v>
      </c>
      <c r="L1522" s="159" t="s">
        <v>9744</v>
      </c>
    </row>
    <row r="1523" spans="1:12" x14ac:dyDescent="0.2">
      <c r="A1523" s="159" t="s">
        <v>3689</v>
      </c>
      <c r="B1523" s="159" t="s">
        <v>3692</v>
      </c>
      <c r="C1523" s="159" t="s">
        <v>6841</v>
      </c>
      <c r="D1523" s="159" t="s">
        <v>6841</v>
      </c>
      <c r="E1523" s="160">
        <v>1</v>
      </c>
      <c r="F1523" s="161">
        <v>2250000</v>
      </c>
      <c r="G1523" s="161">
        <v>2250000</v>
      </c>
      <c r="H1523" s="159" t="s">
        <v>3651</v>
      </c>
      <c r="I1523" s="159" t="s">
        <v>3690</v>
      </c>
      <c r="J1523" s="159" t="s">
        <v>3878</v>
      </c>
      <c r="K1523" s="159"/>
      <c r="L1523" s="159" t="s">
        <v>3739</v>
      </c>
    </row>
    <row r="1524" spans="1:12" x14ac:dyDescent="0.2">
      <c r="A1524" s="159" t="s">
        <v>6873</v>
      </c>
      <c r="B1524" s="159" t="s">
        <v>6874</v>
      </c>
      <c r="C1524" s="159" t="s">
        <v>9745</v>
      </c>
      <c r="D1524" s="159" t="s">
        <v>9745</v>
      </c>
      <c r="E1524" s="160">
        <v>1</v>
      </c>
      <c r="F1524" s="161">
        <v>7500001</v>
      </c>
      <c r="G1524" s="161">
        <v>7500001</v>
      </c>
      <c r="H1524" s="159" t="s">
        <v>3651</v>
      </c>
      <c r="I1524" s="159" t="s">
        <v>3753</v>
      </c>
      <c r="J1524" s="159" t="s">
        <v>6875</v>
      </c>
      <c r="K1524" s="159" t="s">
        <v>189</v>
      </c>
      <c r="L1524" s="159" t="s">
        <v>9746</v>
      </c>
    </row>
    <row r="1525" spans="1:12" x14ac:dyDescent="0.2">
      <c r="A1525" s="159" t="s">
        <v>3898</v>
      </c>
      <c r="B1525" s="159" t="s">
        <v>7858</v>
      </c>
      <c r="C1525" s="159" t="s">
        <v>2144</v>
      </c>
      <c r="D1525" s="159" t="s">
        <v>3544</v>
      </c>
      <c r="E1525" s="160">
        <v>2</v>
      </c>
      <c r="F1525" s="161">
        <v>104999994</v>
      </c>
      <c r="G1525" s="161">
        <v>224999980</v>
      </c>
      <c r="H1525" s="159" t="s">
        <v>3651</v>
      </c>
      <c r="I1525" s="159" t="s">
        <v>3656</v>
      </c>
      <c r="J1525" s="159" t="s">
        <v>7085</v>
      </c>
      <c r="K1525" s="159" t="s">
        <v>1475</v>
      </c>
      <c r="L1525" s="159" t="s">
        <v>9747</v>
      </c>
    </row>
    <row r="1526" spans="1:12" x14ac:dyDescent="0.2">
      <c r="A1526" s="159" t="s">
        <v>9748</v>
      </c>
      <c r="B1526" s="159" t="s">
        <v>9749</v>
      </c>
      <c r="C1526" s="159" t="s">
        <v>9750</v>
      </c>
      <c r="D1526" s="159" t="s">
        <v>9750</v>
      </c>
      <c r="E1526" s="160">
        <v>1</v>
      </c>
      <c r="F1526" s="161">
        <v>810000</v>
      </c>
      <c r="G1526" s="161">
        <v>810000</v>
      </c>
      <c r="H1526" s="159" t="s">
        <v>3651</v>
      </c>
      <c r="I1526" s="159" t="s">
        <v>3671</v>
      </c>
      <c r="J1526" s="159" t="s">
        <v>3887</v>
      </c>
      <c r="K1526" s="159" t="s">
        <v>1475</v>
      </c>
      <c r="L1526" s="159" t="s">
        <v>9751</v>
      </c>
    </row>
    <row r="1527" spans="1:12" x14ac:dyDescent="0.2">
      <c r="A1527" s="159" t="s">
        <v>6539</v>
      </c>
      <c r="B1527" s="159" t="s">
        <v>6540</v>
      </c>
      <c r="C1527" s="159" t="s">
        <v>9752</v>
      </c>
      <c r="D1527" s="159" t="s">
        <v>9752</v>
      </c>
      <c r="E1527" s="160">
        <v>1</v>
      </c>
      <c r="F1527" s="161">
        <v>4000000</v>
      </c>
      <c r="G1527" s="161">
        <v>4000000</v>
      </c>
      <c r="H1527" s="159" t="s">
        <v>3651</v>
      </c>
      <c r="I1527" s="159" t="s">
        <v>3671</v>
      </c>
      <c r="J1527" s="159" t="s">
        <v>3887</v>
      </c>
      <c r="K1527" s="159"/>
      <c r="L1527" s="159" t="s">
        <v>9753</v>
      </c>
    </row>
    <row r="1528" spans="1:12" x14ac:dyDescent="0.2">
      <c r="A1528" s="159" t="s">
        <v>4867</v>
      </c>
      <c r="B1528" s="159" t="s">
        <v>4868</v>
      </c>
      <c r="C1528" s="159" t="s">
        <v>9752</v>
      </c>
      <c r="D1528" s="159" t="s">
        <v>9752</v>
      </c>
      <c r="E1528" s="160">
        <v>1</v>
      </c>
      <c r="F1528" s="161">
        <v>30000006</v>
      </c>
      <c r="G1528" s="161">
        <v>30000006</v>
      </c>
      <c r="H1528" s="159" t="s">
        <v>3670</v>
      </c>
      <c r="I1528" s="159" t="s">
        <v>3680</v>
      </c>
      <c r="J1528" s="159" t="s">
        <v>3680</v>
      </c>
      <c r="K1528" s="159" t="s">
        <v>182</v>
      </c>
      <c r="L1528" s="159" t="s">
        <v>9754</v>
      </c>
    </row>
    <row r="1529" spans="1:12" x14ac:dyDescent="0.2">
      <c r="A1529" s="159" t="s">
        <v>7536</v>
      </c>
      <c r="B1529" s="159" t="s">
        <v>7537</v>
      </c>
      <c r="C1529" s="159" t="s">
        <v>9755</v>
      </c>
      <c r="D1529" s="159" t="s">
        <v>9755</v>
      </c>
      <c r="E1529" s="160">
        <v>1</v>
      </c>
      <c r="F1529" s="161">
        <v>9096986</v>
      </c>
      <c r="G1529" s="161">
        <v>12096986</v>
      </c>
      <c r="H1529" s="159" t="s">
        <v>3651</v>
      </c>
      <c r="I1529" s="159" t="s">
        <v>3671</v>
      </c>
      <c r="J1529" s="159" t="s">
        <v>4835</v>
      </c>
      <c r="K1529" s="159"/>
      <c r="L1529" s="159" t="s">
        <v>9756</v>
      </c>
    </row>
    <row r="1530" spans="1:12" x14ac:dyDescent="0.2">
      <c r="A1530" s="159" t="s">
        <v>7420</v>
      </c>
      <c r="B1530" s="159" t="s">
        <v>7421</v>
      </c>
      <c r="C1530" s="159" t="s">
        <v>9755</v>
      </c>
      <c r="D1530" s="159" t="s">
        <v>9755</v>
      </c>
      <c r="E1530" s="160">
        <v>1</v>
      </c>
      <c r="F1530" s="161">
        <v>1457000</v>
      </c>
      <c r="G1530" s="161">
        <v>1457000</v>
      </c>
      <c r="H1530" s="159" t="s">
        <v>3651</v>
      </c>
      <c r="I1530" s="159" t="s">
        <v>3958</v>
      </c>
      <c r="J1530" s="159" t="s">
        <v>7295</v>
      </c>
      <c r="K1530" s="159"/>
      <c r="L1530" s="159" t="s">
        <v>9757</v>
      </c>
    </row>
    <row r="1531" spans="1:12" x14ac:dyDescent="0.2">
      <c r="A1531" s="159" t="s">
        <v>8154</v>
      </c>
      <c r="B1531" s="159" t="s">
        <v>5798</v>
      </c>
      <c r="C1531" s="159" t="s">
        <v>9758</v>
      </c>
      <c r="D1531" s="159" t="s">
        <v>9758</v>
      </c>
      <c r="E1531" s="160">
        <v>1</v>
      </c>
      <c r="F1531" s="161">
        <v>8715000</v>
      </c>
      <c r="G1531" s="161">
        <v>8715000</v>
      </c>
      <c r="H1531" s="159" t="s">
        <v>3651</v>
      </c>
      <c r="I1531" s="159" t="s">
        <v>3671</v>
      </c>
      <c r="J1531" s="159" t="s">
        <v>6104</v>
      </c>
      <c r="K1531" s="159"/>
      <c r="L1531" s="159" t="s">
        <v>9759</v>
      </c>
    </row>
    <row r="1532" spans="1:12" x14ac:dyDescent="0.2">
      <c r="A1532" s="159" t="s">
        <v>3895</v>
      </c>
      <c r="B1532" s="159" t="s">
        <v>9760</v>
      </c>
      <c r="C1532" s="159" t="s">
        <v>9758</v>
      </c>
      <c r="D1532" s="159" t="s">
        <v>9758</v>
      </c>
      <c r="E1532" s="160">
        <v>1</v>
      </c>
      <c r="F1532" s="161">
        <v>75843150</v>
      </c>
      <c r="G1532" s="161">
        <v>110204111</v>
      </c>
      <c r="H1532" s="159" t="s">
        <v>3651</v>
      </c>
      <c r="I1532" s="159" t="s">
        <v>3671</v>
      </c>
      <c r="J1532" s="159" t="s">
        <v>5234</v>
      </c>
      <c r="K1532" s="159"/>
      <c r="L1532" s="159" t="s">
        <v>9761</v>
      </c>
    </row>
    <row r="1533" spans="1:12" x14ac:dyDescent="0.2">
      <c r="A1533" s="159" t="s">
        <v>9762</v>
      </c>
      <c r="B1533" s="159" t="s">
        <v>9763</v>
      </c>
      <c r="C1533" s="159" t="s">
        <v>9758</v>
      </c>
      <c r="D1533" s="159" t="s">
        <v>9758</v>
      </c>
      <c r="E1533" s="160">
        <v>1</v>
      </c>
      <c r="F1533" s="161">
        <v>23611721</v>
      </c>
      <c r="G1533" s="161">
        <v>24188865</v>
      </c>
      <c r="H1533" s="159" t="s">
        <v>3651</v>
      </c>
      <c r="I1533" s="159" t="s">
        <v>3711</v>
      </c>
      <c r="J1533" s="159" t="s">
        <v>6291</v>
      </c>
      <c r="K1533" s="159" t="s">
        <v>182</v>
      </c>
      <c r="L1533" s="159" t="s">
        <v>9764</v>
      </c>
    </row>
    <row r="1534" spans="1:12" x14ac:dyDescent="0.2">
      <c r="A1534" s="159" t="s">
        <v>8154</v>
      </c>
      <c r="B1534" s="159" t="s">
        <v>5798</v>
      </c>
      <c r="C1534" s="159" t="s">
        <v>9758</v>
      </c>
      <c r="D1534" s="159" t="s">
        <v>9758</v>
      </c>
      <c r="E1534" s="160">
        <v>1</v>
      </c>
      <c r="F1534" s="161">
        <v>8715000</v>
      </c>
      <c r="G1534" s="161">
        <v>8715000</v>
      </c>
      <c r="H1534" s="159" t="s">
        <v>3651</v>
      </c>
      <c r="I1534" s="159" t="s">
        <v>3671</v>
      </c>
      <c r="J1534" s="159" t="s">
        <v>6104</v>
      </c>
      <c r="K1534" s="159"/>
      <c r="L1534" s="159" t="s">
        <v>9765</v>
      </c>
    </row>
    <row r="1535" spans="1:12" x14ac:dyDescent="0.2">
      <c r="A1535" s="159" t="s">
        <v>9766</v>
      </c>
      <c r="B1535" s="159" t="s">
        <v>9767</v>
      </c>
      <c r="C1535" s="159" t="s">
        <v>6383</v>
      </c>
      <c r="D1535" s="159" t="s">
        <v>6383</v>
      </c>
      <c r="E1535" s="160">
        <v>1</v>
      </c>
      <c r="F1535" s="161">
        <v>839300</v>
      </c>
      <c r="G1535" s="161">
        <v>839300</v>
      </c>
      <c r="H1535" s="159" t="s">
        <v>3651</v>
      </c>
      <c r="I1535" s="159" t="s">
        <v>3666</v>
      </c>
      <c r="J1535" s="159" t="s">
        <v>3855</v>
      </c>
      <c r="K1535" s="159"/>
      <c r="L1535" s="159" t="s">
        <v>9768</v>
      </c>
    </row>
    <row r="1536" spans="1:12" x14ac:dyDescent="0.2">
      <c r="A1536" s="159" t="s">
        <v>8173</v>
      </c>
      <c r="B1536" s="159" t="s">
        <v>8174</v>
      </c>
      <c r="C1536" s="159" t="s">
        <v>6383</v>
      </c>
      <c r="D1536" s="159" t="s">
        <v>6383</v>
      </c>
      <c r="E1536" s="160">
        <v>1</v>
      </c>
      <c r="F1536" s="161">
        <v>5250000</v>
      </c>
      <c r="G1536" s="161">
        <v>5250000</v>
      </c>
      <c r="H1536" s="159" t="s">
        <v>3670</v>
      </c>
      <c r="I1536" s="159" t="s">
        <v>3871</v>
      </c>
      <c r="J1536" s="159" t="s">
        <v>8177</v>
      </c>
      <c r="K1536" s="159"/>
      <c r="L1536" s="159" t="s">
        <v>9769</v>
      </c>
    </row>
    <row r="1537" spans="1:12" x14ac:dyDescent="0.2">
      <c r="A1537" s="159" t="s">
        <v>9770</v>
      </c>
      <c r="B1537" s="159" t="s">
        <v>9771</v>
      </c>
      <c r="C1537" s="159" t="s">
        <v>6383</v>
      </c>
      <c r="D1537" s="159" t="s">
        <v>6383</v>
      </c>
      <c r="E1537" s="160">
        <v>1</v>
      </c>
      <c r="F1537" s="161">
        <v>1424227</v>
      </c>
      <c r="G1537" s="161"/>
      <c r="H1537" s="159" t="s">
        <v>3651</v>
      </c>
      <c r="I1537" s="159" t="s">
        <v>3683</v>
      </c>
      <c r="J1537" s="159" t="s">
        <v>8687</v>
      </c>
      <c r="K1537" s="159" t="s">
        <v>185</v>
      </c>
      <c r="L1537" s="159" t="s">
        <v>9772</v>
      </c>
    </row>
    <row r="1538" spans="1:12" x14ac:dyDescent="0.2">
      <c r="A1538" s="159" t="s">
        <v>9773</v>
      </c>
      <c r="B1538" s="159" t="s">
        <v>9774</v>
      </c>
      <c r="C1538" s="159" t="s">
        <v>6383</v>
      </c>
      <c r="D1538" s="159" t="s">
        <v>9775</v>
      </c>
      <c r="E1538" s="160">
        <v>2</v>
      </c>
      <c r="F1538" s="161">
        <v>50000</v>
      </c>
      <c r="G1538" s="161"/>
      <c r="H1538" s="159" t="s">
        <v>3651</v>
      </c>
      <c r="I1538" s="159" t="s">
        <v>5250</v>
      </c>
      <c r="J1538" s="159" t="s">
        <v>5476</v>
      </c>
      <c r="K1538" s="159" t="s">
        <v>178</v>
      </c>
      <c r="L1538" s="159" t="s">
        <v>9776</v>
      </c>
    </row>
    <row r="1539" spans="1:12" x14ac:dyDescent="0.2">
      <c r="A1539" s="159" t="s">
        <v>5424</v>
      </c>
      <c r="B1539" s="159" t="s">
        <v>5425</v>
      </c>
      <c r="C1539" s="159" t="s">
        <v>6383</v>
      </c>
      <c r="D1539" s="159" t="s">
        <v>4467</v>
      </c>
      <c r="E1539" s="160">
        <v>2</v>
      </c>
      <c r="F1539" s="161">
        <v>1040000</v>
      </c>
      <c r="G1539" s="161">
        <v>1040000</v>
      </c>
      <c r="H1539" s="159" t="s">
        <v>3651</v>
      </c>
      <c r="I1539" s="159" t="s">
        <v>4846</v>
      </c>
      <c r="J1539" s="159" t="s">
        <v>5261</v>
      </c>
      <c r="K1539" s="159" t="s">
        <v>1475</v>
      </c>
      <c r="L1539" s="159" t="s">
        <v>9777</v>
      </c>
    </row>
    <row r="1540" spans="1:12" x14ac:dyDescent="0.2">
      <c r="A1540" s="159" t="s">
        <v>9778</v>
      </c>
      <c r="B1540" s="159" t="s">
        <v>9779</v>
      </c>
      <c r="C1540" s="159" t="s">
        <v>6383</v>
      </c>
      <c r="D1540" s="159" t="s">
        <v>9780</v>
      </c>
      <c r="E1540" s="160">
        <v>2</v>
      </c>
      <c r="F1540" s="161">
        <v>4300000</v>
      </c>
      <c r="G1540" s="161">
        <v>4300000</v>
      </c>
      <c r="H1540" s="159" t="s">
        <v>3670</v>
      </c>
      <c r="I1540" s="159" t="s">
        <v>3671</v>
      </c>
      <c r="J1540" s="159" t="s">
        <v>5456</v>
      </c>
      <c r="K1540" s="159" t="s">
        <v>182</v>
      </c>
      <c r="L1540" s="159" t="s">
        <v>9781</v>
      </c>
    </row>
    <row r="1541" spans="1:12" x14ac:dyDescent="0.2">
      <c r="A1541" s="159" t="s">
        <v>9782</v>
      </c>
      <c r="B1541" s="159" t="s">
        <v>9783</v>
      </c>
      <c r="C1541" s="159" t="s">
        <v>9784</v>
      </c>
      <c r="D1541" s="159" t="s">
        <v>9784</v>
      </c>
      <c r="E1541" s="160">
        <v>1</v>
      </c>
      <c r="F1541" s="161">
        <v>1700088</v>
      </c>
      <c r="G1541" s="161">
        <v>1700088</v>
      </c>
      <c r="H1541" s="159" t="s">
        <v>3651</v>
      </c>
      <c r="I1541" s="159" t="s">
        <v>3818</v>
      </c>
      <c r="J1541" s="159" t="s">
        <v>9785</v>
      </c>
      <c r="K1541" s="159"/>
      <c r="L1541" s="159" t="s">
        <v>9786</v>
      </c>
    </row>
    <row r="1542" spans="1:12" x14ac:dyDescent="0.2">
      <c r="A1542" s="159" t="s">
        <v>6783</v>
      </c>
      <c r="B1542" s="159" t="s">
        <v>6784</v>
      </c>
      <c r="C1542" s="159" t="s">
        <v>9784</v>
      </c>
      <c r="D1542" s="159" t="s">
        <v>3463</v>
      </c>
      <c r="E1542" s="160">
        <v>2</v>
      </c>
      <c r="F1542" s="161">
        <v>1763884</v>
      </c>
      <c r="G1542" s="161">
        <v>2193276</v>
      </c>
      <c r="H1542" s="159" t="s">
        <v>3670</v>
      </c>
      <c r="I1542" s="159" t="s">
        <v>3687</v>
      </c>
      <c r="J1542" s="159" t="s">
        <v>6785</v>
      </c>
      <c r="K1542" s="159"/>
      <c r="L1542" s="159" t="s">
        <v>9787</v>
      </c>
    </row>
    <row r="1543" spans="1:12" x14ac:dyDescent="0.2">
      <c r="A1543" s="159" t="s">
        <v>5215</v>
      </c>
      <c r="B1543" s="159" t="s">
        <v>5216</v>
      </c>
      <c r="C1543" s="159" t="s">
        <v>9784</v>
      </c>
      <c r="D1543" s="159" t="s">
        <v>9784</v>
      </c>
      <c r="E1543" s="160">
        <v>1</v>
      </c>
      <c r="F1543" s="161">
        <v>10000008</v>
      </c>
      <c r="G1543" s="161">
        <v>10000008</v>
      </c>
      <c r="H1543" s="159" t="s">
        <v>3670</v>
      </c>
      <c r="I1543" s="159" t="s">
        <v>3656</v>
      </c>
      <c r="J1543" s="159" t="s">
        <v>3854</v>
      </c>
      <c r="K1543" s="159"/>
      <c r="L1543" s="159" t="s">
        <v>9788</v>
      </c>
    </row>
    <row r="1544" spans="1:12" x14ac:dyDescent="0.2">
      <c r="A1544" s="159" t="s">
        <v>9789</v>
      </c>
      <c r="B1544" s="159" t="s">
        <v>9790</v>
      </c>
      <c r="C1544" s="159" t="s">
        <v>9784</v>
      </c>
      <c r="D1544" s="159" t="s">
        <v>9791</v>
      </c>
      <c r="E1544" s="160">
        <v>2</v>
      </c>
      <c r="F1544" s="161">
        <v>24974312</v>
      </c>
      <c r="G1544" s="161">
        <v>32730960</v>
      </c>
      <c r="H1544" s="159" t="s">
        <v>3651</v>
      </c>
      <c r="I1544" s="159" t="s">
        <v>3656</v>
      </c>
      <c r="J1544" s="159" t="s">
        <v>9792</v>
      </c>
      <c r="K1544" s="159"/>
      <c r="L1544" s="159" t="s">
        <v>9793</v>
      </c>
    </row>
    <row r="1545" spans="1:12" x14ac:dyDescent="0.2">
      <c r="A1545" s="159" t="s">
        <v>9794</v>
      </c>
      <c r="B1545" s="159" t="s">
        <v>6597</v>
      </c>
      <c r="C1545" s="159" t="s">
        <v>5528</v>
      </c>
      <c r="D1545" s="159" t="s">
        <v>5528</v>
      </c>
      <c r="E1545" s="160">
        <v>1</v>
      </c>
      <c r="F1545" s="161">
        <v>5953898</v>
      </c>
      <c r="G1545" s="161">
        <v>11907796</v>
      </c>
      <c r="H1545" s="159" t="s">
        <v>3651</v>
      </c>
      <c r="I1545" s="159" t="s">
        <v>3671</v>
      </c>
      <c r="J1545" s="159" t="s">
        <v>3851</v>
      </c>
      <c r="K1545" s="159"/>
      <c r="L1545" s="159" t="s">
        <v>9795</v>
      </c>
    </row>
    <row r="1546" spans="1:12" x14ac:dyDescent="0.2">
      <c r="A1546" s="159" t="s">
        <v>6887</v>
      </c>
      <c r="B1546" s="159" t="s">
        <v>6888</v>
      </c>
      <c r="C1546" s="159" t="s">
        <v>5528</v>
      </c>
      <c r="D1546" s="159" t="s">
        <v>5528</v>
      </c>
      <c r="E1546" s="160">
        <v>1</v>
      </c>
      <c r="F1546" s="161">
        <v>10000</v>
      </c>
      <c r="G1546" s="161">
        <v>800000</v>
      </c>
      <c r="H1546" s="159" t="s">
        <v>3651</v>
      </c>
      <c r="I1546" s="159" t="s">
        <v>3663</v>
      </c>
      <c r="J1546" s="159" t="s">
        <v>6889</v>
      </c>
      <c r="K1546" s="159" t="s">
        <v>182</v>
      </c>
      <c r="L1546" s="159" t="s">
        <v>9796</v>
      </c>
    </row>
    <row r="1547" spans="1:12" x14ac:dyDescent="0.2">
      <c r="A1547" s="159" t="s">
        <v>9797</v>
      </c>
      <c r="B1547" s="159" t="s">
        <v>9798</v>
      </c>
      <c r="C1547" s="159" t="s">
        <v>5528</v>
      </c>
      <c r="D1547" s="159" t="s">
        <v>5528</v>
      </c>
      <c r="E1547" s="160">
        <v>1</v>
      </c>
      <c r="F1547" s="161">
        <v>19999998</v>
      </c>
      <c r="G1547" s="161">
        <v>90738000</v>
      </c>
      <c r="H1547" s="159" t="s">
        <v>3651</v>
      </c>
      <c r="I1547" s="159" t="s">
        <v>4846</v>
      </c>
      <c r="J1547" s="159" t="s">
        <v>5892</v>
      </c>
      <c r="K1547" s="159"/>
      <c r="L1547" s="159" t="s">
        <v>9799</v>
      </c>
    </row>
    <row r="1548" spans="1:12" x14ac:dyDescent="0.2">
      <c r="A1548" s="159" t="s">
        <v>9800</v>
      </c>
      <c r="B1548" s="159" t="s">
        <v>9801</v>
      </c>
      <c r="C1548" s="159" t="s">
        <v>5528</v>
      </c>
      <c r="D1548" s="159" t="s">
        <v>5528</v>
      </c>
      <c r="E1548" s="160">
        <v>1</v>
      </c>
      <c r="F1548" s="161">
        <v>37915</v>
      </c>
      <c r="G1548" s="161">
        <v>37915</v>
      </c>
      <c r="H1548" s="159" t="s">
        <v>3651</v>
      </c>
      <c r="I1548" s="159" t="s">
        <v>3776</v>
      </c>
      <c r="J1548" s="159" t="s">
        <v>5360</v>
      </c>
      <c r="K1548" s="159"/>
      <c r="L1548" s="159" t="s">
        <v>9802</v>
      </c>
    </row>
    <row r="1549" spans="1:12" x14ac:dyDescent="0.2">
      <c r="A1549" s="159" t="s">
        <v>9803</v>
      </c>
      <c r="B1549" s="159" t="s">
        <v>9804</v>
      </c>
      <c r="C1549" s="159" t="s">
        <v>5528</v>
      </c>
      <c r="D1549" s="159" t="s">
        <v>5528</v>
      </c>
      <c r="E1549" s="160">
        <v>1</v>
      </c>
      <c r="F1549" s="161">
        <v>0</v>
      </c>
      <c r="G1549" s="161"/>
      <c r="H1549" s="159" t="s">
        <v>3651</v>
      </c>
      <c r="I1549" s="159" t="s">
        <v>3656</v>
      </c>
      <c r="J1549" s="159" t="s">
        <v>9805</v>
      </c>
      <c r="K1549" s="159" t="s">
        <v>185</v>
      </c>
      <c r="L1549" s="159" t="s">
        <v>9806</v>
      </c>
    </row>
    <row r="1550" spans="1:12" x14ac:dyDescent="0.2">
      <c r="A1550" s="159" t="s">
        <v>9807</v>
      </c>
      <c r="B1550" s="159" t="s">
        <v>9808</v>
      </c>
      <c r="C1550" s="159" t="s">
        <v>5528</v>
      </c>
      <c r="D1550" s="159" t="s">
        <v>5528</v>
      </c>
      <c r="E1550" s="160">
        <v>1</v>
      </c>
      <c r="F1550" s="161">
        <v>500000</v>
      </c>
      <c r="G1550" s="161">
        <v>2000000</v>
      </c>
      <c r="H1550" s="159" t="s">
        <v>3651</v>
      </c>
      <c r="I1550" s="159" t="s">
        <v>3680</v>
      </c>
      <c r="J1550" s="159" t="s">
        <v>5656</v>
      </c>
      <c r="K1550" s="159"/>
      <c r="L1550" s="159" t="s">
        <v>9809</v>
      </c>
    </row>
    <row r="1551" spans="1:12" x14ac:dyDescent="0.2">
      <c r="A1551" s="159" t="s">
        <v>9810</v>
      </c>
      <c r="B1551" s="159" t="s">
        <v>9811</v>
      </c>
      <c r="C1551" s="159" t="s">
        <v>9812</v>
      </c>
      <c r="D1551" s="159" t="s">
        <v>9812</v>
      </c>
      <c r="E1551" s="160">
        <v>1</v>
      </c>
      <c r="F1551" s="161">
        <v>30000000</v>
      </c>
      <c r="G1551" s="161">
        <v>30000000</v>
      </c>
      <c r="H1551" s="159" t="s">
        <v>3651</v>
      </c>
      <c r="I1551" s="159" t="s">
        <v>3656</v>
      </c>
      <c r="J1551" s="159" t="s">
        <v>3978</v>
      </c>
      <c r="K1551" s="159"/>
      <c r="L1551" s="159" t="s">
        <v>9813</v>
      </c>
    </row>
    <row r="1552" spans="1:12" x14ac:dyDescent="0.2">
      <c r="A1552" s="159" t="s">
        <v>9814</v>
      </c>
      <c r="B1552" s="159" t="s">
        <v>9815</v>
      </c>
      <c r="C1552" s="159" t="s">
        <v>9812</v>
      </c>
      <c r="D1552" s="159" t="s">
        <v>9812</v>
      </c>
      <c r="E1552" s="160">
        <v>1</v>
      </c>
      <c r="F1552" s="161">
        <v>3500000</v>
      </c>
      <c r="G1552" s="161">
        <v>3500000</v>
      </c>
      <c r="H1552" s="159" t="s">
        <v>3651</v>
      </c>
      <c r="I1552" s="159" t="s">
        <v>3656</v>
      </c>
      <c r="J1552" s="159" t="s">
        <v>9816</v>
      </c>
      <c r="K1552" s="159"/>
      <c r="L1552" s="159" t="s">
        <v>9817</v>
      </c>
    </row>
    <row r="1553" spans="1:12" x14ac:dyDescent="0.2">
      <c r="A1553" s="159" t="s">
        <v>9818</v>
      </c>
      <c r="B1553" s="159" t="s">
        <v>9819</v>
      </c>
      <c r="C1553" s="159" t="s">
        <v>9812</v>
      </c>
      <c r="D1553" s="159" t="s">
        <v>9812</v>
      </c>
      <c r="E1553" s="160">
        <v>1</v>
      </c>
      <c r="F1553" s="161">
        <v>295997</v>
      </c>
      <c r="G1553" s="161">
        <v>295997</v>
      </c>
      <c r="H1553" s="159" t="s">
        <v>3651</v>
      </c>
      <c r="I1553" s="159" t="s">
        <v>3683</v>
      </c>
      <c r="J1553" s="159" t="s">
        <v>9820</v>
      </c>
      <c r="K1553" s="159" t="s">
        <v>178</v>
      </c>
      <c r="L1553" s="159" t="s">
        <v>9821</v>
      </c>
    </row>
    <row r="1554" spans="1:12" x14ac:dyDescent="0.2">
      <c r="A1554" s="159" t="s">
        <v>9822</v>
      </c>
      <c r="B1554" s="159" t="s">
        <v>9823</v>
      </c>
      <c r="C1554" s="159" t="s">
        <v>9824</v>
      </c>
      <c r="D1554" s="159" t="s">
        <v>9824</v>
      </c>
      <c r="E1554" s="160">
        <v>1</v>
      </c>
      <c r="F1554" s="161">
        <v>615522</v>
      </c>
      <c r="G1554" s="161">
        <v>3000000</v>
      </c>
      <c r="H1554" s="159" t="s">
        <v>3651</v>
      </c>
      <c r="I1554" s="159" t="s">
        <v>4846</v>
      </c>
      <c r="J1554" s="159" t="s">
        <v>6217</v>
      </c>
      <c r="K1554" s="159" t="s">
        <v>185</v>
      </c>
      <c r="L1554" s="159" t="s">
        <v>9825</v>
      </c>
    </row>
    <row r="1555" spans="1:12" x14ac:dyDescent="0.2">
      <c r="A1555" s="159" t="s">
        <v>6475</v>
      </c>
      <c r="B1555" s="159" t="s">
        <v>6476</v>
      </c>
      <c r="C1555" s="159" t="s">
        <v>9824</v>
      </c>
      <c r="D1555" s="159" t="s">
        <v>9824</v>
      </c>
      <c r="E1555" s="160">
        <v>1</v>
      </c>
      <c r="F1555" s="161">
        <v>75000</v>
      </c>
      <c r="G1555" s="161">
        <v>1000000</v>
      </c>
      <c r="H1555" s="159" t="s">
        <v>3651</v>
      </c>
      <c r="I1555" s="159" t="s">
        <v>5565</v>
      </c>
      <c r="J1555" s="159" t="s">
        <v>6477</v>
      </c>
      <c r="K1555" s="159"/>
      <c r="L1555" s="159" t="s">
        <v>9826</v>
      </c>
    </row>
    <row r="1556" spans="1:12" x14ac:dyDescent="0.2">
      <c r="A1556" s="159" t="s">
        <v>9827</v>
      </c>
      <c r="B1556" s="159" t="s">
        <v>9828</v>
      </c>
      <c r="C1556" s="159" t="s">
        <v>9824</v>
      </c>
      <c r="D1556" s="159" t="s">
        <v>9824</v>
      </c>
      <c r="E1556" s="160">
        <v>1</v>
      </c>
      <c r="F1556" s="161">
        <v>10000000</v>
      </c>
      <c r="G1556" s="161">
        <v>10000000</v>
      </c>
      <c r="H1556" s="159" t="s">
        <v>3651</v>
      </c>
      <c r="I1556" s="159" t="s">
        <v>3671</v>
      </c>
      <c r="J1556" s="159" t="s">
        <v>4902</v>
      </c>
      <c r="K1556" s="159" t="s">
        <v>178</v>
      </c>
      <c r="L1556" s="159" t="s">
        <v>9829</v>
      </c>
    </row>
    <row r="1557" spans="1:12" x14ac:dyDescent="0.2">
      <c r="A1557" s="159" t="s">
        <v>9830</v>
      </c>
      <c r="B1557" s="159" t="s">
        <v>9831</v>
      </c>
      <c r="C1557" s="159" t="s">
        <v>9824</v>
      </c>
      <c r="D1557" s="159" t="s">
        <v>9824</v>
      </c>
      <c r="E1557" s="160">
        <v>1</v>
      </c>
      <c r="F1557" s="161">
        <v>1174682</v>
      </c>
      <c r="G1557" s="161">
        <v>2000000</v>
      </c>
      <c r="H1557" s="159" t="s">
        <v>3651</v>
      </c>
      <c r="I1557" s="159" t="s">
        <v>3656</v>
      </c>
      <c r="J1557" s="159" t="s">
        <v>4144</v>
      </c>
      <c r="K1557" s="159"/>
      <c r="L1557" s="159" t="s">
        <v>9832</v>
      </c>
    </row>
    <row r="1558" spans="1:12" x14ac:dyDescent="0.2">
      <c r="A1558" s="159" t="s">
        <v>9833</v>
      </c>
      <c r="B1558" s="159" t="s">
        <v>9834</v>
      </c>
      <c r="C1558" s="159" t="s">
        <v>2821</v>
      </c>
      <c r="D1558" s="159" t="s">
        <v>2821</v>
      </c>
      <c r="E1558" s="160">
        <v>1</v>
      </c>
      <c r="F1558" s="161">
        <v>1125000</v>
      </c>
      <c r="G1558" s="161">
        <v>4000000</v>
      </c>
      <c r="H1558" s="159" t="s">
        <v>3651</v>
      </c>
      <c r="I1558" s="159" t="s">
        <v>4996</v>
      </c>
      <c r="J1558" s="159" t="s">
        <v>9835</v>
      </c>
      <c r="K1558" s="159"/>
      <c r="L1558" s="159" t="s">
        <v>9836</v>
      </c>
    </row>
    <row r="1559" spans="1:12" x14ac:dyDescent="0.2">
      <c r="A1559" s="159" t="s">
        <v>9837</v>
      </c>
      <c r="B1559" s="159" t="s">
        <v>9838</v>
      </c>
      <c r="C1559" s="159" t="s">
        <v>2821</v>
      </c>
      <c r="D1559" s="159" t="s">
        <v>2821</v>
      </c>
      <c r="E1559" s="160">
        <v>1</v>
      </c>
      <c r="F1559" s="161">
        <v>377000</v>
      </c>
      <c r="G1559" s="161">
        <v>60000000</v>
      </c>
      <c r="H1559" s="159" t="s">
        <v>3651</v>
      </c>
      <c r="I1559" s="159" t="s">
        <v>3810</v>
      </c>
      <c r="J1559" s="159" t="s">
        <v>3912</v>
      </c>
      <c r="K1559" s="159" t="s">
        <v>185</v>
      </c>
      <c r="L1559" s="159" t="s">
        <v>9839</v>
      </c>
    </row>
    <row r="1560" spans="1:12" x14ac:dyDescent="0.2">
      <c r="A1560" s="159" t="s">
        <v>5194</v>
      </c>
      <c r="B1560" s="159" t="s">
        <v>5195</v>
      </c>
      <c r="C1560" s="159" t="s">
        <v>9840</v>
      </c>
      <c r="D1560" s="159" t="s">
        <v>9840</v>
      </c>
      <c r="E1560" s="160">
        <v>1</v>
      </c>
      <c r="F1560" s="161">
        <v>8300000</v>
      </c>
      <c r="G1560" s="161">
        <v>10000000</v>
      </c>
      <c r="H1560" s="159" t="s">
        <v>3651</v>
      </c>
      <c r="I1560" s="159" t="s">
        <v>3671</v>
      </c>
      <c r="J1560" s="159" t="s">
        <v>3887</v>
      </c>
      <c r="K1560" s="159" t="s">
        <v>185</v>
      </c>
      <c r="L1560" s="159" t="s">
        <v>9841</v>
      </c>
    </row>
    <row r="1561" spans="1:12" x14ac:dyDescent="0.2">
      <c r="A1561" s="159" t="s">
        <v>9842</v>
      </c>
      <c r="B1561" s="159" t="s">
        <v>9843</v>
      </c>
      <c r="C1561" s="159" t="s">
        <v>9840</v>
      </c>
      <c r="D1561" s="159" t="s">
        <v>9840</v>
      </c>
      <c r="E1561" s="160">
        <v>1</v>
      </c>
      <c r="F1561" s="161">
        <v>1100000</v>
      </c>
      <c r="G1561" s="161">
        <v>2000000</v>
      </c>
      <c r="H1561" s="159" t="s">
        <v>3651</v>
      </c>
      <c r="I1561" s="159" t="s">
        <v>4846</v>
      </c>
      <c r="J1561" s="159" t="s">
        <v>5089</v>
      </c>
      <c r="K1561" s="159" t="s">
        <v>189</v>
      </c>
      <c r="L1561" s="159" t="s">
        <v>9844</v>
      </c>
    </row>
    <row r="1562" spans="1:12" x14ac:dyDescent="0.2">
      <c r="A1562" s="159" t="s">
        <v>9845</v>
      </c>
      <c r="B1562" s="159" t="s">
        <v>9846</v>
      </c>
      <c r="C1562" s="159" t="s">
        <v>9840</v>
      </c>
      <c r="D1562" s="159" t="s">
        <v>9840</v>
      </c>
      <c r="E1562" s="160">
        <v>1</v>
      </c>
      <c r="F1562" s="161">
        <v>236000</v>
      </c>
      <c r="G1562" s="161">
        <v>1000000</v>
      </c>
      <c r="H1562" s="159" t="s">
        <v>3651</v>
      </c>
      <c r="I1562" s="159" t="s">
        <v>3711</v>
      </c>
      <c r="J1562" s="159" t="s">
        <v>7736</v>
      </c>
      <c r="K1562" s="159"/>
      <c r="L1562" s="159" t="s">
        <v>9847</v>
      </c>
    </row>
    <row r="1563" spans="1:12" x14ac:dyDescent="0.2">
      <c r="A1563" s="159" t="s">
        <v>9848</v>
      </c>
      <c r="B1563" s="159" t="s">
        <v>9849</v>
      </c>
      <c r="C1563" s="159" t="s">
        <v>9840</v>
      </c>
      <c r="D1563" s="159" t="s">
        <v>9840</v>
      </c>
      <c r="E1563" s="160">
        <v>1</v>
      </c>
      <c r="F1563" s="161">
        <v>22500000</v>
      </c>
      <c r="G1563" s="161">
        <v>22500000</v>
      </c>
      <c r="H1563" s="159" t="s">
        <v>3651</v>
      </c>
      <c r="I1563" s="159" t="s">
        <v>3671</v>
      </c>
      <c r="J1563" s="159" t="s">
        <v>3887</v>
      </c>
      <c r="K1563" s="159" t="s">
        <v>178</v>
      </c>
      <c r="L1563" s="159" t="s">
        <v>9850</v>
      </c>
    </row>
    <row r="1564" spans="1:12" x14ac:dyDescent="0.2">
      <c r="A1564" s="159" t="s">
        <v>9851</v>
      </c>
      <c r="B1564" s="159" t="s">
        <v>9852</v>
      </c>
      <c r="C1564" s="159" t="s">
        <v>9840</v>
      </c>
      <c r="D1564" s="159" t="s">
        <v>9840</v>
      </c>
      <c r="E1564" s="160">
        <v>1</v>
      </c>
      <c r="F1564" s="161">
        <v>300000</v>
      </c>
      <c r="G1564" s="161">
        <v>1000000</v>
      </c>
      <c r="H1564" s="159" t="s">
        <v>3651</v>
      </c>
      <c r="I1564" s="159" t="s">
        <v>3671</v>
      </c>
      <c r="J1564" s="159" t="s">
        <v>4835</v>
      </c>
      <c r="K1564" s="159" t="s">
        <v>182</v>
      </c>
      <c r="L1564" s="159" t="s">
        <v>9853</v>
      </c>
    </row>
    <row r="1565" spans="1:12" x14ac:dyDescent="0.2">
      <c r="A1565" s="159" t="s">
        <v>9854</v>
      </c>
      <c r="B1565" s="159" t="s">
        <v>9855</v>
      </c>
      <c r="C1565" s="159" t="s">
        <v>9856</v>
      </c>
      <c r="D1565" s="159" t="s">
        <v>9856</v>
      </c>
      <c r="E1565" s="160">
        <v>1</v>
      </c>
      <c r="F1565" s="161">
        <v>2700000</v>
      </c>
      <c r="G1565" s="161">
        <v>2700000</v>
      </c>
      <c r="H1565" s="159" t="s">
        <v>3670</v>
      </c>
      <c r="I1565" s="159" t="s">
        <v>3818</v>
      </c>
      <c r="J1565" s="159" t="s">
        <v>6523</v>
      </c>
      <c r="K1565" s="159"/>
      <c r="L1565" s="159" t="s">
        <v>9857</v>
      </c>
    </row>
    <row r="1566" spans="1:12" x14ac:dyDescent="0.2">
      <c r="A1566" s="159" t="s">
        <v>8424</v>
      </c>
      <c r="B1566" s="159" t="s">
        <v>8425</v>
      </c>
      <c r="C1566" s="159" t="s">
        <v>9856</v>
      </c>
      <c r="D1566" s="159" t="s">
        <v>9856</v>
      </c>
      <c r="E1566" s="160">
        <v>1</v>
      </c>
      <c r="F1566" s="161">
        <v>238336</v>
      </c>
      <c r="G1566" s="161">
        <v>238336</v>
      </c>
      <c r="H1566" s="159" t="s">
        <v>3651</v>
      </c>
      <c r="I1566" s="159" t="s">
        <v>3671</v>
      </c>
      <c r="J1566" s="159" t="s">
        <v>4902</v>
      </c>
      <c r="K1566" s="159" t="s">
        <v>189</v>
      </c>
      <c r="L1566" s="159" t="s">
        <v>9858</v>
      </c>
    </row>
    <row r="1567" spans="1:12" x14ac:dyDescent="0.2">
      <c r="A1567" s="159" t="s">
        <v>8424</v>
      </c>
      <c r="B1567" s="159" t="s">
        <v>8425</v>
      </c>
      <c r="C1567" s="159" t="s">
        <v>9856</v>
      </c>
      <c r="D1567" s="159" t="s">
        <v>9856</v>
      </c>
      <c r="E1567" s="160">
        <v>1</v>
      </c>
      <c r="F1567" s="161">
        <v>2249000</v>
      </c>
      <c r="G1567" s="161">
        <v>4070000</v>
      </c>
      <c r="H1567" s="159" t="s">
        <v>3651</v>
      </c>
      <c r="I1567" s="159" t="s">
        <v>3671</v>
      </c>
      <c r="J1567" s="159" t="s">
        <v>4902</v>
      </c>
      <c r="K1567" s="159" t="s">
        <v>189</v>
      </c>
      <c r="L1567" s="159" t="s">
        <v>9859</v>
      </c>
    </row>
    <row r="1568" spans="1:12" x14ac:dyDescent="0.2">
      <c r="A1568" s="159" t="s">
        <v>7125</v>
      </c>
      <c r="B1568" s="159" t="s">
        <v>7126</v>
      </c>
      <c r="C1568" s="159" t="s">
        <v>9856</v>
      </c>
      <c r="D1568" s="159" t="s">
        <v>9856</v>
      </c>
      <c r="E1568" s="160">
        <v>1</v>
      </c>
      <c r="F1568" s="161">
        <v>3038585</v>
      </c>
      <c r="G1568" s="161">
        <v>3038585</v>
      </c>
      <c r="H1568" s="159" t="s">
        <v>3651</v>
      </c>
      <c r="I1568" s="159" t="s">
        <v>5733</v>
      </c>
      <c r="J1568" s="159" t="s">
        <v>8233</v>
      </c>
      <c r="K1568" s="159"/>
      <c r="L1568" s="159" t="s">
        <v>9860</v>
      </c>
    </row>
    <row r="1569" spans="1:12" x14ac:dyDescent="0.2">
      <c r="A1569" s="159" t="s">
        <v>6836</v>
      </c>
      <c r="B1569" s="159" t="s">
        <v>6837</v>
      </c>
      <c r="C1569" s="159" t="s">
        <v>9856</v>
      </c>
      <c r="D1569" s="159" t="s">
        <v>9856</v>
      </c>
      <c r="E1569" s="160">
        <v>1</v>
      </c>
      <c r="F1569" s="161">
        <v>212102057</v>
      </c>
      <c r="G1569" s="161">
        <v>212102057</v>
      </c>
      <c r="H1569" s="159" t="s">
        <v>3651</v>
      </c>
      <c r="I1569" s="159" t="s">
        <v>3656</v>
      </c>
      <c r="J1569" s="159" t="s">
        <v>5077</v>
      </c>
      <c r="K1569" s="159"/>
      <c r="L1569" s="159" t="s">
        <v>9861</v>
      </c>
    </row>
    <row r="1570" spans="1:12" x14ac:dyDescent="0.2">
      <c r="A1570" s="159" t="s">
        <v>9862</v>
      </c>
      <c r="B1570" s="159" t="s">
        <v>9863</v>
      </c>
      <c r="C1570" s="159" t="s">
        <v>9864</v>
      </c>
      <c r="D1570" s="159" t="s">
        <v>9864</v>
      </c>
      <c r="E1570" s="160">
        <v>1</v>
      </c>
      <c r="F1570" s="161">
        <v>3500000</v>
      </c>
      <c r="G1570" s="161">
        <v>35000000</v>
      </c>
      <c r="H1570" s="159" t="s">
        <v>3651</v>
      </c>
      <c r="I1570" s="159" t="s">
        <v>3680</v>
      </c>
      <c r="J1570" s="159" t="s">
        <v>7792</v>
      </c>
      <c r="K1570" s="159"/>
      <c r="L1570" s="159" t="s">
        <v>9865</v>
      </c>
    </row>
    <row r="1571" spans="1:12" x14ac:dyDescent="0.2">
      <c r="A1571" s="159" t="s">
        <v>3848</v>
      </c>
      <c r="B1571" s="159" t="s">
        <v>9866</v>
      </c>
      <c r="C1571" s="159" t="s">
        <v>9864</v>
      </c>
      <c r="D1571" s="159" t="s">
        <v>9867</v>
      </c>
      <c r="E1571" s="160">
        <v>2</v>
      </c>
      <c r="F1571" s="161">
        <v>323241676</v>
      </c>
      <c r="G1571" s="161">
        <v>323241676</v>
      </c>
      <c r="H1571" s="159" t="s">
        <v>3651</v>
      </c>
      <c r="I1571" s="159" t="s">
        <v>3656</v>
      </c>
      <c r="J1571" s="159" t="s">
        <v>3849</v>
      </c>
      <c r="K1571" s="159"/>
      <c r="L1571" s="159" t="s">
        <v>9868</v>
      </c>
    </row>
    <row r="1572" spans="1:12" x14ac:dyDescent="0.2">
      <c r="A1572" s="159" t="s">
        <v>9869</v>
      </c>
      <c r="B1572" s="159" t="s">
        <v>9870</v>
      </c>
      <c r="C1572" s="159" t="s">
        <v>9864</v>
      </c>
      <c r="D1572" s="159" t="s">
        <v>9864</v>
      </c>
      <c r="E1572" s="160">
        <v>1</v>
      </c>
      <c r="F1572" s="161">
        <v>4585000</v>
      </c>
      <c r="G1572" s="161">
        <v>12000000</v>
      </c>
      <c r="H1572" s="159" t="s">
        <v>3670</v>
      </c>
      <c r="I1572" s="159" t="s">
        <v>3690</v>
      </c>
      <c r="J1572" s="159" t="s">
        <v>9871</v>
      </c>
      <c r="K1572" s="159"/>
      <c r="L1572" s="159" t="s">
        <v>9872</v>
      </c>
    </row>
    <row r="1573" spans="1:12" x14ac:dyDescent="0.2">
      <c r="A1573" s="159" t="s">
        <v>9873</v>
      </c>
      <c r="B1573" s="159" t="s">
        <v>9874</v>
      </c>
      <c r="C1573" s="159" t="s">
        <v>9864</v>
      </c>
      <c r="D1573" s="159" t="s">
        <v>9864</v>
      </c>
      <c r="E1573" s="160">
        <v>1</v>
      </c>
      <c r="F1573" s="161">
        <v>850000</v>
      </c>
      <c r="G1573" s="161">
        <v>850000</v>
      </c>
      <c r="H1573" s="159" t="s">
        <v>3651</v>
      </c>
      <c r="I1573" s="159" t="s">
        <v>3753</v>
      </c>
      <c r="J1573" s="159" t="s">
        <v>6369</v>
      </c>
      <c r="K1573" s="159"/>
      <c r="L1573" s="159" t="s">
        <v>9875</v>
      </c>
    </row>
    <row r="1574" spans="1:12" x14ac:dyDescent="0.2">
      <c r="A1574" s="159" t="s">
        <v>9876</v>
      </c>
      <c r="B1574" s="159" t="s">
        <v>9877</v>
      </c>
      <c r="C1574" s="159" t="s">
        <v>9878</v>
      </c>
      <c r="D1574" s="159" t="s">
        <v>9878</v>
      </c>
      <c r="E1574" s="160">
        <v>1</v>
      </c>
      <c r="F1574" s="161">
        <v>581449</v>
      </c>
      <c r="G1574" s="161">
        <v>596426</v>
      </c>
      <c r="H1574" s="159" t="s">
        <v>3670</v>
      </c>
      <c r="I1574" s="159" t="s">
        <v>3656</v>
      </c>
      <c r="J1574" s="159" t="s">
        <v>9879</v>
      </c>
      <c r="K1574" s="159"/>
      <c r="L1574" s="159" t="s">
        <v>9880</v>
      </c>
    </row>
    <row r="1575" spans="1:12" x14ac:dyDescent="0.2">
      <c r="A1575" s="159" t="s">
        <v>9881</v>
      </c>
      <c r="B1575" s="159" t="s">
        <v>9882</v>
      </c>
      <c r="C1575" s="159" t="s">
        <v>9878</v>
      </c>
      <c r="D1575" s="159" t="s">
        <v>9878</v>
      </c>
      <c r="E1575" s="160">
        <v>1</v>
      </c>
      <c r="F1575" s="161">
        <v>25009981</v>
      </c>
      <c r="G1575" s="161">
        <v>25009981</v>
      </c>
      <c r="H1575" s="159" t="s">
        <v>3651</v>
      </c>
      <c r="I1575" s="159" t="s">
        <v>4846</v>
      </c>
      <c r="J1575" s="159" t="s">
        <v>5089</v>
      </c>
      <c r="K1575" s="159"/>
      <c r="L1575" s="159" t="s">
        <v>9883</v>
      </c>
    </row>
    <row r="1576" spans="1:12" x14ac:dyDescent="0.2">
      <c r="A1576" s="159" t="s">
        <v>9884</v>
      </c>
      <c r="B1576" s="159" t="s">
        <v>9885</v>
      </c>
      <c r="C1576" s="159" t="s">
        <v>3453</v>
      </c>
      <c r="D1576" s="159" t="s">
        <v>3453</v>
      </c>
      <c r="E1576" s="160">
        <v>1</v>
      </c>
      <c r="F1576" s="161">
        <v>10884674</v>
      </c>
      <c r="G1576" s="161">
        <v>10884674</v>
      </c>
      <c r="H1576" s="159" t="s">
        <v>3651</v>
      </c>
      <c r="I1576" s="159" t="s">
        <v>3656</v>
      </c>
      <c r="J1576" s="159" t="s">
        <v>4936</v>
      </c>
      <c r="K1576" s="159" t="s">
        <v>182</v>
      </c>
      <c r="L1576" s="159" t="s">
        <v>9886</v>
      </c>
    </row>
    <row r="1577" spans="1:12" x14ac:dyDescent="0.2">
      <c r="A1577" s="159" t="s">
        <v>3740</v>
      </c>
      <c r="B1577" s="159" t="s">
        <v>3741</v>
      </c>
      <c r="C1577" s="159" t="s">
        <v>3453</v>
      </c>
      <c r="D1577" s="159" t="s">
        <v>3453</v>
      </c>
      <c r="E1577" s="160">
        <v>1</v>
      </c>
      <c r="F1577" s="161">
        <v>5000000</v>
      </c>
      <c r="G1577" s="161">
        <v>20000000</v>
      </c>
      <c r="H1577" s="159" t="s">
        <v>3651</v>
      </c>
      <c r="I1577" s="159" t="s">
        <v>3656</v>
      </c>
      <c r="J1577" s="159" t="s">
        <v>9887</v>
      </c>
      <c r="K1577" s="159" t="s">
        <v>182</v>
      </c>
      <c r="L1577" s="159" t="s">
        <v>3454</v>
      </c>
    </row>
    <row r="1578" spans="1:12" x14ac:dyDescent="0.2">
      <c r="A1578" s="159" t="s">
        <v>8505</v>
      </c>
      <c r="B1578" s="159" t="s">
        <v>8506</v>
      </c>
      <c r="C1578" s="159" t="s">
        <v>3453</v>
      </c>
      <c r="D1578" s="159" t="s">
        <v>3453</v>
      </c>
      <c r="E1578" s="160">
        <v>1</v>
      </c>
      <c r="F1578" s="161">
        <v>200000012</v>
      </c>
      <c r="G1578" s="161">
        <v>200000012</v>
      </c>
      <c r="H1578" s="159" t="s">
        <v>3651</v>
      </c>
      <c r="I1578" s="159" t="s">
        <v>3656</v>
      </c>
      <c r="J1578" s="159" t="s">
        <v>3978</v>
      </c>
      <c r="K1578" s="159" t="s">
        <v>178</v>
      </c>
      <c r="L1578" s="159" t="s">
        <v>9888</v>
      </c>
    </row>
    <row r="1579" spans="1:12" x14ac:dyDescent="0.2">
      <c r="A1579" s="159" t="s">
        <v>9889</v>
      </c>
      <c r="B1579" s="159" t="s">
        <v>9890</v>
      </c>
      <c r="C1579" s="159" t="s">
        <v>3453</v>
      </c>
      <c r="D1579" s="159" t="s">
        <v>3453</v>
      </c>
      <c r="E1579" s="160">
        <v>1</v>
      </c>
      <c r="F1579" s="161">
        <v>19069387</v>
      </c>
      <c r="G1579" s="161">
        <v>19579386</v>
      </c>
      <c r="H1579" s="159" t="s">
        <v>3651</v>
      </c>
      <c r="I1579" s="159" t="s">
        <v>3666</v>
      </c>
      <c r="J1579" s="159" t="s">
        <v>9891</v>
      </c>
      <c r="K1579" s="159"/>
      <c r="L1579" s="159" t="s">
        <v>9892</v>
      </c>
    </row>
    <row r="1580" spans="1:12" x14ac:dyDescent="0.2">
      <c r="A1580" s="159" t="s">
        <v>6603</v>
      </c>
      <c r="B1580" s="159" t="s">
        <v>6604</v>
      </c>
      <c r="C1580" s="159" t="s">
        <v>3453</v>
      </c>
      <c r="D1580" s="159" t="s">
        <v>9893</v>
      </c>
      <c r="E1580" s="160">
        <v>2</v>
      </c>
      <c r="F1580" s="161">
        <v>1105000</v>
      </c>
      <c r="G1580" s="161">
        <v>10000000</v>
      </c>
      <c r="H1580" s="159" t="s">
        <v>3670</v>
      </c>
      <c r="I1580" s="159" t="s">
        <v>3666</v>
      </c>
      <c r="J1580" s="159" t="s">
        <v>6605</v>
      </c>
      <c r="K1580" s="159" t="s">
        <v>185</v>
      </c>
      <c r="L1580" s="159" t="s">
        <v>9894</v>
      </c>
    </row>
    <row r="1581" spans="1:12" x14ac:dyDescent="0.2">
      <c r="A1581" s="159" t="s">
        <v>6940</v>
      </c>
      <c r="B1581" s="159" t="s">
        <v>6941</v>
      </c>
      <c r="C1581" s="159" t="s">
        <v>3453</v>
      </c>
      <c r="D1581" s="159" t="s">
        <v>3453</v>
      </c>
      <c r="E1581" s="160">
        <v>1</v>
      </c>
      <c r="F1581" s="161">
        <v>7895004</v>
      </c>
      <c r="G1581" s="161">
        <v>7895004</v>
      </c>
      <c r="H1581" s="159" t="s">
        <v>3651</v>
      </c>
      <c r="I1581" s="159" t="s">
        <v>3871</v>
      </c>
      <c r="J1581" s="159" t="s">
        <v>9895</v>
      </c>
      <c r="K1581" s="159" t="s">
        <v>189</v>
      </c>
      <c r="L1581" s="159" t="s">
        <v>9896</v>
      </c>
    </row>
    <row r="1582" spans="1:12" x14ac:dyDescent="0.2">
      <c r="A1582" s="159" t="s">
        <v>9897</v>
      </c>
      <c r="B1582" s="159" t="s">
        <v>9898</v>
      </c>
      <c r="C1582" s="159" t="s">
        <v>3453</v>
      </c>
      <c r="D1582" s="159" t="s">
        <v>3453</v>
      </c>
      <c r="E1582" s="160">
        <v>1</v>
      </c>
      <c r="F1582" s="161">
        <v>2285000</v>
      </c>
      <c r="G1582" s="161">
        <v>2785000</v>
      </c>
      <c r="H1582" s="159" t="s">
        <v>3651</v>
      </c>
      <c r="I1582" s="159" t="s">
        <v>3656</v>
      </c>
      <c r="J1582" s="159" t="s">
        <v>3978</v>
      </c>
      <c r="K1582" s="159"/>
      <c r="L1582" s="159" t="s">
        <v>9899</v>
      </c>
    </row>
    <row r="1583" spans="1:12" x14ac:dyDescent="0.2">
      <c r="A1583" s="159" t="s">
        <v>9900</v>
      </c>
      <c r="B1583" s="159" t="s">
        <v>9901</v>
      </c>
      <c r="C1583" s="159" t="s">
        <v>3453</v>
      </c>
      <c r="D1583" s="159" t="s">
        <v>9902</v>
      </c>
      <c r="E1583" s="160">
        <v>3</v>
      </c>
      <c r="F1583" s="161">
        <v>6762848</v>
      </c>
      <c r="G1583" s="161">
        <v>20400000</v>
      </c>
      <c r="H1583" s="159" t="s">
        <v>3670</v>
      </c>
      <c r="I1583" s="159" t="s">
        <v>3671</v>
      </c>
      <c r="J1583" s="159" t="s">
        <v>3887</v>
      </c>
      <c r="K1583" s="159"/>
      <c r="L1583" s="159" t="s">
        <v>9903</v>
      </c>
    </row>
    <row r="1584" spans="1:12" x14ac:dyDescent="0.2">
      <c r="A1584" s="159" t="s">
        <v>9904</v>
      </c>
      <c r="B1584" s="159" t="s">
        <v>9905</v>
      </c>
      <c r="C1584" s="159" t="s">
        <v>3453</v>
      </c>
      <c r="D1584" s="159" t="s">
        <v>3453</v>
      </c>
      <c r="E1584" s="160">
        <v>1</v>
      </c>
      <c r="F1584" s="161">
        <v>90625</v>
      </c>
      <c r="G1584" s="161">
        <v>90625</v>
      </c>
      <c r="H1584" s="159" t="s">
        <v>3670</v>
      </c>
      <c r="I1584" s="159" t="s">
        <v>5733</v>
      </c>
      <c r="J1584" s="159" t="s">
        <v>7388</v>
      </c>
      <c r="K1584" s="159"/>
      <c r="L1584" s="159" t="s">
        <v>9906</v>
      </c>
    </row>
    <row r="1585" spans="1:12" x14ac:dyDescent="0.2">
      <c r="A1585" s="159" t="s">
        <v>9904</v>
      </c>
      <c r="B1585" s="159" t="s">
        <v>9905</v>
      </c>
      <c r="C1585" s="159" t="s">
        <v>3453</v>
      </c>
      <c r="D1585" s="159" t="s">
        <v>3453</v>
      </c>
      <c r="E1585" s="160">
        <v>1</v>
      </c>
      <c r="F1585" s="161">
        <v>0</v>
      </c>
      <c r="G1585" s="161">
        <v>10000000</v>
      </c>
      <c r="H1585" s="159" t="s">
        <v>3670</v>
      </c>
      <c r="I1585" s="159" t="s">
        <v>5733</v>
      </c>
      <c r="J1585" s="159" t="s">
        <v>7388</v>
      </c>
      <c r="K1585" s="159"/>
      <c r="L1585" s="159" t="s">
        <v>9907</v>
      </c>
    </row>
    <row r="1586" spans="1:12" x14ac:dyDescent="0.2">
      <c r="A1586" s="159" t="s">
        <v>9151</v>
      </c>
      <c r="B1586" s="159" t="s">
        <v>9152</v>
      </c>
      <c r="C1586" s="159" t="s">
        <v>8564</v>
      </c>
      <c r="D1586" s="159" t="s">
        <v>8564</v>
      </c>
      <c r="E1586" s="160">
        <v>1</v>
      </c>
      <c r="F1586" s="161">
        <v>2114998</v>
      </c>
      <c r="G1586" s="161">
        <v>2114998</v>
      </c>
      <c r="H1586" s="159" t="s">
        <v>3651</v>
      </c>
      <c r="I1586" s="159" t="s">
        <v>3656</v>
      </c>
      <c r="J1586" s="159" t="s">
        <v>3881</v>
      </c>
      <c r="K1586" s="159" t="s">
        <v>182</v>
      </c>
      <c r="L1586" s="159" t="s">
        <v>9908</v>
      </c>
    </row>
    <row r="1587" spans="1:12" x14ac:dyDescent="0.2">
      <c r="A1587" s="159" t="s">
        <v>9909</v>
      </c>
      <c r="B1587" s="159" t="s">
        <v>9910</v>
      </c>
      <c r="C1587" s="159" t="s">
        <v>8564</v>
      </c>
      <c r="D1587" s="159" t="s">
        <v>8564</v>
      </c>
      <c r="E1587" s="160">
        <v>1</v>
      </c>
      <c r="F1587" s="161">
        <v>0</v>
      </c>
      <c r="G1587" s="161">
        <v>300000</v>
      </c>
      <c r="H1587" s="159" t="s">
        <v>3651</v>
      </c>
      <c r="I1587" s="159" t="s">
        <v>4846</v>
      </c>
      <c r="J1587" s="159" t="s">
        <v>4968</v>
      </c>
      <c r="K1587" s="159" t="s">
        <v>193</v>
      </c>
      <c r="L1587" s="159" t="s">
        <v>9911</v>
      </c>
    </row>
    <row r="1588" spans="1:12" x14ac:dyDescent="0.2">
      <c r="A1588" s="159" t="s">
        <v>9912</v>
      </c>
      <c r="B1588" s="159" t="s">
        <v>9913</v>
      </c>
      <c r="C1588" s="159" t="s">
        <v>8564</v>
      </c>
      <c r="D1588" s="159" t="s">
        <v>8564</v>
      </c>
      <c r="E1588" s="160">
        <v>1</v>
      </c>
      <c r="F1588" s="161">
        <v>41689951</v>
      </c>
      <c r="G1588" s="161">
        <v>42147461</v>
      </c>
      <c r="H1588" s="159" t="s">
        <v>3651</v>
      </c>
      <c r="I1588" s="159" t="s">
        <v>5733</v>
      </c>
      <c r="J1588" s="159" t="s">
        <v>9914</v>
      </c>
      <c r="K1588" s="159" t="s">
        <v>1475</v>
      </c>
      <c r="L1588" s="159" t="s">
        <v>9915</v>
      </c>
    </row>
    <row r="1589" spans="1:12" x14ac:dyDescent="0.2">
      <c r="A1589" s="159" t="s">
        <v>5721</v>
      </c>
      <c r="B1589" s="159" t="s">
        <v>5722</v>
      </c>
      <c r="C1589" s="159" t="s">
        <v>8564</v>
      </c>
      <c r="D1589" s="159" t="s">
        <v>8564</v>
      </c>
      <c r="E1589" s="160">
        <v>1</v>
      </c>
      <c r="F1589" s="161">
        <v>250000</v>
      </c>
      <c r="G1589" s="161">
        <v>250000</v>
      </c>
      <c r="H1589" s="159" t="s">
        <v>3651</v>
      </c>
      <c r="I1589" s="159" t="s">
        <v>3660</v>
      </c>
      <c r="J1589" s="159" t="s">
        <v>5723</v>
      </c>
      <c r="K1589" s="159"/>
      <c r="L1589" s="159" t="s">
        <v>9916</v>
      </c>
    </row>
    <row r="1590" spans="1:12" x14ac:dyDescent="0.2">
      <c r="A1590" s="159" t="s">
        <v>9917</v>
      </c>
      <c r="B1590" s="159" t="s">
        <v>9918</v>
      </c>
      <c r="C1590" s="159" t="s">
        <v>8564</v>
      </c>
      <c r="D1590" s="159" t="s">
        <v>9919</v>
      </c>
      <c r="E1590" s="160">
        <v>9</v>
      </c>
      <c r="F1590" s="161">
        <v>42292450</v>
      </c>
      <c r="G1590" s="161">
        <v>47763600</v>
      </c>
      <c r="H1590" s="159" t="s">
        <v>3670</v>
      </c>
      <c r="I1590" s="159" t="s">
        <v>3704</v>
      </c>
      <c r="J1590" s="159" t="s">
        <v>9920</v>
      </c>
      <c r="K1590" s="159" t="s">
        <v>178</v>
      </c>
      <c r="L1590" s="159" t="s">
        <v>9921</v>
      </c>
    </row>
    <row r="1591" spans="1:12" x14ac:dyDescent="0.2">
      <c r="A1591" s="159" t="s">
        <v>9922</v>
      </c>
      <c r="B1591" s="159" t="s">
        <v>9923</v>
      </c>
      <c r="C1591" s="159" t="s">
        <v>8564</v>
      </c>
      <c r="D1591" s="159" t="s">
        <v>8564</v>
      </c>
      <c r="E1591" s="160">
        <v>1</v>
      </c>
      <c r="F1591" s="161">
        <v>24999999</v>
      </c>
      <c r="G1591" s="161">
        <v>24999999</v>
      </c>
      <c r="H1591" s="159" t="s">
        <v>3651</v>
      </c>
      <c r="I1591" s="159" t="s">
        <v>3656</v>
      </c>
      <c r="J1591" s="159" t="s">
        <v>5077</v>
      </c>
      <c r="K1591" s="159"/>
      <c r="L1591" s="159" t="s">
        <v>9924</v>
      </c>
    </row>
    <row r="1592" spans="1:12" x14ac:dyDescent="0.2">
      <c r="A1592" s="159" t="s">
        <v>9925</v>
      </c>
      <c r="B1592" s="159" t="s">
        <v>9926</v>
      </c>
      <c r="C1592" s="159" t="s">
        <v>8564</v>
      </c>
      <c r="D1592" s="159" t="s">
        <v>9927</v>
      </c>
      <c r="E1592" s="160">
        <v>2</v>
      </c>
      <c r="F1592" s="161">
        <v>48540780</v>
      </c>
      <c r="G1592" s="161">
        <v>49317173</v>
      </c>
      <c r="H1592" s="159" t="s">
        <v>3651</v>
      </c>
      <c r="I1592" s="159" t="s">
        <v>3656</v>
      </c>
      <c r="J1592" s="159" t="s">
        <v>5849</v>
      </c>
      <c r="K1592" s="159" t="s">
        <v>182</v>
      </c>
      <c r="L1592" s="159" t="s">
        <v>9928</v>
      </c>
    </row>
    <row r="1593" spans="1:12" x14ac:dyDescent="0.2">
      <c r="A1593" s="159" t="s">
        <v>9929</v>
      </c>
      <c r="B1593" s="159" t="s">
        <v>9930</v>
      </c>
      <c r="C1593" s="159" t="s">
        <v>8564</v>
      </c>
      <c r="D1593" s="159" t="s">
        <v>8564</v>
      </c>
      <c r="E1593" s="160">
        <v>1</v>
      </c>
      <c r="F1593" s="161">
        <v>5000005</v>
      </c>
      <c r="G1593" s="161">
        <v>5000005</v>
      </c>
      <c r="H1593" s="159" t="s">
        <v>3670</v>
      </c>
      <c r="I1593" s="159" t="s">
        <v>3656</v>
      </c>
      <c r="J1593" s="159" t="s">
        <v>9931</v>
      </c>
      <c r="K1593" s="159"/>
      <c r="L1593" s="159" t="s">
        <v>9932</v>
      </c>
    </row>
    <row r="1594" spans="1:12" x14ac:dyDescent="0.2">
      <c r="A1594" s="159" t="s">
        <v>9933</v>
      </c>
      <c r="B1594" s="159" t="s">
        <v>9934</v>
      </c>
      <c r="C1594" s="159" t="s">
        <v>1787</v>
      </c>
      <c r="D1594" s="159" t="s">
        <v>3544</v>
      </c>
      <c r="E1594" s="160">
        <v>2</v>
      </c>
      <c r="F1594" s="161">
        <v>30278002</v>
      </c>
      <c r="G1594" s="161">
        <v>30278002</v>
      </c>
      <c r="H1594" s="159" t="s">
        <v>3651</v>
      </c>
      <c r="I1594" s="159" t="s">
        <v>3671</v>
      </c>
      <c r="J1594" s="159" t="s">
        <v>5501</v>
      </c>
      <c r="K1594" s="159"/>
      <c r="L1594" s="159" t="s">
        <v>9935</v>
      </c>
    </row>
    <row r="1595" spans="1:12" x14ac:dyDescent="0.2">
      <c r="A1595" s="159" t="s">
        <v>9936</v>
      </c>
      <c r="B1595" s="159" t="s">
        <v>9937</v>
      </c>
      <c r="C1595" s="159" t="s">
        <v>1787</v>
      </c>
      <c r="D1595" s="159" t="s">
        <v>1787</v>
      </c>
      <c r="E1595" s="160">
        <v>1</v>
      </c>
      <c r="F1595" s="161">
        <v>120000000</v>
      </c>
      <c r="G1595" s="161">
        <v>120000000</v>
      </c>
      <c r="H1595" s="159" t="s">
        <v>3670</v>
      </c>
      <c r="I1595" s="159" t="s">
        <v>3690</v>
      </c>
      <c r="J1595" s="159" t="s">
        <v>4297</v>
      </c>
      <c r="K1595" s="159"/>
      <c r="L1595" s="159" t="s">
        <v>9938</v>
      </c>
    </row>
    <row r="1596" spans="1:12" x14ac:dyDescent="0.2">
      <c r="A1596" s="159" t="s">
        <v>9734</v>
      </c>
      <c r="B1596" s="159" t="s">
        <v>9735</v>
      </c>
      <c r="C1596" s="159" t="s">
        <v>1787</v>
      </c>
      <c r="D1596" s="159" t="s">
        <v>1787</v>
      </c>
      <c r="E1596" s="160">
        <v>1</v>
      </c>
      <c r="F1596" s="161">
        <v>785336</v>
      </c>
      <c r="G1596" s="161">
        <v>850000</v>
      </c>
      <c r="H1596" s="159" t="s">
        <v>3651</v>
      </c>
      <c r="I1596" s="159" t="s">
        <v>5733</v>
      </c>
      <c r="J1596" s="159" t="s">
        <v>5734</v>
      </c>
      <c r="K1596" s="159" t="s">
        <v>182</v>
      </c>
      <c r="L1596" s="159" t="s">
        <v>9939</v>
      </c>
    </row>
    <row r="1597" spans="1:12" x14ac:dyDescent="0.2">
      <c r="A1597" s="159" t="s">
        <v>7348</v>
      </c>
      <c r="B1597" s="159" t="s">
        <v>7349</v>
      </c>
      <c r="C1597" s="159" t="s">
        <v>1787</v>
      </c>
      <c r="D1597" s="159" t="s">
        <v>1787</v>
      </c>
      <c r="E1597" s="160">
        <v>1</v>
      </c>
      <c r="F1597" s="161">
        <v>6706941</v>
      </c>
      <c r="G1597" s="161"/>
      <c r="H1597" s="159" t="s">
        <v>3651</v>
      </c>
      <c r="I1597" s="159" t="s">
        <v>3683</v>
      </c>
      <c r="J1597" s="159" t="s">
        <v>8687</v>
      </c>
      <c r="K1597" s="159"/>
      <c r="L1597" s="159" t="s">
        <v>9940</v>
      </c>
    </row>
    <row r="1598" spans="1:12" x14ac:dyDescent="0.2">
      <c r="A1598" s="159" t="s">
        <v>9941</v>
      </c>
      <c r="B1598" s="159" t="s">
        <v>9942</v>
      </c>
      <c r="C1598" s="159" t="s">
        <v>1787</v>
      </c>
      <c r="D1598" s="159" t="s">
        <v>1787</v>
      </c>
      <c r="E1598" s="160">
        <v>1</v>
      </c>
      <c r="F1598" s="161">
        <v>250000</v>
      </c>
      <c r="G1598" s="161">
        <v>250000</v>
      </c>
      <c r="H1598" s="159" t="s">
        <v>3670</v>
      </c>
      <c r="I1598" s="159" t="s">
        <v>3680</v>
      </c>
      <c r="J1598" s="159" t="s">
        <v>3680</v>
      </c>
      <c r="K1598" s="159" t="s">
        <v>182</v>
      </c>
      <c r="L1598" s="159" t="s">
        <v>9943</v>
      </c>
    </row>
    <row r="1599" spans="1:12" x14ac:dyDescent="0.2">
      <c r="A1599" s="159" t="s">
        <v>9944</v>
      </c>
      <c r="B1599" s="159" t="s">
        <v>9945</v>
      </c>
      <c r="C1599" s="159" t="s">
        <v>9946</v>
      </c>
      <c r="D1599" s="159" t="s">
        <v>9946</v>
      </c>
      <c r="E1599" s="160">
        <v>1</v>
      </c>
      <c r="F1599" s="161">
        <v>54211759</v>
      </c>
      <c r="G1599" s="161">
        <v>68711758</v>
      </c>
      <c r="H1599" s="159" t="s">
        <v>3670</v>
      </c>
      <c r="I1599" s="159" t="s">
        <v>3656</v>
      </c>
      <c r="J1599" s="159" t="s">
        <v>6707</v>
      </c>
      <c r="K1599" s="159" t="s">
        <v>185</v>
      </c>
      <c r="L1599" s="159" t="s">
        <v>9947</v>
      </c>
    </row>
    <row r="1600" spans="1:12" x14ac:dyDescent="0.2">
      <c r="A1600" s="159" t="s">
        <v>9948</v>
      </c>
      <c r="B1600" s="159" t="s">
        <v>9949</v>
      </c>
      <c r="C1600" s="159" t="s">
        <v>9946</v>
      </c>
      <c r="D1600" s="159" t="s">
        <v>9946</v>
      </c>
      <c r="E1600" s="160">
        <v>1</v>
      </c>
      <c r="F1600" s="161">
        <v>330000</v>
      </c>
      <c r="G1600" s="161">
        <v>330000</v>
      </c>
      <c r="H1600" s="159" t="s">
        <v>3670</v>
      </c>
      <c r="I1600" s="159" t="s">
        <v>3660</v>
      </c>
      <c r="J1600" s="159" t="s">
        <v>5242</v>
      </c>
      <c r="K1600" s="159" t="s">
        <v>189</v>
      </c>
      <c r="L1600" s="159" t="s">
        <v>9950</v>
      </c>
    </row>
    <row r="1601" spans="1:12" x14ac:dyDescent="0.2">
      <c r="A1601" s="159" t="s">
        <v>9951</v>
      </c>
      <c r="B1601" s="159" t="s">
        <v>9952</v>
      </c>
      <c r="C1601" s="159" t="s">
        <v>9946</v>
      </c>
      <c r="D1601" s="159" t="s">
        <v>9946</v>
      </c>
      <c r="E1601" s="160">
        <v>1</v>
      </c>
      <c r="F1601" s="161">
        <v>100000000</v>
      </c>
      <c r="G1601" s="161">
        <v>100000000</v>
      </c>
      <c r="H1601" s="159" t="s">
        <v>3651</v>
      </c>
      <c r="I1601" s="159" t="s">
        <v>3656</v>
      </c>
      <c r="J1601" s="159" t="s">
        <v>3978</v>
      </c>
      <c r="K1601" s="159"/>
      <c r="L1601" s="159" t="s">
        <v>9953</v>
      </c>
    </row>
    <row r="1602" spans="1:12" x14ac:dyDescent="0.2">
      <c r="A1602" s="159" t="s">
        <v>9954</v>
      </c>
      <c r="B1602" s="159" t="s">
        <v>9955</v>
      </c>
      <c r="C1602" s="159" t="s">
        <v>9946</v>
      </c>
      <c r="D1602" s="159" t="s">
        <v>9946</v>
      </c>
      <c r="E1602" s="160">
        <v>1</v>
      </c>
      <c r="F1602" s="161">
        <v>0</v>
      </c>
      <c r="G1602" s="161">
        <v>15000000</v>
      </c>
      <c r="H1602" s="159" t="s">
        <v>3651</v>
      </c>
      <c r="I1602" s="159" t="s">
        <v>3704</v>
      </c>
      <c r="J1602" s="159" t="s">
        <v>7756</v>
      </c>
      <c r="K1602" s="159" t="s">
        <v>193</v>
      </c>
      <c r="L1602" s="159" t="s">
        <v>9956</v>
      </c>
    </row>
    <row r="1603" spans="1:12" x14ac:dyDescent="0.2">
      <c r="A1603" s="159" t="s">
        <v>9957</v>
      </c>
      <c r="B1603" s="159" t="s">
        <v>9958</v>
      </c>
      <c r="C1603" s="159" t="s">
        <v>9946</v>
      </c>
      <c r="D1603" s="159" t="s">
        <v>9946</v>
      </c>
      <c r="E1603" s="160">
        <v>1</v>
      </c>
      <c r="F1603" s="161">
        <v>45000</v>
      </c>
      <c r="G1603" s="161">
        <v>45000</v>
      </c>
      <c r="H1603" s="159" t="s">
        <v>3670</v>
      </c>
      <c r="I1603" s="159" t="s">
        <v>7988</v>
      </c>
      <c r="J1603" s="159" t="s">
        <v>9959</v>
      </c>
      <c r="K1603" s="159"/>
      <c r="L1603" s="159" t="s">
        <v>9960</v>
      </c>
    </row>
    <row r="1604" spans="1:12" x14ac:dyDescent="0.2">
      <c r="A1604" s="159" t="s">
        <v>9961</v>
      </c>
      <c r="B1604" s="159" t="s">
        <v>9962</v>
      </c>
      <c r="C1604" s="159" t="s">
        <v>9946</v>
      </c>
      <c r="D1604" s="159" t="s">
        <v>9946</v>
      </c>
      <c r="E1604" s="160">
        <v>1</v>
      </c>
      <c r="F1604" s="161">
        <v>0</v>
      </c>
      <c r="G1604" s="161">
        <v>10000000</v>
      </c>
      <c r="H1604" s="159" t="s">
        <v>3651</v>
      </c>
      <c r="I1604" s="159" t="s">
        <v>4846</v>
      </c>
      <c r="J1604" s="159" t="s">
        <v>9963</v>
      </c>
      <c r="K1604" s="159"/>
      <c r="L1604" s="159" t="s">
        <v>9964</v>
      </c>
    </row>
    <row r="1605" spans="1:12" x14ac:dyDescent="0.2">
      <c r="A1605" s="159" t="s">
        <v>6757</v>
      </c>
      <c r="B1605" s="159" t="s">
        <v>6758</v>
      </c>
      <c r="C1605" s="159" t="s">
        <v>9946</v>
      </c>
      <c r="D1605" s="159" t="s">
        <v>9946</v>
      </c>
      <c r="E1605" s="160">
        <v>1</v>
      </c>
      <c r="F1605" s="161">
        <v>1000000</v>
      </c>
      <c r="G1605" s="161">
        <v>1000000</v>
      </c>
      <c r="H1605" s="159" t="s">
        <v>3670</v>
      </c>
      <c r="I1605" s="159" t="s">
        <v>3716</v>
      </c>
      <c r="J1605" s="159" t="s">
        <v>8924</v>
      </c>
      <c r="K1605" s="159"/>
      <c r="L1605" s="159" t="s">
        <v>9965</v>
      </c>
    </row>
    <row r="1606" spans="1:12" x14ac:dyDescent="0.2">
      <c r="A1606" s="159" t="s">
        <v>9966</v>
      </c>
      <c r="B1606" s="159" t="s">
        <v>9967</v>
      </c>
      <c r="C1606" s="159" t="s">
        <v>9968</v>
      </c>
      <c r="D1606" s="159" t="s">
        <v>9968</v>
      </c>
      <c r="E1606" s="160">
        <v>1</v>
      </c>
      <c r="F1606" s="161">
        <v>4999999</v>
      </c>
      <c r="G1606" s="161">
        <v>7000000</v>
      </c>
      <c r="H1606" s="159" t="s">
        <v>3651</v>
      </c>
      <c r="I1606" s="159" t="s">
        <v>3656</v>
      </c>
      <c r="J1606" s="159" t="s">
        <v>5077</v>
      </c>
      <c r="K1606" s="159" t="s">
        <v>182</v>
      </c>
      <c r="L1606" s="159" t="s">
        <v>9969</v>
      </c>
    </row>
    <row r="1607" spans="1:12" x14ac:dyDescent="0.2">
      <c r="A1607" s="159" t="s">
        <v>9957</v>
      </c>
      <c r="B1607" s="159" t="s">
        <v>9958</v>
      </c>
      <c r="C1607" s="159" t="s">
        <v>9968</v>
      </c>
      <c r="D1607" s="159" t="s">
        <v>9968</v>
      </c>
      <c r="E1607" s="160">
        <v>1</v>
      </c>
      <c r="F1607" s="161">
        <v>65000</v>
      </c>
      <c r="G1607" s="161">
        <v>65000</v>
      </c>
      <c r="H1607" s="159" t="s">
        <v>3670</v>
      </c>
      <c r="I1607" s="159" t="s">
        <v>7988</v>
      </c>
      <c r="J1607" s="159" t="s">
        <v>9959</v>
      </c>
      <c r="K1607" s="159"/>
      <c r="L1607" s="159" t="s">
        <v>9970</v>
      </c>
    </row>
    <row r="1608" spans="1:12" x14ac:dyDescent="0.2">
      <c r="A1608" s="159" t="s">
        <v>3742</v>
      </c>
      <c r="B1608" s="159" t="s">
        <v>3744</v>
      </c>
      <c r="C1608" s="159" t="s">
        <v>9971</v>
      </c>
      <c r="D1608" s="159" t="s">
        <v>9971</v>
      </c>
      <c r="E1608" s="160">
        <v>1</v>
      </c>
      <c r="F1608" s="161">
        <v>30000000</v>
      </c>
      <c r="G1608" s="161">
        <v>30000000</v>
      </c>
      <c r="H1608" s="159" t="s">
        <v>3651</v>
      </c>
      <c r="I1608" s="159" t="s">
        <v>3656</v>
      </c>
      <c r="J1608" s="159" t="s">
        <v>3944</v>
      </c>
      <c r="K1608" s="159"/>
      <c r="L1608" s="159" t="s">
        <v>3743</v>
      </c>
    </row>
    <row r="1609" spans="1:12" x14ac:dyDescent="0.2">
      <c r="A1609" s="159" t="s">
        <v>9972</v>
      </c>
      <c r="B1609" s="159" t="s">
        <v>9973</v>
      </c>
      <c r="C1609" s="159" t="s">
        <v>9971</v>
      </c>
      <c r="D1609" s="159" t="s">
        <v>9974</v>
      </c>
      <c r="E1609" s="160">
        <v>2</v>
      </c>
      <c r="F1609" s="161">
        <v>36184531</v>
      </c>
      <c r="G1609" s="161">
        <v>51270077</v>
      </c>
      <c r="H1609" s="159" t="s">
        <v>3651</v>
      </c>
      <c r="I1609" s="159" t="s">
        <v>3716</v>
      </c>
      <c r="J1609" s="159" t="s">
        <v>6735</v>
      </c>
      <c r="K1609" s="159"/>
      <c r="L1609" s="159" t="s">
        <v>9975</v>
      </c>
    </row>
    <row r="1610" spans="1:12" x14ac:dyDescent="0.2">
      <c r="A1610" s="159" t="s">
        <v>9976</v>
      </c>
      <c r="B1610" s="159" t="s">
        <v>9977</v>
      </c>
      <c r="C1610" s="159" t="s">
        <v>9971</v>
      </c>
      <c r="D1610" s="159" t="s">
        <v>9971</v>
      </c>
      <c r="E1610" s="160">
        <v>1</v>
      </c>
      <c r="F1610" s="161">
        <v>286000</v>
      </c>
      <c r="G1610" s="161">
        <v>400000</v>
      </c>
      <c r="H1610" s="159" t="s">
        <v>3670</v>
      </c>
      <c r="I1610" s="159" t="s">
        <v>3753</v>
      </c>
      <c r="J1610" s="159" t="s">
        <v>9978</v>
      </c>
      <c r="K1610" s="159" t="s">
        <v>193</v>
      </c>
      <c r="L1610" s="159" t="s">
        <v>9979</v>
      </c>
    </row>
    <row r="1611" spans="1:12" x14ac:dyDescent="0.2">
      <c r="A1611" s="159" t="s">
        <v>9980</v>
      </c>
      <c r="B1611" s="159" t="s">
        <v>9981</v>
      </c>
      <c r="C1611" s="159" t="s">
        <v>9982</v>
      </c>
      <c r="D1611" s="159" t="s">
        <v>9982</v>
      </c>
      <c r="E1611" s="160">
        <v>1</v>
      </c>
      <c r="F1611" s="161">
        <v>15461652</v>
      </c>
      <c r="G1611" s="161">
        <v>15461652</v>
      </c>
      <c r="H1611" s="159" t="s">
        <v>3670</v>
      </c>
      <c r="I1611" s="159" t="s">
        <v>3690</v>
      </c>
      <c r="J1611" s="159" t="s">
        <v>9895</v>
      </c>
      <c r="K1611" s="159" t="s">
        <v>178</v>
      </c>
      <c r="L1611" s="159" t="s">
        <v>9983</v>
      </c>
    </row>
    <row r="1612" spans="1:12" x14ac:dyDescent="0.2">
      <c r="A1612" s="159" t="s">
        <v>7899</v>
      </c>
      <c r="B1612" s="159" t="s">
        <v>7900</v>
      </c>
      <c r="C1612" s="159" t="s">
        <v>9982</v>
      </c>
      <c r="D1612" s="159" t="s">
        <v>9982</v>
      </c>
      <c r="E1612" s="160">
        <v>1</v>
      </c>
      <c r="F1612" s="161">
        <v>224000</v>
      </c>
      <c r="G1612" s="161">
        <v>224000</v>
      </c>
      <c r="H1612" s="159" t="s">
        <v>3651</v>
      </c>
      <c r="I1612" s="159" t="s">
        <v>3671</v>
      </c>
      <c r="J1612" s="159" t="s">
        <v>5196</v>
      </c>
      <c r="K1612" s="159"/>
      <c r="L1612" s="159" t="s">
        <v>9984</v>
      </c>
    </row>
    <row r="1613" spans="1:12" x14ac:dyDescent="0.2">
      <c r="A1613" s="159" t="s">
        <v>9985</v>
      </c>
      <c r="B1613" s="159" t="s">
        <v>9986</v>
      </c>
      <c r="C1613" s="159" t="s">
        <v>9982</v>
      </c>
      <c r="D1613" s="159" t="s">
        <v>9982</v>
      </c>
      <c r="E1613" s="160">
        <v>1</v>
      </c>
      <c r="F1613" s="161">
        <v>42571751</v>
      </c>
      <c r="G1613" s="161">
        <v>42571751</v>
      </c>
      <c r="H1613" s="159" t="s">
        <v>3670</v>
      </c>
      <c r="I1613" s="159" t="s">
        <v>3671</v>
      </c>
      <c r="J1613" s="159" t="s">
        <v>3887</v>
      </c>
      <c r="K1613" s="159"/>
      <c r="L1613" s="159" t="s">
        <v>9987</v>
      </c>
    </row>
    <row r="1614" spans="1:12" x14ac:dyDescent="0.2">
      <c r="A1614" s="159" t="s">
        <v>9988</v>
      </c>
      <c r="B1614" s="159" t="s">
        <v>9989</v>
      </c>
      <c r="C1614" s="159" t="s">
        <v>6445</v>
      </c>
      <c r="D1614" s="159" t="s">
        <v>4011</v>
      </c>
      <c r="E1614" s="160">
        <v>2</v>
      </c>
      <c r="F1614" s="161">
        <v>808000</v>
      </c>
      <c r="G1614" s="161">
        <v>8000000</v>
      </c>
      <c r="H1614" s="159" t="s">
        <v>3651</v>
      </c>
      <c r="I1614" s="159" t="s">
        <v>5250</v>
      </c>
      <c r="J1614" s="159" t="s">
        <v>5476</v>
      </c>
      <c r="K1614" s="159" t="s">
        <v>193</v>
      </c>
      <c r="L1614" s="159" t="s">
        <v>9990</v>
      </c>
    </row>
    <row r="1615" spans="1:12" x14ac:dyDescent="0.2">
      <c r="A1615" s="159" t="s">
        <v>9488</v>
      </c>
      <c r="B1615" s="159" t="s">
        <v>9489</v>
      </c>
      <c r="C1615" s="159" t="s">
        <v>6445</v>
      </c>
      <c r="D1615" s="159" t="s">
        <v>6445</v>
      </c>
      <c r="E1615" s="160">
        <v>1</v>
      </c>
      <c r="F1615" s="161">
        <v>35000</v>
      </c>
      <c r="G1615" s="161"/>
      <c r="H1615" s="159" t="s">
        <v>3651</v>
      </c>
      <c r="I1615" s="159" t="s">
        <v>5250</v>
      </c>
      <c r="J1615" s="159" t="s">
        <v>5476</v>
      </c>
      <c r="K1615" s="159" t="s">
        <v>189</v>
      </c>
      <c r="L1615" s="159" t="s">
        <v>9991</v>
      </c>
    </row>
    <row r="1616" spans="1:12" x14ac:dyDescent="0.2">
      <c r="A1616" s="159" t="s">
        <v>9992</v>
      </c>
      <c r="B1616" s="159" t="s">
        <v>9993</v>
      </c>
      <c r="C1616" s="159" t="s">
        <v>6445</v>
      </c>
      <c r="D1616" s="159" t="s">
        <v>6445</v>
      </c>
      <c r="E1616" s="160">
        <v>1</v>
      </c>
      <c r="F1616" s="161">
        <v>179820</v>
      </c>
      <c r="G1616" s="161">
        <v>179820</v>
      </c>
      <c r="H1616" s="159" t="s">
        <v>3651</v>
      </c>
      <c r="I1616" s="159" t="s">
        <v>3704</v>
      </c>
      <c r="J1616" s="159" t="s">
        <v>5205</v>
      </c>
      <c r="K1616" s="159"/>
      <c r="L1616" s="159" t="s">
        <v>9994</v>
      </c>
    </row>
    <row r="1617" spans="1:12" x14ac:dyDescent="0.2">
      <c r="A1617" s="159" t="s">
        <v>9995</v>
      </c>
      <c r="B1617" s="159" t="s">
        <v>9996</v>
      </c>
      <c r="C1617" s="159" t="s">
        <v>6445</v>
      </c>
      <c r="D1617" s="159" t="s">
        <v>6445</v>
      </c>
      <c r="E1617" s="160">
        <v>1</v>
      </c>
      <c r="F1617" s="161">
        <v>624999</v>
      </c>
      <c r="G1617" s="161">
        <v>1500000</v>
      </c>
      <c r="H1617" s="159" t="s">
        <v>3651</v>
      </c>
      <c r="I1617" s="159" t="s">
        <v>4996</v>
      </c>
      <c r="J1617" s="159" t="s">
        <v>5093</v>
      </c>
      <c r="K1617" s="159" t="s">
        <v>185</v>
      </c>
      <c r="L1617" s="159" t="s">
        <v>9997</v>
      </c>
    </row>
    <row r="1618" spans="1:12" x14ac:dyDescent="0.2">
      <c r="A1618" s="159" t="s">
        <v>8570</v>
      </c>
      <c r="B1618" s="159" t="s">
        <v>8571</v>
      </c>
      <c r="C1618" s="159" t="s">
        <v>9998</v>
      </c>
      <c r="D1618" s="159" t="s">
        <v>4014</v>
      </c>
      <c r="E1618" s="160">
        <v>2</v>
      </c>
      <c r="F1618" s="161">
        <v>947000</v>
      </c>
      <c r="G1618" s="161">
        <v>10000000</v>
      </c>
      <c r="H1618" s="159" t="s">
        <v>3651</v>
      </c>
      <c r="I1618" s="159" t="s">
        <v>3871</v>
      </c>
      <c r="J1618" s="159" t="s">
        <v>8572</v>
      </c>
      <c r="K1618" s="159"/>
      <c r="L1618" s="159" t="s">
        <v>9999</v>
      </c>
    </row>
    <row r="1619" spans="1:12" x14ac:dyDescent="0.2">
      <c r="A1619" s="159" t="s">
        <v>10000</v>
      </c>
      <c r="B1619" s="159" t="s">
        <v>10001</v>
      </c>
      <c r="C1619" s="159" t="s">
        <v>9998</v>
      </c>
      <c r="D1619" s="159" t="s">
        <v>9998</v>
      </c>
      <c r="E1619" s="160">
        <v>1</v>
      </c>
      <c r="F1619" s="161">
        <v>128394</v>
      </c>
      <c r="G1619" s="161">
        <v>128394</v>
      </c>
      <c r="H1619" s="159" t="s">
        <v>3651</v>
      </c>
      <c r="I1619" s="159" t="s">
        <v>4979</v>
      </c>
      <c r="J1619" s="159" t="s">
        <v>10002</v>
      </c>
      <c r="K1619" s="159"/>
      <c r="L1619" s="159" t="s">
        <v>10003</v>
      </c>
    </row>
    <row r="1620" spans="1:12" x14ac:dyDescent="0.2">
      <c r="A1620" s="159" t="s">
        <v>10004</v>
      </c>
      <c r="B1620" s="159" t="s">
        <v>10005</v>
      </c>
      <c r="C1620" s="159" t="s">
        <v>9998</v>
      </c>
      <c r="D1620" s="159" t="s">
        <v>9998</v>
      </c>
      <c r="E1620" s="160">
        <v>2</v>
      </c>
      <c r="F1620" s="161">
        <v>2365500</v>
      </c>
      <c r="G1620" s="161"/>
      <c r="H1620" s="159" t="s">
        <v>3651</v>
      </c>
      <c r="I1620" s="159" t="s">
        <v>3690</v>
      </c>
      <c r="J1620" s="159" t="s">
        <v>10006</v>
      </c>
      <c r="K1620" s="159" t="s">
        <v>178</v>
      </c>
      <c r="L1620" s="159" t="s">
        <v>10007</v>
      </c>
    </row>
    <row r="1621" spans="1:12" x14ac:dyDescent="0.2">
      <c r="A1621" s="159" t="s">
        <v>10008</v>
      </c>
      <c r="B1621" s="159" t="s">
        <v>10009</v>
      </c>
      <c r="C1621" s="159" t="s">
        <v>10010</v>
      </c>
      <c r="D1621" s="159" t="s">
        <v>10010</v>
      </c>
      <c r="E1621" s="160">
        <v>1</v>
      </c>
      <c r="F1621" s="161">
        <v>140000</v>
      </c>
      <c r="G1621" s="161">
        <v>150000</v>
      </c>
      <c r="H1621" s="159" t="s">
        <v>3651</v>
      </c>
      <c r="I1621" s="159" t="s">
        <v>3666</v>
      </c>
      <c r="J1621" s="159" t="s">
        <v>5305</v>
      </c>
      <c r="K1621" s="159" t="s">
        <v>193</v>
      </c>
      <c r="L1621" s="159" t="s">
        <v>10011</v>
      </c>
    </row>
    <row r="1622" spans="1:12" x14ac:dyDescent="0.2">
      <c r="A1622" s="159" t="s">
        <v>10012</v>
      </c>
      <c r="B1622" s="159" t="s">
        <v>10013</v>
      </c>
      <c r="C1622" s="159" t="s">
        <v>10014</v>
      </c>
      <c r="D1622" s="159" t="s">
        <v>10014</v>
      </c>
      <c r="E1622" s="160">
        <v>1</v>
      </c>
      <c r="F1622" s="161">
        <v>80016604</v>
      </c>
      <c r="G1622" s="161">
        <v>80016604</v>
      </c>
      <c r="H1622" s="159" t="s">
        <v>3670</v>
      </c>
      <c r="I1622" s="159" t="s">
        <v>3671</v>
      </c>
      <c r="J1622" s="159" t="s">
        <v>3887</v>
      </c>
      <c r="K1622" s="159" t="s">
        <v>182</v>
      </c>
      <c r="L1622" s="159" t="s">
        <v>10015</v>
      </c>
    </row>
    <row r="1623" spans="1:12" x14ac:dyDescent="0.2">
      <c r="A1623" s="159" t="s">
        <v>6419</v>
      </c>
      <c r="B1623" s="159" t="s">
        <v>6420</v>
      </c>
      <c r="C1623" s="159" t="s">
        <v>10014</v>
      </c>
      <c r="D1623" s="159" t="s">
        <v>10014</v>
      </c>
      <c r="E1623" s="160">
        <v>1</v>
      </c>
      <c r="F1623" s="161">
        <v>749980</v>
      </c>
      <c r="G1623" s="161">
        <v>749980</v>
      </c>
      <c r="H1623" s="159" t="s">
        <v>3651</v>
      </c>
      <c r="I1623" s="159" t="s">
        <v>3671</v>
      </c>
      <c r="J1623" s="159" t="s">
        <v>4835</v>
      </c>
      <c r="K1623" s="159"/>
      <c r="L1623" s="159" t="s">
        <v>10016</v>
      </c>
    </row>
    <row r="1624" spans="1:12" x14ac:dyDescent="0.2">
      <c r="A1624" s="159" t="s">
        <v>10017</v>
      </c>
      <c r="B1624" s="159" t="s">
        <v>10018</v>
      </c>
      <c r="C1624" s="159" t="s">
        <v>10014</v>
      </c>
      <c r="D1624" s="159" t="s">
        <v>10014</v>
      </c>
      <c r="E1624" s="160">
        <v>1</v>
      </c>
      <c r="F1624" s="161">
        <v>62079394</v>
      </c>
      <c r="G1624" s="161">
        <v>122561289</v>
      </c>
      <c r="H1624" s="159" t="s">
        <v>3651</v>
      </c>
      <c r="I1624" s="159" t="s">
        <v>3716</v>
      </c>
      <c r="J1624" s="159" t="s">
        <v>5266</v>
      </c>
      <c r="K1624" s="159" t="s">
        <v>189</v>
      </c>
      <c r="L1624" s="159" t="s">
        <v>10019</v>
      </c>
    </row>
    <row r="1625" spans="1:12" x14ac:dyDescent="0.2">
      <c r="A1625" s="159" t="s">
        <v>10020</v>
      </c>
      <c r="B1625" s="159" t="s">
        <v>10021</v>
      </c>
      <c r="C1625" s="159" t="s">
        <v>10014</v>
      </c>
      <c r="D1625" s="159" t="s">
        <v>10014</v>
      </c>
      <c r="E1625" s="160">
        <v>1</v>
      </c>
      <c r="F1625" s="161">
        <v>590000</v>
      </c>
      <c r="G1625" s="161"/>
      <c r="H1625" s="159" t="s">
        <v>3651</v>
      </c>
      <c r="I1625" s="159" t="s">
        <v>3680</v>
      </c>
      <c r="J1625" s="159" t="s">
        <v>3680</v>
      </c>
      <c r="K1625" s="159"/>
      <c r="L1625" s="159" t="s">
        <v>10022</v>
      </c>
    </row>
    <row r="1626" spans="1:12" x14ac:dyDescent="0.2">
      <c r="A1626" s="159" t="s">
        <v>8835</v>
      </c>
      <c r="B1626" s="159" t="s">
        <v>8836</v>
      </c>
      <c r="C1626" s="159" t="s">
        <v>10023</v>
      </c>
      <c r="D1626" s="159" t="s">
        <v>10023</v>
      </c>
      <c r="E1626" s="160">
        <v>1</v>
      </c>
      <c r="F1626" s="161">
        <v>250000</v>
      </c>
      <c r="G1626" s="161">
        <v>250000</v>
      </c>
      <c r="H1626" s="159" t="s">
        <v>3670</v>
      </c>
      <c r="I1626" s="159" t="s">
        <v>3687</v>
      </c>
      <c r="J1626" s="159" t="s">
        <v>8837</v>
      </c>
      <c r="K1626" s="159"/>
      <c r="L1626" s="159" t="s">
        <v>10024</v>
      </c>
    </row>
    <row r="1627" spans="1:12" x14ac:dyDescent="0.2">
      <c r="A1627" s="159" t="s">
        <v>10025</v>
      </c>
      <c r="B1627" s="159" t="s">
        <v>10026</v>
      </c>
      <c r="C1627" s="159" t="s">
        <v>10023</v>
      </c>
      <c r="D1627" s="159" t="s">
        <v>10023</v>
      </c>
      <c r="E1627" s="160">
        <v>1</v>
      </c>
      <c r="F1627" s="161">
        <v>350000</v>
      </c>
      <c r="G1627" s="161">
        <v>5000000</v>
      </c>
      <c r="H1627" s="159" t="s">
        <v>3651</v>
      </c>
      <c r="I1627" s="159" t="s">
        <v>3753</v>
      </c>
      <c r="J1627" s="159" t="s">
        <v>5448</v>
      </c>
      <c r="K1627" s="159"/>
      <c r="L1627" s="159" t="s">
        <v>10027</v>
      </c>
    </row>
    <row r="1628" spans="1:12" x14ac:dyDescent="0.2">
      <c r="A1628" s="159" t="s">
        <v>7826</v>
      </c>
      <c r="B1628" s="159" t="s">
        <v>7827</v>
      </c>
      <c r="C1628" s="159" t="s">
        <v>10023</v>
      </c>
      <c r="D1628" s="159" t="s">
        <v>10023</v>
      </c>
      <c r="E1628" s="160">
        <v>1</v>
      </c>
      <c r="F1628" s="161">
        <v>149952767</v>
      </c>
      <c r="G1628" s="161">
        <v>149997018</v>
      </c>
      <c r="H1628" s="159" t="s">
        <v>3651</v>
      </c>
      <c r="I1628" s="159" t="s">
        <v>4846</v>
      </c>
      <c r="J1628" s="159" t="s">
        <v>5089</v>
      </c>
      <c r="K1628" s="159" t="s">
        <v>178</v>
      </c>
      <c r="L1628" s="159" t="s">
        <v>10028</v>
      </c>
    </row>
    <row r="1629" spans="1:12" x14ac:dyDescent="0.2">
      <c r="A1629" s="159" t="s">
        <v>10029</v>
      </c>
      <c r="B1629" s="159" t="s">
        <v>10030</v>
      </c>
      <c r="C1629" s="159" t="s">
        <v>10023</v>
      </c>
      <c r="D1629" s="159" t="s">
        <v>10023</v>
      </c>
      <c r="E1629" s="160">
        <v>1</v>
      </c>
      <c r="F1629" s="161">
        <v>120141750</v>
      </c>
      <c r="G1629" s="161">
        <v>199522751</v>
      </c>
      <c r="H1629" s="159" t="s">
        <v>3651</v>
      </c>
      <c r="I1629" s="159" t="s">
        <v>3671</v>
      </c>
      <c r="J1629" s="159" t="s">
        <v>5234</v>
      </c>
      <c r="K1629" s="159"/>
      <c r="L1629" s="159" t="s">
        <v>10031</v>
      </c>
    </row>
    <row r="1630" spans="1:12" x14ac:dyDescent="0.2">
      <c r="A1630" s="159" t="s">
        <v>10032</v>
      </c>
      <c r="B1630" s="159" t="s">
        <v>6483</v>
      </c>
      <c r="C1630" s="159" t="s">
        <v>10023</v>
      </c>
      <c r="D1630" s="159" t="s">
        <v>10023</v>
      </c>
      <c r="E1630" s="160">
        <v>1</v>
      </c>
      <c r="F1630" s="161">
        <v>250000</v>
      </c>
      <c r="G1630" s="161">
        <v>1250000</v>
      </c>
      <c r="H1630" s="159" t="s">
        <v>3651</v>
      </c>
      <c r="I1630" s="159" t="s">
        <v>3671</v>
      </c>
      <c r="J1630" s="159" t="s">
        <v>6484</v>
      </c>
      <c r="K1630" s="159" t="s">
        <v>182</v>
      </c>
      <c r="L1630" s="159" t="s">
        <v>10033</v>
      </c>
    </row>
    <row r="1631" spans="1:12" x14ac:dyDescent="0.2">
      <c r="A1631" s="159" t="s">
        <v>8221</v>
      </c>
      <c r="B1631" s="159" t="s">
        <v>8222</v>
      </c>
      <c r="C1631" s="159" t="s">
        <v>10023</v>
      </c>
      <c r="D1631" s="159" t="s">
        <v>10023</v>
      </c>
      <c r="E1631" s="160">
        <v>1</v>
      </c>
      <c r="F1631" s="161">
        <v>224025681</v>
      </c>
      <c r="G1631" s="161">
        <v>224025681</v>
      </c>
      <c r="H1631" s="159" t="s">
        <v>3651</v>
      </c>
      <c r="I1631" s="159" t="s">
        <v>3656</v>
      </c>
      <c r="J1631" s="159" t="s">
        <v>6763</v>
      </c>
      <c r="K1631" s="159" t="s">
        <v>178</v>
      </c>
      <c r="L1631" s="159" t="s">
        <v>10034</v>
      </c>
    </row>
    <row r="1632" spans="1:12" x14ac:dyDescent="0.2">
      <c r="A1632" s="159" t="s">
        <v>10035</v>
      </c>
      <c r="B1632" s="159" t="s">
        <v>10036</v>
      </c>
      <c r="C1632" s="159" t="s">
        <v>10023</v>
      </c>
      <c r="D1632" s="159" t="s">
        <v>10037</v>
      </c>
      <c r="E1632" s="160">
        <v>2</v>
      </c>
      <c r="F1632" s="161">
        <v>0</v>
      </c>
      <c r="G1632" s="161">
        <v>500000</v>
      </c>
      <c r="H1632" s="159" t="s">
        <v>3651</v>
      </c>
      <c r="I1632" s="159" t="s">
        <v>4996</v>
      </c>
      <c r="J1632" s="159" t="s">
        <v>10038</v>
      </c>
      <c r="K1632" s="159" t="s">
        <v>182</v>
      </c>
      <c r="L1632" s="159" t="s">
        <v>10039</v>
      </c>
    </row>
    <row r="1633" spans="1:12" x14ac:dyDescent="0.2">
      <c r="A1633" s="159" t="s">
        <v>10040</v>
      </c>
      <c r="B1633" s="159" t="s">
        <v>10041</v>
      </c>
      <c r="C1633" s="159" t="s">
        <v>8977</v>
      </c>
      <c r="D1633" s="159" t="s">
        <v>8977</v>
      </c>
      <c r="E1633" s="160">
        <v>1</v>
      </c>
      <c r="F1633" s="161">
        <v>500000</v>
      </c>
      <c r="G1633" s="161">
        <v>2000000</v>
      </c>
      <c r="H1633" s="159" t="s">
        <v>3651</v>
      </c>
      <c r="I1633" s="159" t="s">
        <v>4846</v>
      </c>
      <c r="J1633" s="159" t="s">
        <v>4968</v>
      </c>
      <c r="K1633" s="159"/>
      <c r="L1633" s="159" t="s">
        <v>10042</v>
      </c>
    </row>
    <row r="1634" spans="1:12" x14ac:dyDescent="0.2">
      <c r="A1634" s="159" t="s">
        <v>10043</v>
      </c>
      <c r="B1634" s="159" t="s">
        <v>10044</v>
      </c>
      <c r="C1634" s="159" t="s">
        <v>8977</v>
      </c>
      <c r="D1634" s="159" t="s">
        <v>8977</v>
      </c>
      <c r="E1634" s="160">
        <v>1</v>
      </c>
      <c r="F1634" s="161">
        <v>5000000</v>
      </c>
      <c r="G1634" s="161"/>
      <c r="H1634" s="159" t="s">
        <v>3651</v>
      </c>
      <c r="I1634" s="159" t="s">
        <v>5380</v>
      </c>
      <c r="J1634" s="159" t="s">
        <v>10045</v>
      </c>
      <c r="K1634" s="159"/>
      <c r="L1634" s="159" t="s">
        <v>10046</v>
      </c>
    </row>
    <row r="1635" spans="1:12" x14ac:dyDescent="0.2">
      <c r="A1635" s="159" t="s">
        <v>8975</v>
      </c>
      <c r="B1635" s="159" t="s">
        <v>8976</v>
      </c>
      <c r="C1635" s="159" t="s">
        <v>8977</v>
      </c>
      <c r="D1635" s="159" t="s">
        <v>8977</v>
      </c>
      <c r="E1635" s="160">
        <v>1</v>
      </c>
      <c r="F1635" s="161">
        <v>345000</v>
      </c>
      <c r="G1635" s="161">
        <v>345000</v>
      </c>
      <c r="H1635" s="159" t="s">
        <v>3651</v>
      </c>
      <c r="I1635" s="159" t="s">
        <v>3666</v>
      </c>
      <c r="J1635" s="159" t="s">
        <v>5305</v>
      </c>
      <c r="K1635" s="159" t="s">
        <v>185</v>
      </c>
      <c r="L1635" s="159" t="s">
        <v>10047</v>
      </c>
    </row>
    <row r="1636" spans="1:12" x14ac:dyDescent="0.2">
      <c r="A1636" s="159" t="s">
        <v>8975</v>
      </c>
      <c r="B1636" s="159" t="s">
        <v>8976</v>
      </c>
      <c r="C1636" s="159" t="s">
        <v>8977</v>
      </c>
      <c r="D1636" s="159" t="s">
        <v>8977</v>
      </c>
      <c r="E1636" s="160">
        <v>1</v>
      </c>
      <c r="F1636" s="161">
        <v>350000</v>
      </c>
      <c r="G1636" s="161">
        <v>350000</v>
      </c>
      <c r="H1636" s="159" t="s">
        <v>3651</v>
      </c>
      <c r="I1636" s="159" t="s">
        <v>3666</v>
      </c>
      <c r="J1636" s="159" t="s">
        <v>5305</v>
      </c>
      <c r="K1636" s="159" t="s">
        <v>185</v>
      </c>
      <c r="L1636" s="159" t="s">
        <v>10048</v>
      </c>
    </row>
    <row r="1637" spans="1:12" x14ac:dyDescent="0.2">
      <c r="A1637" s="159" t="s">
        <v>8975</v>
      </c>
      <c r="B1637" s="159" t="s">
        <v>8976</v>
      </c>
      <c r="C1637" s="159" t="s">
        <v>8977</v>
      </c>
      <c r="D1637" s="159" t="s">
        <v>8977</v>
      </c>
      <c r="E1637" s="160">
        <v>1</v>
      </c>
      <c r="F1637" s="161">
        <v>150000</v>
      </c>
      <c r="G1637" s="161">
        <v>150000</v>
      </c>
      <c r="H1637" s="159" t="s">
        <v>3651</v>
      </c>
      <c r="I1637" s="159" t="s">
        <v>3666</v>
      </c>
      <c r="J1637" s="159" t="s">
        <v>5305</v>
      </c>
      <c r="K1637" s="159" t="s">
        <v>185</v>
      </c>
      <c r="L1637" s="159" t="s">
        <v>10049</v>
      </c>
    </row>
    <row r="1638" spans="1:12" x14ac:dyDescent="0.2">
      <c r="A1638" s="159" t="s">
        <v>10050</v>
      </c>
      <c r="B1638" s="159" t="s">
        <v>10051</v>
      </c>
      <c r="C1638" s="159" t="s">
        <v>8977</v>
      </c>
      <c r="D1638" s="159" t="s">
        <v>8977</v>
      </c>
      <c r="E1638" s="160">
        <v>1</v>
      </c>
      <c r="F1638" s="161">
        <v>6500000</v>
      </c>
      <c r="G1638" s="161">
        <v>13000668</v>
      </c>
      <c r="H1638" s="159" t="s">
        <v>3651</v>
      </c>
      <c r="I1638" s="159" t="s">
        <v>3810</v>
      </c>
      <c r="J1638" s="159" t="s">
        <v>5040</v>
      </c>
      <c r="K1638" s="159" t="s">
        <v>185</v>
      </c>
      <c r="L1638" s="159" t="s">
        <v>10052</v>
      </c>
    </row>
    <row r="1639" spans="1:12" x14ac:dyDescent="0.2">
      <c r="A1639" s="159" t="s">
        <v>10053</v>
      </c>
      <c r="B1639" s="159" t="s">
        <v>10054</v>
      </c>
      <c r="C1639" s="159" t="s">
        <v>8977</v>
      </c>
      <c r="D1639" s="159" t="s">
        <v>8977</v>
      </c>
      <c r="E1639" s="160">
        <v>1</v>
      </c>
      <c r="F1639" s="161">
        <v>25679107</v>
      </c>
      <c r="G1639" s="161">
        <v>25679107</v>
      </c>
      <c r="H1639" s="159" t="s">
        <v>3651</v>
      </c>
      <c r="I1639" s="159" t="s">
        <v>3671</v>
      </c>
      <c r="J1639" s="159" t="s">
        <v>3887</v>
      </c>
      <c r="K1639" s="159" t="s">
        <v>193</v>
      </c>
      <c r="L1639" s="159" t="s">
        <v>10055</v>
      </c>
    </row>
    <row r="1640" spans="1:12" x14ac:dyDescent="0.2">
      <c r="A1640" s="159" t="s">
        <v>5851</v>
      </c>
      <c r="B1640" s="159" t="s">
        <v>5852</v>
      </c>
      <c r="C1640" s="159" t="s">
        <v>8977</v>
      </c>
      <c r="D1640" s="159" t="s">
        <v>10056</v>
      </c>
      <c r="E1640" s="160">
        <v>2</v>
      </c>
      <c r="F1640" s="161">
        <v>300000</v>
      </c>
      <c r="G1640" s="161">
        <v>300000</v>
      </c>
      <c r="H1640" s="159" t="s">
        <v>3651</v>
      </c>
      <c r="I1640" s="159" t="s">
        <v>3660</v>
      </c>
      <c r="J1640" s="159" t="s">
        <v>7060</v>
      </c>
      <c r="K1640" s="159"/>
      <c r="L1640" s="159" t="s">
        <v>10057</v>
      </c>
    </row>
    <row r="1641" spans="1:12" x14ac:dyDescent="0.2">
      <c r="A1641" s="159" t="s">
        <v>6289</v>
      </c>
      <c r="B1641" s="159" t="s">
        <v>6290</v>
      </c>
      <c r="C1641" s="159" t="s">
        <v>8977</v>
      </c>
      <c r="D1641" s="159" t="s">
        <v>8977</v>
      </c>
      <c r="E1641" s="160">
        <v>1</v>
      </c>
      <c r="F1641" s="161">
        <v>7371448</v>
      </c>
      <c r="G1641" s="161">
        <v>9999998</v>
      </c>
      <c r="H1641" s="159" t="s">
        <v>3651</v>
      </c>
      <c r="I1641" s="159" t="s">
        <v>3711</v>
      </c>
      <c r="J1641" s="159" t="s">
        <v>6291</v>
      </c>
      <c r="K1641" s="159" t="s">
        <v>182</v>
      </c>
      <c r="L1641" s="159" t="s">
        <v>10058</v>
      </c>
    </row>
    <row r="1642" spans="1:12" x14ac:dyDescent="0.2">
      <c r="A1642" s="159" t="s">
        <v>10059</v>
      </c>
      <c r="B1642" s="159" t="s">
        <v>10060</v>
      </c>
      <c r="C1642" s="159" t="s">
        <v>8977</v>
      </c>
      <c r="D1642" s="159" t="s">
        <v>8977</v>
      </c>
      <c r="E1642" s="160">
        <v>1</v>
      </c>
      <c r="F1642" s="161">
        <v>500000</v>
      </c>
      <c r="G1642" s="161">
        <v>3000000</v>
      </c>
      <c r="H1642" s="159" t="s">
        <v>3651</v>
      </c>
      <c r="I1642" s="159" t="s">
        <v>3671</v>
      </c>
      <c r="J1642" s="159" t="s">
        <v>10061</v>
      </c>
      <c r="K1642" s="159"/>
      <c r="L1642" s="159" t="s">
        <v>10062</v>
      </c>
    </row>
    <row r="1643" spans="1:12" x14ac:dyDescent="0.2">
      <c r="A1643" s="159" t="s">
        <v>10063</v>
      </c>
      <c r="B1643" s="159" t="s">
        <v>10064</v>
      </c>
      <c r="C1643" s="159" t="s">
        <v>5718</v>
      </c>
      <c r="D1643" s="159" t="s">
        <v>5718</v>
      </c>
      <c r="E1643" s="160">
        <v>1</v>
      </c>
      <c r="F1643" s="161">
        <v>3350</v>
      </c>
      <c r="G1643" s="161">
        <v>3350</v>
      </c>
      <c r="H1643" s="159" t="s">
        <v>3651</v>
      </c>
      <c r="I1643" s="159" t="s">
        <v>4979</v>
      </c>
      <c r="J1643" s="159" t="s">
        <v>6017</v>
      </c>
      <c r="K1643" s="159" t="s">
        <v>185</v>
      </c>
      <c r="L1643" s="159" t="s">
        <v>10065</v>
      </c>
    </row>
    <row r="1644" spans="1:12" x14ac:dyDescent="0.2">
      <c r="A1644" s="159" t="s">
        <v>10066</v>
      </c>
      <c r="B1644" s="159" t="s">
        <v>10067</v>
      </c>
      <c r="C1644" s="159" t="s">
        <v>5718</v>
      </c>
      <c r="D1644" s="159" t="s">
        <v>5718</v>
      </c>
      <c r="E1644" s="160">
        <v>1</v>
      </c>
      <c r="F1644" s="161">
        <v>62254435</v>
      </c>
      <c r="G1644" s="161">
        <v>62254435</v>
      </c>
      <c r="H1644" s="159" t="s">
        <v>3651</v>
      </c>
      <c r="I1644" s="159" t="s">
        <v>3656</v>
      </c>
      <c r="J1644" s="159" t="s">
        <v>5077</v>
      </c>
      <c r="K1644" s="159"/>
      <c r="L1644" s="159" t="s">
        <v>10068</v>
      </c>
    </row>
    <row r="1645" spans="1:12" x14ac:dyDescent="0.2">
      <c r="A1645" s="159" t="s">
        <v>9957</v>
      </c>
      <c r="B1645" s="159" t="s">
        <v>9958</v>
      </c>
      <c r="C1645" s="159" t="s">
        <v>10069</v>
      </c>
      <c r="D1645" s="159" t="s">
        <v>10069</v>
      </c>
      <c r="E1645" s="160">
        <v>1</v>
      </c>
      <c r="F1645" s="161">
        <v>120000</v>
      </c>
      <c r="G1645" s="161">
        <v>120000</v>
      </c>
      <c r="H1645" s="159" t="s">
        <v>3670</v>
      </c>
      <c r="I1645" s="159" t="s">
        <v>7988</v>
      </c>
      <c r="J1645" s="159" t="s">
        <v>9959</v>
      </c>
      <c r="K1645" s="159"/>
      <c r="L1645" s="159" t="s">
        <v>10070</v>
      </c>
    </row>
    <row r="1646" spans="1:12" x14ac:dyDescent="0.2">
      <c r="A1646" s="159" t="s">
        <v>10071</v>
      </c>
      <c r="B1646" s="159" t="s">
        <v>10072</v>
      </c>
      <c r="C1646" s="159" t="s">
        <v>10069</v>
      </c>
      <c r="D1646" s="159" t="s">
        <v>10069</v>
      </c>
      <c r="E1646" s="160">
        <v>1</v>
      </c>
      <c r="F1646" s="161">
        <v>675000</v>
      </c>
      <c r="G1646" s="161">
        <v>2000000</v>
      </c>
      <c r="H1646" s="159" t="s">
        <v>3651</v>
      </c>
      <c r="I1646" s="159" t="s">
        <v>4846</v>
      </c>
      <c r="J1646" s="159" t="s">
        <v>5089</v>
      </c>
      <c r="K1646" s="159" t="s">
        <v>189</v>
      </c>
      <c r="L1646" s="159" t="s">
        <v>10073</v>
      </c>
    </row>
    <row r="1647" spans="1:12" x14ac:dyDescent="0.2">
      <c r="A1647" s="159" t="s">
        <v>5800</v>
      </c>
      <c r="B1647" s="159" t="s">
        <v>5801</v>
      </c>
      <c r="C1647" s="159" t="s">
        <v>10074</v>
      </c>
      <c r="D1647" s="159" t="s">
        <v>10074</v>
      </c>
      <c r="E1647" s="160">
        <v>1</v>
      </c>
      <c r="F1647" s="161">
        <v>1900000</v>
      </c>
      <c r="G1647" s="161">
        <v>13000000</v>
      </c>
      <c r="H1647" s="159" t="s">
        <v>3670</v>
      </c>
      <c r="I1647" s="159" t="s">
        <v>3680</v>
      </c>
      <c r="J1647" s="159" t="s">
        <v>3680</v>
      </c>
      <c r="K1647" s="159"/>
      <c r="L1647" s="159" t="s">
        <v>10075</v>
      </c>
    </row>
    <row r="1648" spans="1:12" x14ac:dyDescent="0.2">
      <c r="A1648" s="159" t="s">
        <v>3745</v>
      </c>
      <c r="B1648" s="159" t="s">
        <v>3747</v>
      </c>
      <c r="C1648" s="159" t="s">
        <v>10074</v>
      </c>
      <c r="D1648" s="159" t="s">
        <v>10074</v>
      </c>
      <c r="E1648" s="160">
        <v>1</v>
      </c>
      <c r="F1648" s="161">
        <v>200000633</v>
      </c>
      <c r="G1648" s="161">
        <v>200000633</v>
      </c>
      <c r="H1648" s="159" t="s">
        <v>3651</v>
      </c>
      <c r="I1648" s="159" t="s">
        <v>3656</v>
      </c>
      <c r="J1648" s="159" t="s">
        <v>6912</v>
      </c>
      <c r="K1648" s="159"/>
      <c r="L1648" s="159" t="s">
        <v>3746</v>
      </c>
    </row>
    <row r="1649" spans="1:12" x14ac:dyDescent="0.2">
      <c r="A1649" s="159" t="s">
        <v>10076</v>
      </c>
      <c r="B1649" s="159" t="s">
        <v>10077</v>
      </c>
      <c r="C1649" s="159" t="s">
        <v>10074</v>
      </c>
      <c r="D1649" s="159" t="s">
        <v>10074</v>
      </c>
      <c r="E1649" s="160">
        <v>1</v>
      </c>
      <c r="F1649" s="161">
        <v>90000</v>
      </c>
      <c r="G1649" s="161">
        <v>750000</v>
      </c>
      <c r="H1649" s="159" t="s">
        <v>3651</v>
      </c>
      <c r="I1649" s="159" t="s">
        <v>3671</v>
      </c>
      <c r="J1649" s="159" t="s">
        <v>3868</v>
      </c>
      <c r="K1649" s="159"/>
      <c r="L1649" s="159" t="s">
        <v>10078</v>
      </c>
    </row>
    <row r="1650" spans="1:12" x14ac:dyDescent="0.2">
      <c r="A1650" s="159" t="s">
        <v>10079</v>
      </c>
      <c r="B1650" s="159" t="s">
        <v>10080</v>
      </c>
      <c r="C1650" s="159" t="s">
        <v>10074</v>
      </c>
      <c r="D1650" s="159" t="s">
        <v>10074</v>
      </c>
      <c r="E1650" s="160">
        <v>1</v>
      </c>
      <c r="F1650" s="161">
        <v>5000000</v>
      </c>
      <c r="G1650" s="161">
        <v>5000000</v>
      </c>
      <c r="H1650" s="159" t="s">
        <v>3670</v>
      </c>
      <c r="I1650" s="159" t="s">
        <v>3690</v>
      </c>
      <c r="J1650" s="159" t="s">
        <v>7942</v>
      </c>
      <c r="K1650" s="159"/>
      <c r="L1650" s="159" t="s">
        <v>10081</v>
      </c>
    </row>
    <row r="1651" spans="1:12" x14ac:dyDescent="0.2">
      <c r="A1651" s="159" t="s">
        <v>9957</v>
      </c>
      <c r="B1651" s="159" t="s">
        <v>9958</v>
      </c>
      <c r="C1651" s="159" t="s">
        <v>10074</v>
      </c>
      <c r="D1651" s="159" t="s">
        <v>10074</v>
      </c>
      <c r="E1651" s="160">
        <v>1</v>
      </c>
      <c r="F1651" s="161">
        <v>72500</v>
      </c>
      <c r="G1651" s="161">
        <v>72500</v>
      </c>
      <c r="H1651" s="159" t="s">
        <v>3670</v>
      </c>
      <c r="I1651" s="159" t="s">
        <v>7988</v>
      </c>
      <c r="J1651" s="159" t="s">
        <v>9959</v>
      </c>
      <c r="K1651" s="159"/>
      <c r="L1651" s="159" t="s">
        <v>10082</v>
      </c>
    </row>
    <row r="1652" spans="1:12" x14ac:dyDescent="0.2">
      <c r="A1652" s="159" t="s">
        <v>9957</v>
      </c>
      <c r="B1652" s="159" t="s">
        <v>9958</v>
      </c>
      <c r="C1652" s="159" t="s">
        <v>10074</v>
      </c>
      <c r="D1652" s="159" t="s">
        <v>10074</v>
      </c>
      <c r="E1652" s="160">
        <v>1</v>
      </c>
      <c r="F1652" s="161">
        <v>55000</v>
      </c>
      <c r="G1652" s="161">
        <v>55000</v>
      </c>
      <c r="H1652" s="159" t="s">
        <v>3670</v>
      </c>
      <c r="I1652" s="159" t="s">
        <v>7988</v>
      </c>
      <c r="J1652" s="159" t="s">
        <v>9959</v>
      </c>
      <c r="K1652" s="159"/>
      <c r="L1652" s="159" t="s">
        <v>10083</v>
      </c>
    </row>
    <row r="1653" spans="1:12" x14ac:dyDescent="0.2">
      <c r="A1653" s="159" t="s">
        <v>10084</v>
      </c>
      <c r="B1653" s="159" t="s">
        <v>10085</v>
      </c>
      <c r="C1653" s="159" t="s">
        <v>8698</v>
      </c>
      <c r="D1653" s="159" t="s">
        <v>8698</v>
      </c>
      <c r="E1653" s="160">
        <v>1</v>
      </c>
      <c r="F1653" s="161">
        <v>2099999</v>
      </c>
      <c r="G1653" s="161">
        <v>3014998</v>
      </c>
      <c r="H1653" s="159" t="s">
        <v>3651</v>
      </c>
      <c r="I1653" s="159" t="s">
        <v>6305</v>
      </c>
      <c r="J1653" s="159" t="s">
        <v>10086</v>
      </c>
      <c r="K1653" s="159"/>
      <c r="L1653" s="159" t="s">
        <v>10087</v>
      </c>
    </row>
    <row r="1654" spans="1:12" x14ac:dyDescent="0.2">
      <c r="A1654" s="159" t="s">
        <v>6719</v>
      </c>
      <c r="B1654" s="159" t="s">
        <v>6720</v>
      </c>
      <c r="C1654" s="159" t="s">
        <v>8698</v>
      </c>
      <c r="D1654" s="159" t="s">
        <v>8698</v>
      </c>
      <c r="E1654" s="160">
        <v>1</v>
      </c>
      <c r="F1654" s="161">
        <v>104816348</v>
      </c>
      <c r="G1654" s="161">
        <v>123689146</v>
      </c>
      <c r="H1654" s="159" t="s">
        <v>3651</v>
      </c>
      <c r="I1654" s="159" t="s">
        <v>3656</v>
      </c>
      <c r="J1654" s="159" t="s">
        <v>3978</v>
      </c>
      <c r="K1654" s="159"/>
      <c r="L1654" s="159" t="s">
        <v>10088</v>
      </c>
    </row>
    <row r="1655" spans="1:12" x14ac:dyDescent="0.2">
      <c r="A1655" s="159" t="s">
        <v>10089</v>
      </c>
      <c r="B1655" s="159" t="s">
        <v>10090</v>
      </c>
      <c r="C1655" s="159" t="s">
        <v>8698</v>
      </c>
      <c r="D1655" s="159" t="s">
        <v>8698</v>
      </c>
      <c r="E1655" s="160">
        <v>1</v>
      </c>
      <c r="F1655" s="161">
        <v>125000</v>
      </c>
      <c r="G1655" s="161">
        <v>2000000</v>
      </c>
      <c r="H1655" s="159" t="s">
        <v>3651</v>
      </c>
      <c r="I1655" s="159" t="s">
        <v>4996</v>
      </c>
      <c r="J1655" s="159" t="s">
        <v>5093</v>
      </c>
      <c r="K1655" s="159" t="s">
        <v>193</v>
      </c>
      <c r="L1655" s="159" t="s">
        <v>10091</v>
      </c>
    </row>
    <row r="1656" spans="1:12" x14ac:dyDescent="0.2">
      <c r="A1656" s="159" t="s">
        <v>10092</v>
      </c>
      <c r="B1656" s="159" t="s">
        <v>10093</v>
      </c>
      <c r="C1656" s="159" t="s">
        <v>10094</v>
      </c>
      <c r="D1656" s="159" t="s">
        <v>10094</v>
      </c>
      <c r="E1656" s="160">
        <v>1</v>
      </c>
      <c r="F1656" s="161">
        <v>2438082</v>
      </c>
      <c r="G1656" s="161">
        <v>8000000</v>
      </c>
      <c r="H1656" s="159" t="s">
        <v>3651</v>
      </c>
      <c r="I1656" s="159" t="s">
        <v>3810</v>
      </c>
      <c r="J1656" s="159" t="s">
        <v>5859</v>
      </c>
      <c r="K1656" s="159"/>
      <c r="L1656" s="159" t="s">
        <v>10095</v>
      </c>
    </row>
    <row r="1657" spans="1:12" x14ac:dyDescent="0.2">
      <c r="A1657" s="159" t="s">
        <v>10096</v>
      </c>
      <c r="B1657" s="159" t="s">
        <v>10097</v>
      </c>
      <c r="C1657" s="159" t="s">
        <v>9201</v>
      </c>
      <c r="D1657" s="159" t="s">
        <v>9201</v>
      </c>
      <c r="E1657" s="160">
        <v>1</v>
      </c>
      <c r="F1657" s="161">
        <v>2999900</v>
      </c>
      <c r="G1657" s="161">
        <v>2999900</v>
      </c>
      <c r="H1657" s="159" t="s">
        <v>3651</v>
      </c>
      <c r="I1657" s="159" t="s">
        <v>3656</v>
      </c>
      <c r="J1657" s="159" t="s">
        <v>6199</v>
      </c>
      <c r="K1657" s="159" t="s">
        <v>189</v>
      </c>
      <c r="L1657" s="159" t="s">
        <v>10098</v>
      </c>
    </row>
    <row r="1658" spans="1:12" x14ac:dyDescent="0.2">
      <c r="A1658" s="159" t="s">
        <v>10099</v>
      </c>
      <c r="B1658" s="159" t="s">
        <v>10100</v>
      </c>
      <c r="C1658" s="159" t="s">
        <v>9201</v>
      </c>
      <c r="D1658" s="159" t="s">
        <v>9201</v>
      </c>
      <c r="E1658" s="160">
        <v>1</v>
      </c>
      <c r="F1658" s="161">
        <v>34999997</v>
      </c>
      <c r="G1658" s="161">
        <v>34999997</v>
      </c>
      <c r="H1658" s="159" t="s">
        <v>3651</v>
      </c>
      <c r="I1658" s="159" t="s">
        <v>3656</v>
      </c>
      <c r="J1658" s="159" t="s">
        <v>3978</v>
      </c>
      <c r="K1658" s="159" t="s">
        <v>182</v>
      </c>
      <c r="L1658" s="159" t="s">
        <v>10101</v>
      </c>
    </row>
    <row r="1659" spans="1:12" x14ac:dyDescent="0.2">
      <c r="A1659" s="159" t="s">
        <v>10102</v>
      </c>
      <c r="B1659" s="159" t="s">
        <v>10103</v>
      </c>
      <c r="C1659" s="159" t="s">
        <v>9201</v>
      </c>
      <c r="D1659" s="159" t="s">
        <v>9201</v>
      </c>
      <c r="E1659" s="160">
        <v>1</v>
      </c>
      <c r="F1659" s="161">
        <v>1606754</v>
      </c>
      <c r="G1659" s="161">
        <v>1606754</v>
      </c>
      <c r="H1659" s="159" t="s">
        <v>3670</v>
      </c>
      <c r="I1659" s="159" t="s">
        <v>3716</v>
      </c>
      <c r="J1659" s="159" t="s">
        <v>10104</v>
      </c>
      <c r="K1659" s="159"/>
      <c r="L1659" s="159" t="s">
        <v>10105</v>
      </c>
    </row>
    <row r="1660" spans="1:12" x14ac:dyDescent="0.2">
      <c r="A1660" s="159" t="s">
        <v>10106</v>
      </c>
      <c r="B1660" s="159" t="s">
        <v>10107</v>
      </c>
      <c r="C1660" s="159" t="s">
        <v>9201</v>
      </c>
      <c r="D1660" s="159" t="s">
        <v>9201</v>
      </c>
      <c r="E1660" s="160">
        <v>1</v>
      </c>
      <c r="F1660" s="161">
        <v>100000</v>
      </c>
      <c r="G1660" s="161">
        <v>100000</v>
      </c>
      <c r="H1660" s="159" t="s">
        <v>3651</v>
      </c>
      <c r="I1660" s="159" t="s">
        <v>3810</v>
      </c>
      <c r="J1660" s="159" t="s">
        <v>5617</v>
      </c>
      <c r="K1660" s="159" t="s">
        <v>182</v>
      </c>
      <c r="L1660" s="159" t="s">
        <v>10108</v>
      </c>
    </row>
    <row r="1661" spans="1:12" x14ac:dyDescent="0.2">
      <c r="A1661" s="159" t="s">
        <v>10106</v>
      </c>
      <c r="B1661" s="159" t="s">
        <v>10107</v>
      </c>
      <c r="C1661" s="159" t="s">
        <v>9201</v>
      </c>
      <c r="D1661" s="159" t="s">
        <v>9201</v>
      </c>
      <c r="E1661" s="160">
        <v>1</v>
      </c>
      <c r="F1661" s="161">
        <v>3500000</v>
      </c>
      <c r="G1661" s="161">
        <v>3500000</v>
      </c>
      <c r="H1661" s="159" t="s">
        <v>3651</v>
      </c>
      <c r="I1661" s="159" t="s">
        <v>3810</v>
      </c>
      <c r="J1661" s="159" t="s">
        <v>5617</v>
      </c>
      <c r="K1661" s="159" t="s">
        <v>182</v>
      </c>
      <c r="L1661" s="159" t="s">
        <v>10109</v>
      </c>
    </row>
    <row r="1662" spans="1:12" x14ac:dyDescent="0.2">
      <c r="A1662" s="159" t="s">
        <v>10106</v>
      </c>
      <c r="B1662" s="159" t="s">
        <v>10107</v>
      </c>
      <c r="C1662" s="159" t="s">
        <v>9201</v>
      </c>
      <c r="D1662" s="159" t="s">
        <v>9201</v>
      </c>
      <c r="E1662" s="160">
        <v>1</v>
      </c>
      <c r="F1662" s="161">
        <v>926000</v>
      </c>
      <c r="G1662" s="161">
        <v>926000</v>
      </c>
      <c r="H1662" s="159" t="s">
        <v>3651</v>
      </c>
      <c r="I1662" s="159" t="s">
        <v>3810</v>
      </c>
      <c r="J1662" s="159" t="s">
        <v>5617</v>
      </c>
      <c r="K1662" s="159" t="s">
        <v>182</v>
      </c>
      <c r="L1662" s="159" t="s">
        <v>10110</v>
      </c>
    </row>
    <row r="1663" spans="1:12" x14ac:dyDescent="0.2">
      <c r="A1663" s="159" t="s">
        <v>10111</v>
      </c>
      <c r="B1663" s="159" t="s">
        <v>10112</v>
      </c>
      <c r="C1663" s="159" t="s">
        <v>9201</v>
      </c>
      <c r="D1663" s="159" t="s">
        <v>9201</v>
      </c>
      <c r="E1663" s="160">
        <v>1</v>
      </c>
      <c r="F1663" s="161">
        <v>500000</v>
      </c>
      <c r="G1663" s="161">
        <v>500000</v>
      </c>
      <c r="H1663" s="159" t="s">
        <v>3670</v>
      </c>
      <c r="I1663" s="159" t="s">
        <v>3690</v>
      </c>
      <c r="J1663" s="159" t="s">
        <v>3878</v>
      </c>
      <c r="K1663" s="159" t="s">
        <v>185</v>
      </c>
      <c r="L1663" s="159" t="s">
        <v>10113</v>
      </c>
    </row>
    <row r="1664" spans="1:12" x14ac:dyDescent="0.2">
      <c r="A1664" s="159" t="s">
        <v>10106</v>
      </c>
      <c r="B1664" s="159" t="s">
        <v>10107</v>
      </c>
      <c r="C1664" s="159" t="s">
        <v>9201</v>
      </c>
      <c r="D1664" s="159" t="s">
        <v>9201</v>
      </c>
      <c r="E1664" s="160">
        <v>1</v>
      </c>
      <c r="F1664" s="161">
        <v>975000</v>
      </c>
      <c r="G1664" s="161">
        <v>975000</v>
      </c>
      <c r="H1664" s="159" t="s">
        <v>3651</v>
      </c>
      <c r="I1664" s="159" t="s">
        <v>3810</v>
      </c>
      <c r="J1664" s="159" t="s">
        <v>5617</v>
      </c>
      <c r="K1664" s="159" t="s">
        <v>182</v>
      </c>
      <c r="L1664" s="159" t="s">
        <v>10114</v>
      </c>
    </row>
    <row r="1665" spans="1:12" x14ac:dyDescent="0.2">
      <c r="A1665" s="159" t="s">
        <v>10106</v>
      </c>
      <c r="B1665" s="159" t="s">
        <v>10107</v>
      </c>
      <c r="C1665" s="159" t="s">
        <v>9201</v>
      </c>
      <c r="D1665" s="159" t="s">
        <v>9201</v>
      </c>
      <c r="E1665" s="160">
        <v>1</v>
      </c>
      <c r="F1665" s="161">
        <v>75000</v>
      </c>
      <c r="G1665" s="161">
        <v>75000</v>
      </c>
      <c r="H1665" s="159" t="s">
        <v>3651</v>
      </c>
      <c r="I1665" s="159" t="s">
        <v>3810</v>
      </c>
      <c r="J1665" s="159" t="s">
        <v>5617</v>
      </c>
      <c r="K1665" s="159" t="s">
        <v>182</v>
      </c>
      <c r="L1665" s="159" t="s">
        <v>10115</v>
      </c>
    </row>
    <row r="1666" spans="1:12" x14ac:dyDescent="0.2">
      <c r="A1666" s="159" t="s">
        <v>10106</v>
      </c>
      <c r="B1666" s="159" t="s">
        <v>10107</v>
      </c>
      <c r="C1666" s="159" t="s">
        <v>9201</v>
      </c>
      <c r="D1666" s="159" t="s">
        <v>9201</v>
      </c>
      <c r="E1666" s="160">
        <v>1</v>
      </c>
      <c r="F1666" s="161">
        <v>725000</v>
      </c>
      <c r="G1666" s="161">
        <v>725000</v>
      </c>
      <c r="H1666" s="159" t="s">
        <v>3651</v>
      </c>
      <c r="I1666" s="159" t="s">
        <v>3810</v>
      </c>
      <c r="J1666" s="159" t="s">
        <v>5617</v>
      </c>
      <c r="K1666" s="159" t="s">
        <v>182</v>
      </c>
      <c r="L1666" s="159" t="s">
        <v>10116</v>
      </c>
    </row>
    <row r="1667" spans="1:12" x14ac:dyDescent="0.2">
      <c r="A1667" s="159" t="s">
        <v>10106</v>
      </c>
      <c r="B1667" s="159" t="s">
        <v>10107</v>
      </c>
      <c r="C1667" s="159" t="s">
        <v>9201</v>
      </c>
      <c r="D1667" s="159" t="s">
        <v>9201</v>
      </c>
      <c r="E1667" s="160">
        <v>1</v>
      </c>
      <c r="F1667" s="161">
        <v>165000</v>
      </c>
      <c r="G1667" s="161">
        <v>3000000</v>
      </c>
      <c r="H1667" s="159" t="s">
        <v>3651</v>
      </c>
      <c r="I1667" s="159" t="s">
        <v>3810</v>
      </c>
      <c r="J1667" s="159" t="s">
        <v>5617</v>
      </c>
      <c r="K1667" s="159" t="s">
        <v>182</v>
      </c>
      <c r="L1667" s="159" t="s">
        <v>10117</v>
      </c>
    </row>
    <row r="1668" spans="1:12" x14ac:dyDescent="0.2">
      <c r="A1668" s="159" t="s">
        <v>10118</v>
      </c>
      <c r="B1668" s="159" t="s">
        <v>10119</v>
      </c>
      <c r="C1668" s="159" t="s">
        <v>7141</v>
      </c>
      <c r="D1668" s="159" t="s">
        <v>7141</v>
      </c>
      <c r="E1668" s="160">
        <v>1</v>
      </c>
      <c r="F1668" s="161">
        <v>10060025</v>
      </c>
      <c r="G1668" s="161">
        <v>10060025</v>
      </c>
      <c r="H1668" s="159" t="s">
        <v>3651</v>
      </c>
      <c r="I1668" s="159" t="s">
        <v>5794</v>
      </c>
      <c r="J1668" s="159" t="s">
        <v>10120</v>
      </c>
      <c r="K1668" s="159" t="s">
        <v>178</v>
      </c>
      <c r="L1668" s="159" t="s">
        <v>10121</v>
      </c>
    </row>
    <row r="1669" spans="1:12" x14ac:dyDescent="0.2">
      <c r="A1669" s="159" t="s">
        <v>7211</v>
      </c>
      <c r="B1669" s="159" t="s">
        <v>7212</v>
      </c>
      <c r="C1669" s="159" t="s">
        <v>7141</v>
      </c>
      <c r="D1669" s="159" t="s">
        <v>7141</v>
      </c>
      <c r="E1669" s="160">
        <v>1</v>
      </c>
      <c r="F1669" s="161">
        <v>5000000</v>
      </c>
      <c r="G1669" s="161">
        <v>7183000</v>
      </c>
      <c r="H1669" s="159" t="s">
        <v>3651</v>
      </c>
      <c r="I1669" s="159" t="s">
        <v>5794</v>
      </c>
      <c r="J1669" s="159" t="s">
        <v>5795</v>
      </c>
      <c r="K1669" s="159" t="s">
        <v>178</v>
      </c>
      <c r="L1669" s="159" t="s">
        <v>10122</v>
      </c>
    </row>
    <row r="1670" spans="1:12" x14ac:dyDescent="0.2">
      <c r="A1670" s="159" t="s">
        <v>4951</v>
      </c>
      <c r="B1670" s="159" t="s">
        <v>4952</v>
      </c>
      <c r="C1670" s="159" t="s">
        <v>7141</v>
      </c>
      <c r="D1670" s="159" t="s">
        <v>7141</v>
      </c>
      <c r="E1670" s="160">
        <v>1</v>
      </c>
      <c r="F1670" s="161">
        <v>356400</v>
      </c>
      <c r="G1670" s="161">
        <v>356400</v>
      </c>
      <c r="H1670" s="159" t="s">
        <v>3670</v>
      </c>
      <c r="I1670" s="159" t="s">
        <v>3893</v>
      </c>
      <c r="J1670" s="159" t="s">
        <v>4953</v>
      </c>
      <c r="K1670" s="159"/>
      <c r="L1670" s="159" t="s">
        <v>10123</v>
      </c>
    </row>
    <row r="1671" spans="1:12" x14ac:dyDescent="0.2">
      <c r="A1671" s="159" t="s">
        <v>4951</v>
      </c>
      <c r="B1671" s="159" t="s">
        <v>4952</v>
      </c>
      <c r="C1671" s="159" t="s">
        <v>7141</v>
      </c>
      <c r="D1671" s="159" t="s">
        <v>7141</v>
      </c>
      <c r="E1671" s="160">
        <v>1</v>
      </c>
      <c r="F1671" s="161">
        <v>20496</v>
      </c>
      <c r="G1671" s="161">
        <v>20496</v>
      </c>
      <c r="H1671" s="159" t="s">
        <v>3670</v>
      </c>
      <c r="I1671" s="159" t="s">
        <v>3893</v>
      </c>
      <c r="J1671" s="159" t="s">
        <v>4953</v>
      </c>
      <c r="K1671" s="159"/>
      <c r="L1671" s="159" t="s">
        <v>10124</v>
      </c>
    </row>
    <row r="1672" spans="1:12" x14ac:dyDescent="0.2">
      <c r="A1672" s="159" t="s">
        <v>6027</v>
      </c>
      <c r="B1672" s="159" t="s">
        <v>6028</v>
      </c>
      <c r="C1672" s="159" t="s">
        <v>7141</v>
      </c>
      <c r="D1672" s="159" t="s">
        <v>7141</v>
      </c>
      <c r="E1672" s="160">
        <v>1</v>
      </c>
      <c r="F1672" s="161">
        <v>1000000</v>
      </c>
      <c r="G1672" s="161">
        <v>1000000</v>
      </c>
      <c r="H1672" s="159" t="s">
        <v>3651</v>
      </c>
      <c r="I1672" s="159" t="s">
        <v>3666</v>
      </c>
      <c r="J1672" s="159" t="s">
        <v>6029</v>
      </c>
      <c r="K1672" s="159"/>
      <c r="L1672" s="159" t="s">
        <v>10125</v>
      </c>
    </row>
    <row r="1673" spans="1:12" x14ac:dyDescent="0.2">
      <c r="A1673" s="159" t="s">
        <v>4951</v>
      </c>
      <c r="B1673" s="159" t="s">
        <v>4952</v>
      </c>
      <c r="C1673" s="159" t="s">
        <v>7141</v>
      </c>
      <c r="D1673" s="159" t="s">
        <v>7141</v>
      </c>
      <c r="E1673" s="160">
        <v>1</v>
      </c>
      <c r="F1673" s="161">
        <v>282338</v>
      </c>
      <c r="G1673" s="161">
        <v>282338</v>
      </c>
      <c r="H1673" s="159" t="s">
        <v>3670</v>
      </c>
      <c r="I1673" s="159" t="s">
        <v>3893</v>
      </c>
      <c r="J1673" s="159" t="s">
        <v>4953</v>
      </c>
      <c r="K1673" s="159"/>
      <c r="L1673" s="159" t="s">
        <v>10126</v>
      </c>
    </row>
    <row r="1674" spans="1:12" x14ac:dyDescent="0.2">
      <c r="A1674" s="159" t="s">
        <v>5804</v>
      </c>
      <c r="B1674" s="159" t="s">
        <v>5805</v>
      </c>
      <c r="C1674" s="159" t="s">
        <v>7141</v>
      </c>
      <c r="D1674" s="159" t="s">
        <v>3544</v>
      </c>
      <c r="E1674" s="160">
        <v>2</v>
      </c>
      <c r="F1674" s="161">
        <v>2000000</v>
      </c>
      <c r="G1674" s="161">
        <v>2000000</v>
      </c>
      <c r="H1674" s="159" t="s">
        <v>3651</v>
      </c>
      <c r="I1674" s="159" t="s">
        <v>5807</v>
      </c>
      <c r="J1674" s="159" t="s">
        <v>10127</v>
      </c>
      <c r="K1674" s="159"/>
      <c r="L1674" s="159" t="s">
        <v>10128</v>
      </c>
    </row>
    <row r="1675" spans="1:12" x14ac:dyDescent="0.2">
      <c r="A1675" s="159" t="s">
        <v>6359</v>
      </c>
      <c r="B1675" s="159" t="s">
        <v>6360</v>
      </c>
      <c r="C1675" s="159" t="s">
        <v>5334</v>
      </c>
      <c r="D1675" s="159" t="s">
        <v>5334</v>
      </c>
      <c r="E1675" s="160">
        <v>1</v>
      </c>
      <c r="F1675" s="161">
        <v>534200</v>
      </c>
      <c r="G1675" s="161">
        <v>10000000</v>
      </c>
      <c r="H1675" s="159" t="s">
        <v>3651</v>
      </c>
      <c r="I1675" s="159" t="s">
        <v>3753</v>
      </c>
      <c r="J1675" s="159" t="s">
        <v>6361</v>
      </c>
      <c r="K1675" s="159" t="s">
        <v>185</v>
      </c>
      <c r="L1675" s="159" t="s">
        <v>10129</v>
      </c>
    </row>
    <row r="1676" spans="1:12" x14ac:dyDescent="0.2">
      <c r="A1676" s="159" t="s">
        <v>10130</v>
      </c>
      <c r="B1676" s="159" t="s">
        <v>10131</v>
      </c>
      <c r="C1676" s="159" t="s">
        <v>10132</v>
      </c>
      <c r="D1676" s="159" t="s">
        <v>10132</v>
      </c>
      <c r="E1676" s="160">
        <v>1</v>
      </c>
      <c r="F1676" s="161">
        <v>8870</v>
      </c>
      <c r="G1676" s="161">
        <v>8870</v>
      </c>
      <c r="H1676" s="159" t="s">
        <v>3651</v>
      </c>
      <c r="I1676" s="159" t="s">
        <v>4846</v>
      </c>
      <c r="J1676" s="159" t="s">
        <v>6217</v>
      </c>
      <c r="K1676" s="159" t="s">
        <v>185</v>
      </c>
      <c r="L1676" s="159" t="s">
        <v>10133</v>
      </c>
    </row>
    <row r="1677" spans="1:12" x14ac:dyDescent="0.2">
      <c r="A1677" s="159" t="s">
        <v>8677</v>
      </c>
      <c r="B1677" s="159" t="s">
        <v>8678</v>
      </c>
      <c r="C1677" s="159" t="s">
        <v>10132</v>
      </c>
      <c r="D1677" s="159" t="s">
        <v>10132</v>
      </c>
      <c r="E1677" s="160">
        <v>1</v>
      </c>
      <c r="F1677" s="161">
        <v>1260837</v>
      </c>
      <c r="G1677" s="161">
        <v>2149152</v>
      </c>
      <c r="H1677" s="159" t="s">
        <v>3651</v>
      </c>
      <c r="I1677" s="159" t="s">
        <v>4846</v>
      </c>
      <c r="J1677" s="159" t="s">
        <v>10134</v>
      </c>
      <c r="K1677" s="159"/>
      <c r="L1677" s="159" t="s">
        <v>10135</v>
      </c>
    </row>
    <row r="1678" spans="1:12" x14ac:dyDescent="0.2">
      <c r="A1678" s="159" t="s">
        <v>10136</v>
      </c>
      <c r="B1678" s="159" t="s">
        <v>10137</v>
      </c>
      <c r="C1678" s="159" t="s">
        <v>10132</v>
      </c>
      <c r="D1678" s="159" t="s">
        <v>10132</v>
      </c>
      <c r="E1678" s="160">
        <v>1</v>
      </c>
      <c r="F1678" s="161">
        <v>22285675</v>
      </c>
      <c r="G1678" s="161">
        <v>23000000</v>
      </c>
      <c r="H1678" s="159" t="s">
        <v>3670</v>
      </c>
      <c r="I1678" s="159" t="s">
        <v>4846</v>
      </c>
      <c r="J1678" s="159" t="s">
        <v>10138</v>
      </c>
      <c r="K1678" s="159"/>
      <c r="L1678" s="159" t="s">
        <v>10139</v>
      </c>
    </row>
    <row r="1679" spans="1:12" x14ac:dyDescent="0.2">
      <c r="A1679" s="159" t="s">
        <v>10140</v>
      </c>
      <c r="B1679" s="159" t="s">
        <v>10141</v>
      </c>
      <c r="C1679" s="159" t="s">
        <v>10132</v>
      </c>
      <c r="D1679" s="159" t="s">
        <v>10132</v>
      </c>
      <c r="E1679" s="160">
        <v>1</v>
      </c>
      <c r="F1679" s="161">
        <v>0</v>
      </c>
      <c r="G1679" s="161">
        <v>122400</v>
      </c>
      <c r="H1679" s="159" t="s">
        <v>3670</v>
      </c>
      <c r="I1679" s="159" t="s">
        <v>3716</v>
      </c>
      <c r="J1679" s="159" t="s">
        <v>6735</v>
      </c>
      <c r="K1679" s="159"/>
      <c r="L1679" s="159" t="s">
        <v>10142</v>
      </c>
    </row>
    <row r="1680" spans="1:12" x14ac:dyDescent="0.2">
      <c r="A1680" s="159" t="s">
        <v>10143</v>
      </c>
      <c r="B1680" s="159" t="s">
        <v>10144</v>
      </c>
      <c r="C1680" s="159" t="s">
        <v>10132</v>
      </c>
      <c r="D1680" s="159" t="s">
        <v>10145</v>
      </c>
      <c r="E1680" s="160">
        <v>2</v>
      </c>
      <c r="F1680" s="161">
        <v>1085000</v>
      </c>
      <c r="G1680" s="161">
        <v>4000000</v>
      </c>
      <c r="H1680" s="159" t="s">
        <v>3651</v>
      </c>
      <c r="I1680" s="159" t="s">
        <v>3716</v>
      </c>
      <c r="J1680" s="159" t="s">
        <v>5266</v>
      </c>
      <c r="K1680" s="159" t="s">
        <v>182</v>
      </c>
      <c r="L1680" s="159" t="s">
        <v>10146</v>
      </c>
    </row>
    <row r="1681" spans="1:12" x14ac:dyDescent="0.2">
      <c r="A1681" s="159" t="s">
        <v>7051</v>
      </c>
      <c r="B1681" s="159" t="s">
        <v>7052</v>
      </c>
      <c r="C1681" s="159" t="s">
        <v>9780</v>
      </c>
      <c r="D1681" s="159" t="s">
        <v>9780</v>
      </c>
      <c r="E1681" s="160">
        <v>1</v>
      </c>
      <c r="F1681" s="161">
        <v>48799</v>
      </c>
      <c r="G1681" s="161">
        <v>48799</v>
      </c>
      <c r="H1681" s="159" t="s">
        <v>3651</v>
      </c>
      <c r="I1681" s="159" t="s">
        <v>5250</v>
      </c>
      <c r="J1681" s="159" t="s">
        <v>5476</v>
      </c>
      <c r="K1681" s="159" t="s">
        <v>185</v>
      </c>
      <c r="L1681" s="159" t="s">
        <v>10147</v>
      </c>
    </row>
    <row r="1682" spans="1:12" x14ac:dyDescent="0.2">
      <c r="A1682" s="159" t="s">
        <v>10148</v>
      </c>
      <c r="B1682" s="159" t="s">
        <v>10149</v>
      </c>
      <c r="C1682" s="159" t="s">
        <v>9780</v>
      </c>
      <c r="D1682" s="159" t="s">
        <v>9780</v>
      </c>
      <c r="E1682" s="160">
        <v>1</v>
      </c>
      <c r="F1682" s="161">
        <v>50000</v>
      </c>
      <c r="G1682" s="161">
        <v>300000</v>
      </c>
      <c r="H1682" s="159" t="s">
        <v>3670</v>
      </c>
      <c r="I1682" s="159" t="s">
        <v>3687</v>
      </c>
      <c r="J1682" s="159" t="s">
        <v>6295</v>
      </c>
      <c r="K1682" s="159" t="s">
        <v>185</v>
      </c>
      <c r="L1682" s="159" t="s">
        <v>10150</v>
      </c>
    </row>
    <row r="1683" spans="1:12" x14ac:dyDescent="0.2">
      <c r="A1683" s="159" t="s">
        <v>10151</v>
      </c>
      <c r="B1683" s="159" t="s">
        <v>10152</v>
      </c>
      <c r="C1683" s="159" t="s">
        <v>9780</v>
      </c>
      <c r="D1683" s="159" t="s">
        <v>10153</v>
      </c>
      <c r="E1683" s="160">
        <v>2</v>
      </c>
      <c r="F1683" s="161">
        <v>1540000</v>
      </c>
      <c r="G1683" s="161">
        <v>5000000</v>
      </c>
      <c r="H1683" s="159" t="s">
        <v>3651</v>
      </c>
      <c r="I1683" s="159" t="s">
        <v>5960</v>
      </c>
      <c r="J1683" s="159" t="s">
        <v>5136</v>
      </c>
      <c r="K1683" s="159" t="s">
        <v>185</v>
      </c>
      <c r="L1683" s="159" t="s">
        <v>10154</v>
      </c>
    </row>
    <row r="1684" spans="1:12" x14ac:dyDescent="0.2">
      <c r="A1684" s="159" t="s">
        <v>10155</v>
      </c>
      <c r="B1684" s="159" t="s">
        <v>10156</v>
      </c>
      <c r="C1684" s="159" t="s">
        <v>9780</v>
      </c>
      <c r="D1684" s="159" t="s">
        <v>10157</v>
      </c>
      <c r="E1684" s="160">
        <v>2</v>
      </c>
      <c r="F1684" s="161">
        <v>10000</v>
      </c>
      <c r="G1684" s="161">
        <v>1000000</v>
      </c>
      <c r="H1684" s="159" t="s">
        <v>3651</v>
      </c>
      <c r="I1684" s="159" t="s">
        <v>3687</v>
      </c>
      <c r="J1684" s="159" t="s">
        <v>5057</v>
      </c>
      <c r="K1684" s="159" t="s">
        <v>193</v>
      </c>
      <c r="L1684" s="159" t="s">
        <v>10158</v>
      </c>
    </row>
    <row r="1685" spans="1:12" x14ac:dyDescent="0.2">
      <c r="A1685" s="159" t="s">
        <v>10159</v>
      </c>
      <c r="B1685" s="159" t="s">
        <v>10160</v>
      </c>
      <c r="C1685" s="159" t="s">
        <v>9780</v>
      </c>
      <c r="D1685" s="159" t="s">
        <v>9780</v>
      </c>
      <c r="E1685" s="160">
        <v>1</v>
      </c>
      <c r="F1685" s="161">
        <v>22500017</v>
      </c>
      <c r="G1685" s="161">
        <v>22500017</v>
      </c>
      <c r="H1685" s="159" t="s">
        <v>3651</v>
      </c>
      <c r="I1685" s="159" t="s">
        <v>5209</v>
      </c>
      <c r="J1685" s="159" t="s">
        <v>10161</v>
      </c>
      <c r="K1685" s="159"/>
      <c r="L1685" s="159" t="s">
        <v>10162</v>
      </c>
    </row>
    <row r="1686" spans="1:12" x14ac:dyDescent="0.2">
      <c r="A1686" s="159" t="s">
        <v>6673</v>
      </c>
      <c r="B1686" s="159" t="s">
        <v>6674</v>
      </c>
      <c r="C1686" s="159" t="s">
        <v>9780</v>
      </c>
      <c r="D1686" s="159" t="s">
        <v>9780</v>
      </c>
      <c r="E1686" s="160">
        <v>1</v>
      </c>
      <c r="F1686" s="161">
        <v>13546513</v>
      </c>
      <c r="G1686" s="161">
        <v>13546513</v>
      </c>
      <c r="H1686" s="159" t="s">
        <v>3651</v>
      </c>
      <c r="I1686" s="159" t="s">
        <v>3680</v>
      </c>
      <c r="J1686" s="159" t="s">
        <v>6675</v>
      </c>
      <c r="K1686" s="159"/>
      <c r="L1686" s="159" t="s">
        <v>10163</v>
      </c>
    </row>
    <row r="1687" spans="1:12" x14ac:dyDescent="0.2">
      <c r="A1687" s="159" t="s">
        <v>10164</v>
      </c>
      <c r="B1687" s="159" t="s">
        <v>10165</v>
      </c>
      <c r="C1687" s="159" t="s">
        <v>10037</v>
      </c>
      <c r="D1687" s="159" t="s">
        <v>10037</v>
      </c>
      <c r="E1687" s="160">
        <v>1</v>
      </c>
      <c r="F1687" s="161">
        <v>342722</v>
      </c>
      <c r="G1687" s="161">
        <v>342722</v>
      </c>
      <c r="H1687" s="159" t="s">
        <v>3651</v>
      </c>
      <c r="I1687" s="159" t="s">
        <v>3666</v>
      </c>
      <c r="J1687" s="159" t="s">
        <v>10166</v>
      </c>
      <c r="K1687" s="159"/>
      <c r="L1687" s="159" t="s">
        <v>10167</v>
      </c>
    </row>
    <row r="1688" spans="1:12" x14ac:dyDescent="0.2">
      <c r="A1688" s="159" t="s">
        <v>10168</v>
      </c>
      <c r="B1688" s="159" t="s">
        <v>6632</v>
      </c>
      <c r="C1688" s="159" t="s">
        <v>10037</v>
      </c>
      <c r="D1688" s="159" t="s">
        <v>10169</v>
      </c>
      <c r="E1688" s="160">
        <v>4</v>
      </c>
      <c r="F1688" s="161">
        <v>3625000</v>
      </c>
      <c r="G1688" s="161">
        <v>5000000</v>
      </c>
      <c r="H1688" s="159" t="s">
        <v>3651</v>
      </c>
      <c r="I1688" s="159" t="s">
        <v>3671</v>
      </c>
      <c r="J1688" s="159" t="s">
        <v>3887</v>
      </c>
      <c r="K1688" s="159" t="s">
        <v>185</v>
      </c>
      <c r="L1688" s="159" t="s">
        <v>10170</v>
      </c>
    </row>
    <row r="1689" spans="1:12" x14ac:dyDescent="0.2">
      <c r="A1689" s="159" t="s">
        <v>5578</v>
      </c>
      <c r="B1689" s="159" t="s">
        <v>5579</v>
      </c>
      <c r="C1689" s="159" t="s">
        <v>10037</v>
      </c>
      <c r="D1689" s="159" t="s">
        <v>10037</v>
      </c>
      <c r="E1689" s="160">
        <v>1</v>
      </c>
      <c r="F1689" s="161">
        <v>9999994</v>
      </c>
      <c r="G1689" s="161">
        <v>12999991</v>
      </c>
      <c r="H1689" s="159" t="s">
        <v>3651</v>
      </c>
      <c r="I1689" s="159" t="s">
        <v>5209</v>
      </c>
      <c r="J1689" s="159" t="s">
        <v>5210</v>
      </c>
      <c r="K1689" s="159"/>
      <c r="L1689" s="159" t="s">
        <v>10171</v>
      </c>
    </row>
    <row r="1690" spans="1:12" x14ac:dyDescent="0.2">
      <c r="A1690" s="159" t="s">
        <v>10172</v>
      </c>
      <c r="B1690" s="159" t="s">
        <v>10173</v>
      </c>
      <c r="C1690" s="159" t="s">
        <v>10037</v>
      </c>
      <c r="D1690" s="159" t="s">
        <v>10037</v>
      </c>
      <c r="E1690" s="160">
        <v>1</v>
      </c>
      <c r="F1690" s="161">
        <v>2000000</v>
      </c>
      <c r="G1690" s="161">
        <v>2000000</v>
      </c>
      <c r="H1690" s="159" t="s">
        <v>3670</v>
      </c>
      <c r="I1690" s="159" t="s">
        <v>3656</v>
      </c>
      <c r="J1690" s="159" t="s">
        <v>10174</v>
      </c>
      <c r="K1690" s="159"/>
      <c r="L1690" s="159" t="s">
        <v>10175</v>
      </c>
    </row>
    <row r="1691" spans="1:12" x14ac:dyDescent="0.2">
      <c r="A1691" s="159" t="s">
        <v>10176</v>
      </c>
      <c r="B1691" s="159" t="s">
        <v>10177</v>
      </c>
      <c r="C1691" s="159" t="s">
        <v>10037</v>
      </c>
      <c r="D1691" s="159" t="s">
        <v>10037</v>
      </c>
      <c r="E1691" s="160">
        <v>1</v>
      </c>
      <c r="F1691" s="161">
        <v>200000</v>
      </c>
      <c r="G1691" s="161">
        <v>3000000</v>
      </c>
      <c r="H1691" s="159" t="s">
        <v>3651</v>
      </c>
      <c r="I1691" s="159" t="s">
        <v>3656</v>
      </c>
      <c r="J1691" s="159" t="s">
        <v>10178</v>
      </c>
      <c r="K1691" s="159"/>
      <c r="L1691" s="159" t="s">
        <v>10179</v>
      </c>
    </row>
    <row r="1692" spans="1:12" x14ac:dyDescent="0.2">
      <c r="A1692" s="159" t="s">
        <v>10164</v>
      </c>
      <c r="B1692" s="159" t="s">
        <v>10165</v>
      </c>
      <c r="C1692" s="159" t="s">
        <v>10037</v>
      </c>
      <c r="D1692" s="159" t="s">
        <v>10037</v>
      </c>
      <c r="E1692" s="160">
        <v>1</v>
      </c>
      <c r="F1692" s="161">
        <v>899980</v>
      </c>
      <c r="G1692" s="161">
        <v>899980</v>
      </c>
      <c r="H1692" s="159" t="s">
        <v>3651</v>
      </c>
      <c r="I1692" s="159" t="s">
        <v>3666</v>
      </c>
      <c r="J1692" s="159" t="s">
        <v>10166</v>
      </c>
      <c r="K1692" s="159"/>
      <c r="L1692" s="159" t="s">
        <v>10180</v>
      </c>
    </row>
    <row r="1693" spans="1:12" x14ac:dyDescent="0.2">
      <c r="A1693" s="159" t="s">
        <v>3880</v>
      </c>
      <c r="B1693" s="159" t="s">
        <v>10181</v>
      </c>
      <c r="C1693" s="159" t="s">
        <v>10037</v>
      </c>
      <c r="D1693" s="159" t="s">
        <v>10037</v>
      </c>
      <c r="E1693" s="160">
        <v>1</v>
      </c>
      <c r="F1693" s="161">
        <v>130000000</v>
      </c>
      <c r="G1693" s="161">
        <v>130000000</v>
      </c>
      <c r="H1693" s="159" t="s">
        <v>3670</v>
      </c>
      <c r="I1693" s="159" t="s">
        <v>3656</v>
      </c>
      <c r="J1693" s="159" t="s">
        <v>3881</v>
      </c>
      <c r="K1693" s="159"/>
      <c r="L1693" s="159" t="s">
        <v>10182</v>
      </c>
    </row>
    <row r="1694" spans="1:12" x14ac:dyDescent="0.2">
      <c r="A1694" s="159" t="s">
        <v>10164</v>
      </c>
      <c r="B1694" s="159" t="s">
        <v>10165</v>
      </c>
      <c r="C1694" s="159" t="s">
        <v>10037</v>
      </c>
      <c r="D1694" s="159" t="s">
        <v>10037</v>
      </c>
      <c r="E1694" s="160">
        <v>1</v>
      </c>
      <c r="F1694" s="161">
        <v>1385262</v>
      </c>
      <c r="G1694" s="161">
        <v>1385262</v>
      </c>
      <c r="H1694" s="159" t="s">
        <v>3651</v>
      </c>
      <c r="I1694" s="159" t="s">
        <v>3666</v>
      </c>
      <c r="J1694" s="159" t="s">
        <v>10166</v>
      </c>
      <c r="K1694" s="159"/>
      <c r="L1694" s="159" t="s">
        <v>10183</v>
      </c>
    </row>
    <row r="1695" spans="1:12" x14ac:dyDescent="0.2">
      <c r="A1695" s="159" t="s">
        <v>6662</v>
      </c>
      <c r="B1695" s="159" t="s">
        <v>6663</v>
      </c>
      <c r="C1695" s="159" t="s">
        <v>10184</v>
      </c>
      <c r="D1695" s="159" t="s">
        <v>10184</v>
      </c>
      <c r="E1695" s="160">
        <v>1</v>
      </c>
      <c r="F1695" s="161">
        <v>0</v>
      </c>
      <c r="G1695" s="161">
        <v>33000000</v>
      </c>
      <c r="H1695" s="159" t="s">
        <v>3651</v>
      </c>
      <c r="I1695" s="159" t="s">
        <v>3663</v>
      </c>
      <c r="J1695" s="159" t="s">
        <v>5044</v>
      </c>
      <c r="K1695" s="159"/>
      <c r="L1695" s="159" t="s">
        <v>10185</v>
      </c>
    </row>
    <row r="1696" spans="1:12" x14ac:dyDescent="0.2">
      <c r="A1696" s="159" t="s">
        <v>9338</v>
      </c>
      <c r="B1696" s="159" t="s">
        <v>9339</v>
      </c>
      <c r="C1696" s="159" t="s">
        <v>10184</v>
      </c>
      <c r="D1696" s="159" t="s">
        <v>4267</v>
      </c>
      <c r="E1696" s="160">
        <v>2</v>
      </c>
      <c r="F1696" s="161">
        <v>3750000</v>
      </c>
      <c r="G1696" s="161">
        <v>4250000</v>
      </c>
      <c r="H1696" s="159" t="s">
        <v>3651</v>
      </c>
      <c r="I1696" s="159" t="s">
        <v>3810</v>
      </c>
      <c r="J1696" s="159" t="s">
        <v>5510</v>
      </c>
      <c r="K1696" s="159" t="s">
        <v>193</v>
      </c>
      <c r="L1696" s="159" t="s">
        <v>10186</v>
      </c>
    </row>
    <row r="1697" spans="1:12" x14ac:dyDescent="0.2">
      <c r="A1697" s="159" t="s">
        <v>5375</v>
      </c>
      <c r="B1697" s="159" t="s">
        <v>5376</v>
      </c>
      <c r="C1697" s="159" t="s">
        <v>10187</v>
      </c>
      <c r="D1697" s="159" t="s">
        <v>10187</v>
      </c>
      <c r="E1697" s="160">
        <v>1</v>
      </c>
      <c r="F1697" s="161">
        <v>0</v>
      </c>
      <c r="G1697" s="161">
        <v>20000000</v>
      </c>
      <c r="H1697" s="159" t="s">
        <v>3651</v>
      </c>
      <c r="I1697" s="159" t="s">
        <v>8268</v>
      </c>
      <c r="J1697" s="159" t="s">
        <v>9440</v>
      </c>
      <c r="K1697" s="159" t="s">
        <v>185</v>
      </c>
      <c r="L1697" s="159" t="s">
        <v>10188</v>
      </c>
    </row>
    <row r="1698" spans="1:12" x14ac:dyDescent="0.2">
      <c r="A1698" s="159" t="s">
        <v>10189</v>
      </c>
      <c r="B1698" s="159" t="s">
        <v>10190</v>
      </c>
      <c r="C1698" s="159" t="s">
        <v>10187</v>
      </c>
      <c r="D1698" s="159" t="s">
        <v>10187</v>
      </c>
      <c r="E1698" s="160">
        <v>1</v>
      </c>
      <c r="F1698" s="161">
        <v>2388889</v>
      </c>
      <c r="G1698" s="161">
        <v>2388889</v>
      </c>
      <c r="H1698" s="159" t="s">
        <v>3651</v>
      </c>
      <c r="I1698" s="159" t="s">
        <v>3663</v>
      </c>
      <c r="J1698" s="159" t="s">
        <v>5044</v>
      </c>
      <c r="K1698" s="159" t="s">
        <v>178</v>
      </c>
      <c r="L1698" s="159" t="s">
        <v>10191</v>
      </c>
    </row>
    <row r="1699" spans="1:12" x14ac:dyDescent="0.2">
      <c r="A1699" s="159" t="s">
        <v>4976</v>
      </c>
      <c r="B1699" s="159" t="s">
        <v>4977</v>
      </c>
      <c r="C1699" s="159" t="s">
        <v>10187</v>
      </c>
      <c r="D1699" s="159" t="s">
        <v>4011</v>
      </c>
      <c r="E1699" s="160">
        <v>5</v>
      </c>
      <c r="F1699" s="161">
        <v>650000</v>
      </c>
      <c r="G1699" s="161">
        <v>650000</v>
      </c>
      <c r="H1699" s="159" t="s">
        <v>3651</v>
      </c>
      <c r="I1699" s="159" t="s">
        <v>4979</v>
      </c>
      <c r="J1699" s="159" t="s">
        <v>4980</v>
      </c>
      <c r="K1699" s="159"/>
      <c r="L1699" s="159" t="s">
        <v>10192</v>
      </c>
    </row>
    <row r="1700" spans="1:12" x14ac:dyDescent="0.2">
      <c r="A1700" s="159" t="s">
        <v>7104</v>
      </c>
      <c r="B1700" s="159" t="s">
        <v>7105</v>
      </c>
      <c r="C1700" s="159" t="s">
        <v>10193</v>
      </c>
      <c r="D1700" s="159" t="s">
        <v>10193</v>
      </c>
      <c r="E1700" s="160">
        <v>1</v>
      </c>
      <c r="F1700" s="161">
        <v>10000000</v>
      </c>
      <c r="G1700" s="161">
        <v>10000000</v>
      </c>
      <c r="H1700" s="159" t="s">
        <v>3651</v>
      </c>
      <c r="I1700" s="159" t="s">
        <v>5209</v>
      </c>
      <c r="J1700" s="159" t="s">
        <v>5663</v>
      </c>
      <c r="K1700" s="159"/>
      <c r="L1700" s="159" t="s">
        <v>10194</v>
      </c>
    </row>
    <row r="1701" spans="1:12" x14ac:dyDescent="0.2">
      <c r="A1701" s="159" t="s">
        <v>9015</v>
      </c>
      <c r="B1701" s="159" t="s">
        <v>9016</v>
      </c>
      <c r="C1701" s="159" t="s">
        <v>10195</v>
      </c>
      <c r="D1701" s="159" t="s">
        <v>10195</v>
      </c>
      <c r="E1701" s="160">
        <v>1</v>
      </c>
      <c r="F1701" s="161">
        <v>525000</v>
      </c>
      <c r="G1701" s="161">
        <v>4000000</v>
      </c>
      <c r="H1701" s="159" t="s">
        <v>3651</v>
      </c>
      <c r="I1701" s="159" t="s">
        <v>3666</v>
      </c>
      <c r="J1701" s="159" t="s">
        <v>5305</v>
      </c>
      <c r="K1701" s="159" t="s">
        <v>1475</v>
      </c>
      <c r="L1701" s="159" t="s">
        <v>10196</v>
      </c>
    </row>
    <row r="1702" spans="1:12" x14ac:dyDescent="0.2">
      <c r="A1702" s="159" t="s">
        <v>6716</v>
      </c>
      <c r="B1702" s="159" t="s">
        <v>6717</v>
      </c>
      <c r="C1702" s="159" t="s">
        <v>10195</v>
      </c>
      <c r="D1702" s="159" t="s">
        <v>10197</v>
      </c>
      <c r="E1702" s="160">
        <v>2</v>
      </c>
      <c r="F1702" s="161">
        <v>110730354</v>
      </c>
      <c r="G1702" s="161">
        <v>110730354</v>
      </c>
      <c r="H1702" s="159" t="s">
        <v>3670</v>
      </c>
      <c r="I1702" s="159" t="s">
        <v>3680</v>
      </c>
      <c r="J1702" s="159" t="s">
        <v>3680</v>
      </c>
      <c r="K1702" s="159"/>
      <c r="L1702" s="159" t="s">
        <v>10198</v>
      </c>
    </row>
    <row r="1703" spans="1:12" x14ac:dyDescent="0.2">
      <c r="A1703" s="159" t="s">
        <v>8700</v>
      </c>
      <c r="B1703" s="159" t="s">
        <v>8701</v>
      </c>
      <c r="C1703" s="159" t="s">
        <v>10195</v>
      </c>
      <c r="D1703" s="159" t="s">
        <v>10195</v>
      </c>
      <c r="E1703" s="160">
        <v>1</v>
      </c>
      <c r="F1703" s="161">
        <v>1601578</v>
      </c>
      <c r="G1703" s="161"/>
      <c r="H1703" s="159" t="s">
        <v>3651</v>
      </c>
      <c r="I1703" s="159" t="s">
        <v>3671</v>
      </c>
      <c r="J1703" s="159" t="s">
        <v>3887</v>
      </c>
      <c r="K1703" s="159" t="s">
        <v>185</v>
      </c>
      <c r="L1703" s="159" t="s">
        <v>10199</v>
      </c>
    </row>
    <row r="1704" spans="1:12" x14ac:dyDescent="0.2">
      <c r="A1704" s="159" t="s">
        <v>6898</v>
      </c>
      <c r="B1704" s="159" t="s">
        <v>6899</v>
      </c>
      <c r="C1704" s="159" t="s">
        <v>10195</v>
      </c>
      <c r="D1704" s="159" t="s">
        <v>10195</v>
      </c>
      <c r="E1704" s="160">
        <v>1</v>
      </c>
      <c r="F1704" s="161">
        <v>1470509</v>
      </c>
      <c r="G1704" s="161">
        <v>1470509</v>
      </c>
      <c r="H1704" s="159" t="s">
        <v>3651</v>
      </c>
      <c r="I1704" s="159" t="s">
        <v>3753</v>
      </c>
      <c r="J1704" s="159" t="s">
        <v>4962</v>
      </c>
      <c r="K1704" s="159"/>
      <c r="L1704" s="159" t="s">
        <v>10200</v>
      </c>
    </row>
    <row r="1705" spans="1:12" x14ac:dyDescent="0.2">
      <c r="A1705" s="159" t="s">
        <v>10201</v>
      </c>
      <c r="B1705" s="159" t="s">
        <v>10202</v>
      </c>
      <c r="C1705" s="159" t="s">
        <v>10195</v>
      </c>
      <c r="D1705" s="159" t="s">
        <v>10195</v>
      </c>
      <c r="E1705" s="160">
        <v>1</v>
      </c>
      <c r="F1705" s="161">
        <v>28500</v>
      </c>
      <c r="G1705" s="161">
        <v>950000</v>
      </c>
      <c r="H1705" s="159" t="s">
        <v>3651</v>
      </c>
      <c r="I1705" s="159" t="s">
        <v>4846</v>
      </c>
      <c r="J1705" s="159" t="s">
        <v>6217</v>
      </c>
      <c r="K1705" s="159"/>
      <c r="L1705" s="159" t="s">
        <v>10203</v>
      </c>
    </row>
    <row r="1706" spans="1:12" x14ac:dyDescent="0.2">
      <c r="A1706" s="159" t="s">
        <v>10204</v>
      </c>
      <c r="B1706" s="159" t="s">
        <v>10205</v>
      </c>
      <c r="C1706" s="159" t="s">
        <v>10195</v>
      </c>
      <c r="D1706" s="159" t="s">
        <v>6528</v>
      </c>
      <c r="E1706" s="160">
        <v>2</v>
      </c>
      <c r="F1706" s="161">
        <v>6902021</v>
      </c>
      <c r="G1706" s="161">
        <v>7500000</v>
      </c>
      <c r="H1706" s="159" t="s">
        <v>3651</v>
      </c>
      <c r="I1706" s="159" t="s">
        <v>3753</v>
      </c>
      <c r="J1706" s="159" t="s">
        <v>10206</v>
      </c>
      <c r="K1706" s="159" t="s">
        <v>182</v>
      </c>
      <c r="L1706" s="159" t="s">
        <v>10207</v>
      </c>
    </row>
    <row r="1707" spans="1:12" x14ac:dyDescent="0.2">
      <c r="A1707" s="159" t="s">
        <v>6863</v>
      </c>
      <c r="B1707" s="159" t="s">
        <v>4783</v>
      </c>
      <c r="C1707" s="159" t="s">
        <v>10208</v>
      </c>
      <c r="D1707" s="159" t="s">
        <v>10208</v>
      </c>
      <c r="E1707" s="160">
        <v>1</v>
      </c>
      <c r="F1707" s="161">
        <v>469986600</v>
      </c>
      <c r="G1707" s="161">
        <v>469986600</v>
      </c>
      <c r="H1707" s="159" t="s">
        <v>3651</v>
      </c>
      <c r="I1707" s="159" t="s">
        <v>3656</v>
      </c>
      <c r="J1707" s="159" t="s">
        <v>5077</v>
      </c>
      <c r="K1707" s="159"/>
      <c r="L1707" s="159" t="s">
        <v>10209</v>
      </c>
    </row>
    <row r="1708" spans="1:12" x14ac:dyDescent="0.2">
      <c r="A1708" s="159" t="s">
        <v>10210</v>
      </c>
      <c r="B1708" s="159" t="s">
        <v>10211</v>
      </c>
      <c r="C1708" s="159" t="s">
        <v>10208</v>
      </c>
      <c r="D1708" s="159" t="s">
        <v>10208</v>
      </c>
      <c r="E1708" s="160">
        <v>1</v>
      </c>
      <c r="F1708" s="161">
        <v>24500000</v>
      </c>
      <c r="G1708" s="161">
        <v>24500000</v>
      </c>
      <c r="H1708" s="159" t="s">
        <v>3651</v>
      </c>
      <c r="I1708" s="159" t="s">
        <v>3690</v>
      </c>
      <c r="J1708" s="159" t="s">
        <v>6429</v>
      </c>
      <c r="K1708" s="159"/>
      <c r="L1708" s="159" t="s">
        <v>10212</v>
      </c>
    </row>
    <row r="1709" spans="1:12" x14ac:dyDescent="0.2">
      <c r="A1709" s="159" t="s">
        <v>10213</v>
      </c>
      <c r="B1709" s="159" t="s">
        <v>10214</v>
      </c>
      <c r="C1709" s="159" t="s">
        <v>10208</v>
      </c>
      <c r="D1709" s="159" t="s">
        <v>10215</v>
      </c>
      <c r="E1709" s="160">
        <v>2</v>
      </c>
      <c r="F1709" s="161">
        <v>1699986</v>
      </c>
      <c r="G1709" s="161">
        <v>1758793</v>
      </c>
      <c r="H1709" s="159" t="s">
        <v>3670</v>
      </c>
      <c r="I1709" s="159" t="s">
        <v>3716</v>
      </c>
      <c r="J1709" s="159" t="s">
        <v>10216</v>
      </c>
      <c r="K1709" s="159" t="s">
        <v>1475</v>
      </c>
      <c r="L1709" s="159" t="s">
        <v>10217</v>
      </c>
    </row>
    <row r="1710" spans="1:12" x14ac:dyDescent="0.2">
      <c r="A1710" s="159" t="s">
        <v>10218</v>
      </c>
      <c r="B1710" s="159" t="s">
        <v>10219</v>
      </c>
      <c r="C1710" s="159" t="s">
        <v>10208</v>
      </c>
      <c r="D1710" s="159" t="s">
        <v>10208</v>
      </c>
      <c r="E1710" s="160">
        <v>1</v>
      </c>
      <c r="F1710" s="161">
        <v>945000</v>
      </c>
      <c r="G1710" s="161"/>
      <c r="H1710" s="159" t="s">
        <v>3651</v>
      </c>
      <c r="I1710" s="159" t="s">
        <v>3753</v>
      </c>
      <c r="J1710" s="159" t="s">
        <v>10220</v>
      </c>
      <c r="K1710" s="159" t="s">
        <v>193</v>
      </c>
      <c r="L1710" s="159" t="s">
        <v>10221</v>
      </c>
    </row>
    <row r="1711" spans="1:12" x14ac:dyDescent="0.2">
      <c r="A1711" s="159" t="s">
        <v>10222</v>
      </c>
      <c r="B1711" s="159" t="s">
        <v>10223</v>
      </c>
      <c r="C1711" s="159" t="s">
        <v>10224</v>
      </c>
      <c r="D1711" s="159" t="s">
        <v>10224</v>
      </c>
      <c r="E1711" s="160">
        <v>1</v>
      </c>
      <c r="F1711" s="161">
        <v>20000</v>
      </c>
      <c r="G1711" s="161">
        <v>20000</v>
      </c>
      <c r="H1711" s="159" t="s">
        <v>3651</v>
      </c>
      <c r="I1711" s="159" t="s">
        <v>3671</v>
      </c>
      <c r="J1711" s="159" t="s">
        <v>5780</v>
      </c>
      <c r="K1711" s="159" t="s">
        <v>189</v>
      </c>
      <c r="L1711" s="159" t="s">
        <v>10225</v>
      </c>
    </row>
    <row r="1712" spans="1:12" x14ac:dyDescent="0.2">
      <c r="A1712" s="159" t="s">
        <v>8156</v>
      </c>
      <c r="B1712" s="159" t="s">
        <v>8157</v>
      </c>
      <c r="C1712" s="159" t="s">
        <v>10224</v>
      </c>
      <c r="D1712" s="159" t="s">
        <v>10224</v>
      </c>
      <c r="E1712" s="160">
        <v>1</v>
      </c>
      <c r="F1712" s="161">
        <v>20000000</v>
      </c>
      <c r="G1712" s="161">
        <v>20000431</v>
      </c>
      <c r="H1712" s="159" t="s">
        <v>3651</v>
      </c>
      <c r="I1712" s="159" t="s">
        <v>3656</v>
      </c>
      <c r="J1712" s="159" t="s">
        <v>10226</v>
      </c>
      <c r="K1712" s="159"/>
      <c r="L1712" s="159" t="s">
        <v>10227</v>
      </c>
    </row>
    <row r="1713" spans="1:12" x14ac:dyDescent="0.2">
      <c r="A1713" s="159" t="s">
        <v>10228</v>
      </c>
      <c r="B1713" s="159" t="s">
        <v>10229</v>
      </c>
      <c r="C1713" s="159" t="s">
        <v>10224</v>
      </c>
      <c r="D1713" s="159" t="s">
        <v>10224</v>
      </c>
      <c r="E1713" s="160">
        <v>1</v>
      </c>
      <c r="F1713" s="161">
        <v>807474</v>
      </c>
      <c r="G1713" s="161">
        <v>807474</v>
      </c>
      <c r="H1713" s="159" t="s">
        <v>3651</v>
      </c>
      <c r="I1713" s="159" t="s">
        <v>3753</v>
      </c>
      <c r="J1713" s="159" t="s">
        <v>7474</v>
      </c>
      <c r="K1713" s="159"/>
      <c r="L1713" s="159" t="s">
        <v>10230</v>
      </c>
    </row>
    <row r="1714" spans="1:12" x14ac:dyDescent="0.2">
      <c r="A1714" s="159" t="s">
        <v>8013</v>
      </c>
      <c r="B1714" s="159" t="s">
        <v>8014</v>
      </c>
      <c r="C1714" s="159" t="s">
        <v>10224</v>
      </c>
      <c r="D1714" s="159" t="s">
        <v>10224</v>
      </c>
      <c r="E1714" s="160">
        <v>1</v>
      </c>
      <c r="F1714" s="161">
        <v>3687316</v>
      </c>
      <c r="G1714" s="161">
        <v>3687316</v>
      </c>
      <c r="H1714" s="159" t="s">
        <v>3651</v>
      </c>
      <c r="I1714" s="159" t="s">
        <v>4979</v>
      </c>
      <c r="J1714" s="159" t="s">
        <v>6017</v>
      </c>
      <c r="K1714" s="159"/>
      <c r="L1714" s="159" t="s">
        <v>10231</v>
      </c>
    </row>
    <row r="1715" spans="1:12" x14ac:dyDescent="0.2">
      <c r="A1715" s="159" t="s">
        <v>10222</v>
      </c>
      <c r="B1715" s="159" t="s">
        <v>10223</v>
      </c>
      <c r="C1715" s="159" t="s">
        <v>10232</v>
      </c>
      <c r="D1715" s="159" t="s">
        <v>10232</v>
      </c>
      <c r="E1715" s="160">
        <v>1</v>
      </c>
      <c r="F1715" s="161">
        <v>100000</v>
      </c>
      <c r="G1715" s="161">
        <v>100000</v>
      </c>
      <c r="H1715" s="159" t="s">
        <v>3651</v>
      </c>
      <c r="I1715" s="159" t="s">
        <v>3671</v>
      </c>
      <c r="J1715" s="159" t="s">
        <v>5780</v>
      </c>
      <c r="K1715" s="159" t="s">
        <v>189</v>
      </c>
      <c r="L1715" s="159" t="s">
        <v>10233</v>
      </c>
    </row>
    <row r="1716" spans="1:12" x14ac:dyDescent="0.2">
      <c r="A1716" s="159" t="s">
        <v>10234</v>
      </c>
      <c r="B1716" s="159" t="s">
        <v>10235</v>
      </c>
      <c r="C1716" s="159" t="s">
        <v>10232</v>
      </c>
      <c r="D1716" s="159" t="s">
        <v>10232</v>
      </c>
      <c r="E1716" s="160">
        <v>1</v>
      </c>
      <c r="F1716" s="161">
        <v>945000</v>
      </c>
      <c r="G1716" s="161"/>
      <c r="H1716" s="159" t="s">
        <v>3651</v>
      </c>
      <c r="I1716" s="159" t="s">
        <v>3753</v>
      </c>
      <c r="J1716" s="159" t="s">
        <v>10220</v>
      </c>
      <c r="K1716" s="159" t="s">
        <v>189</v>
      </c>
      <c r="L1716" s="159" t="s">
        <v>10236</v>
      </c>
    </row>
    <row r="1717" spans="1:12" x14ac:dyDescent="0.2">
      <c r="A1717" s="159" t="s">
        <v>10237</v>
      </c>
      <c r="B1717" s="159" t="s">
        <v>10238</v>
      </c>
      <c r="C1717" s="159" t="s">
        <v>10232</v>
      </c>
      <c r="D1717" s="159" t="s">
        <v>10232</v>
      </c>
      <c r="E1717" s="160">
        <v>1</v>
      </c>
      <c r="F1717" s="161">
        <v>1837500</v>
      </c>
      <c r="G1717" s="161">
        <v>1837500</v>
      </c>
      <c r="H1717" s="159" t="s">
        <v>3651</v>
      </c>
      <c r="I1717" s="159" t="s">
        <v>3656</v>
      </c>
      <c r="J1717" s="159" t="s">
        <v>10239</v>
      </c>
      <c r="K1717" s="159"/>
      <c r="L1717" s="159" t="s">
        <v>10240</v>
      </c>
    </row>
    <row r="1718" spans="1:12" x14ac:dyDescent="0.2">
      <c r="A1718" s="159" t="s">
        <v>10241</v>
      </c>
      <c r="B1718" s="159" t="s">
        <v>10242</v>
      </c>
      <c r="C1718" s="159" t="s">
        <v>10232</v>
      </c>
      <c r="D1718" s="159" t="s">
        <v>10232</v>
      </c>
      <c r="E1718" s="160">
        <v>1</v>
      </c>
      <c r="F1718" s="161">
        <v>10000</v>
      </c>
      <c r="G1718" s="161">
        <v>10000</v>
      </c>
      <c r="H1718" s="159" t="s">
        <v>3651</v>
      </c>
      <c r="I1718" s="159" t="s">
        <v>3753</v>
      </c>
      <c r="J1718" s="159" t="s">
        <v>10243</v>
      </c>
      <c r="K1718" s="159" t="s">
        <v>193</v>
      </c>
      <c r="L1718" s="159" t="s">
        <v>10244</v>
      </c>
    </row>
    <row r="1719" spans="1:12" x14ac:dyDescent="0.2">
      <c r="A1719" s="159" t="s">
        <v>5626</v>
      </c>
      <c r="B1719" s="159" t="s">
        <v>5627</v>
      </c>
      <c r="C1719" s="159" t="s">
        <v>10245</v>
      </c>
      <c r="D1719" s="159" t="s">
        <v>10245</v>
      </c>
      <c r="E1719" s="160">
        <v>1</v>
      </c>
      <c r="F1719" s="161">
        <v>3999996</v>
      </c>
      <c r="G1719" s="161"/>
      <c r="H1719" s="159" t="s">
        <v>3651</v>
      </c>
      <c r="I1719" s="159" t="s">
        <v>4846</v>
      </c>
      <c r="J1719" s="159" t="s">
        <v>4958</v>
      </c>
      <c r="K1719" s="159" t="s">
        <v>185</v>
      </c>
      <c r="L1719" s="159" t="s">
        <v>10246</v>
      </c>
    </row>
    <row r="1720" spans="1:12" x14ac:dyDescent="0.2">
      <c r="A1720" s="159" t="s">
        <v>10247</v>
      </c>
      <c r="B1720" s="159" t="s">
        <v>10248</v>
      </c>
      <c r="C1720" s="159" t="s">
        <v>10245</v>
      </c>
      <c r="D1720" s="159" t="s">
        <v>4326</v>
      </c>
      <c r="E1720" s="160">
        <v>2</v>
      </c>
      <c r="F1720" s="161">
        <v>12199998</v>
      </c>
      <c r="G1720" s="161">
        <v>20649999</v>
      </c>
      <c r="H1720" s="159" t="s">
        <v>3651</v>
      </c>
      <c r="I1720" s="159" t="s">
        <v>3663</v>
      </c>
      <c r="J1720" s="159" t="s">
        <v>5044</v>
      </c>
      <c r="K1720" s="159" t="s">
        <v>193</v>
      </c>
      <c r="L1720" s="159" t="s">
        <v>10249</v>
      </c>
    </row>
    <row r="1721" spans="1:12" x14ac:dyDescent="0.2">
      <c r="A1721" s="159" t="s">
        <v>10250</v>
      </c>
      <c r="B1721" s="159" t="s">
        <v>10251</v>
      </c>
      <c r="C1721" s="159" t="s">
        <v>6706</v>
      </c>
      <c r="D1721" s="159" t="s">
        <v>6706</v>
      </c>
      <c r="E1721" s="160">
        <v>1</v>
      </c>
      <c r="F1721" s="161">
        <v>9537323</v>
      </c>
      <c r="G1721" s="161">
        <v>10557318</v>
      </c>
      <c r="H1721" s="159" t="s">
        <v>3651</v>
      </c>
      <c r="I1721" s="159" t="s">
        <v>3663</v>
      </c>
      <c r="J1721" s="159" t="s">
        <v>5044</v>
      </c>
      <c r="K1721" s="159" t="s">
        <v>189</v>
      </c>
      <c r="L1721" s="159" t="s">
        <v>10252</v>
      </c>
    </row>
    <row r="1722" spans="1:12" x14ac:dyDescent="0.2">
      <c r="A1722" s="159" t="s">
        <v>10241</v>
      </c>
      <c r="B1722" s="159" t="s">
        <v>10242</v>
      </c>
      <c r="C1722" s="159" t="s">
        <v>10253</v>
      </c>
      <c r="D1722" s="159" t="s">
        <v>10253</v>
      </c>
      <c r="E1722" s="160">
        <v>1</v>
      </c>
      <c r="F1722" s="161">
        <v>5000</v>
      </c>
      <c r="G1722" s="161">
        <v>5000</v>
      </c>
      <c r="H1722" s="159" t="s">
        <v>3651</v>
      </c>
      <c r="I1722" s="159" t="s">
        <v>3753</v>
      </c>
      <c r="J1722" s="159" t="s">
        <v>10243</v>
      </c>
      <c r="K1722" s="159" t="s">
        <v>193</v>
      </c>
      <c r="L1722" s="159" t="s">
        <v>10254</v>
      </c>
    </row>
    <row r="1723" spans="1:12" x14ac:dyDescent="0.2">
      <c r="A1723" s="159" t="s">
        <v>10255</v>
      </c>
      <c r="B1723" s="159" t="s">
        <v>10256</v>
      </c>
      <c r="C1723" s="159" t="s">
        <v>10253</v>
      </c>
      <c r="D1723" s="159" t="s">
        <v>10253</v>
      </c>
      <c r="E1723" s="160">
        <v>1</v>
      </c>
      <c r="F1723" s="161">
        <v>690000</v>
      </c>
      <c r="G1723" s="161">
        <v>690000</v>
      </c>
      <c r="H1723" s="159" t="s">
        <v>3651</v>
      </c>
      <c r="I1723" s="159" t="s">
        <v>3656</v>
      </c>
      <c r="J1723" s="159" t="s">
        <v>10257</v>
      </c>
      <c r="K1723" s="159" t="s">
        <v>189</v>
      </c>
      <c r="L1723" s="159" t="s">
        <v>10258</v>
      </c>
    </row>
    <row r="1724" spans="1:12" x14ac:dyDescent="0.2">
      <c r="A1724" s="159" t="s">
        <v>10259</v>
      </c>
      <c r="B1724" s="159" t="s">
        <v>10260</v>
      </c>
      <c r="C1724" s="159" t="s">
        <v>10253</v>
      </c>
      <c r="D1724" s="159" t="s">
        <v>10253</v>
      </c>
      <c r="E1724" s="160">
        <v>1</v>
      </c>
      <c r="F1724" s="161">
        <v>81000122</v>
      </c>
      <c r="G1724" s="161">
        <v>100000001</v>
      </c>
      <c r="H1724" s="159" t="s">
        <v>3651</v>
      </c>
      <c r="I1724" s="159" t="s">
        <v>3871</v>
      </c>
      <c r="J1724" s="159" t="s">
        <v>3872</v>
      </c>
      <c r="K1724" s="159" t="s">
        <v>178</v>
      </c>
      <c r="L1724" s="159" t="s">
        <v>10261</v>
      </c>
    </row>
    <row r="1725" spans="1:12" x14ac:dyDescent="0.2">
      <c r="A1725" s="159" t="s">
        <v>10262</v>
      </c>
      <c r="B1725" s="159" t="s">
        <v>10263</v>
      </c>
      <c r="C1725" s="159" t="s">
        <v>10253</v>
      </c>
      <c r="D1725" s="159" t="s">
        <v>10253</v>
      </c>
      <c r="E1725" s="160">
        <v>1</v>
      </c>
      <c r="F1725" s="161">
        <v>215099807</v>
      </c>
      <c r="G1725" s="161"/>
      <c r="H1725" s="159" t="s">
        <v>3670</v>
      </c>
      <c r="I1725" s="159" t="s">
        <v>3656</v>
      </c>
      <c r="J1725" s="159" t="s">
        <v>5226</v>
      </c>
      <c r="K1725" s="159"/>
      <c r="L1725" s="159" t="s">
        <v>10264</v>
      </c>
    </row>
    <row r="1726" spans="1:12" x14ac:dyDescent="0.2">
      <c r="A1726" s="159" t="s">
        <v>7432</v>
      </c>
      <c r="B1726" s="159" t="s">
        <v>7433</v>
      </c>
      <c r="C1726" s="159" t="s">
        <v>10253</v>
      </c>
      <c r="D1726" s="159" t="s">
        <v>10253</v>
      </c>
      <c r="E1726" s="160">
        <v>1</v>
      </c>
      <c r="F1726" s="161">
        <v>50000</v>
      </c>
      <c r="G1726" s="161">
        <v>100000</v>
      </c>
      <c r="H1726" s="159" t="s">
        <v>3651</v>
      </c>
      <c r="I1726" s="159" t="s">
        <v>3711</v>
      </c>
      <c r="J1726" s="159" t="s">
        <v>7434</v>
      </c>
      <c r="K1726" s="159" t="s">
        <v>185</v>
      </c>
      <c r="L1726" s="159" t="s">
        <v>10265</v>
      </c>
    </row>
    <row r="1727" spans="1:12" x14ac:dyDescent="0.2">
      <c r="A1727" s="159" t="s">
        <v>10266</v>
      </c>
      <c r="B1727" s="159" t="s">
        <v>10267</v>
      </c>
      <c r="C1727" s="159" t="s">
        <v>10268</v>
      </c>
      <c r="D1727" s="159" t="s">
        <v>10268</v>
      </c>
      <c r="E1727" s="160">
        <v>1</v>
      </c>
      <c r="F1727" s="161">
        <v>742166</v>
      </c>
      <c r="G1727" s="161">
        <v>742166</v>
      </c>
      <c r="H1727" s="159" t="s">
        <v>3651</v>
      </c>
      <c r="I1727" s="159" t="s">
        <v>3818</v>
      </c>
      <c r="J1727" s="159" t="s">
        <v>10269</v>
      </c>
      <c r="K1727" s="159"/>
      <c r="L1727" s="159" t="s">
        <v>10270</v>
      </c>
    </row>
    <row r="1728" spans="1:12" x14ac:dyDescent="0.2">
      <c r="A1728" s="159" t="s">
        <v>10271</v>
      </c>
      <c r="B1728" s="159" t="s">
        <v>10272</v>
      </c>
      <c r="C1728" s="159" t="s">
        <v>10268</v>
      </c>
      <c r="D1728" s="159" t="s">
        <v>10268</v>
      </c>
      <c r="E1728" s="160">
        <v>1</v>
      </c>
      <c r="F1728" s="161">
        <v>24474387</v>
      </c>
      <c r="G1728" s="161">
        <v>32000000</v>
      </c>
      <c r="H1728" s="159" t="s">
        <v>3651</v>
      </c>
      <c r="I1728" s="159" t="s">
        <v>3810</v>
      </c>
      <c r="J1728" s="159" t="s">
        <v>5040</v>
      </c>
      <c r="K1728" s="159" t="s">
        <v>178</v>
      </c>
      <c r="L1728" s="159" t="s">
        <v>10273</v>
      </c>
    </row>
    <row r="1729" spans="1:12" x14ac:dyDescent="0.2">
      <c r="A1729" s="159" t="s">
        <v>10274</v>
      </c>
      <c r="B1729" s="159" t="s">
        <v>10275</v>
      </c>
      <c r="C1729" s="159" t="s">
        <v>10276</v>
      </c>
      <c r="D1729" s="159" t="s">
        <v>10276</v>
      </c>
      <c r="E1729" s="160">
        <v>1</v>
      </c>
      <c r="F1729" s="161">
        <v>9084802</v>
      </c>
      <c r="G1729" s="161">
        <v>9084802</v>
      </c>
      <c r="H1729" s="159" t="s">
        <v>3651</v>
      </c>
      <c r="I1729" s="159" t="s">
        <v>3845</v>
      </c>
      <c r="J1729" s="159" t="s">
        <v>3846</v>
      </c>
      <c r="K1729" s="159" t="s">
        <v>1475</v>
      </c>
      <c r="L1729" s="159" t="s">
        <v>10277</v>
      </c>
    </row>
    <row r="1730" spans="1:12" x14ac:dyDescent="0.2">
      <c r="A1730" s="159" t="s">
        <v>10278</v>
      </c>
      <c r="B1730" s="159" t="s">
        <v>10279</v>
      </c>
      <c r="C1730" s="159" t="s">
        <v>10276</v>
      </c>
      <c r="D1730" s="159" t="s">
        <v>10276</v>
      </c>
      <c r="E1730" s="160">
        <v>1</v>
      </c>
      <c r="F1730" s="161">
        <v>10500000</v>
      </c>
      <c r="G1730" s="161">
        <v>10500000</v>
      </c>
      <c r="H1730" s="159" t="s">
        <v>3651</v>
      </c>
      <c r="I1730" s="159" t="s">
        <v>3666</v>
      </c>
      <c r="J1730" s="159" t="s">
        <v>10280</v>
      </c>
      <c r="K1730" s="159"/>
      <c r="L1730" s="159" t="s">
        <v>10281</v>
      </c>
    </row>
    <row r="1731" spans="1:12" x14ac:dyDescent="0.2">
      <c r="A1731" s="159" t="s">
        <v>10282</v>
      </c>
      <c r="B1731" s="159" t="s">
        <v>5561</v>
      </c>
      <c r="C1731" s="159" t="s">
        <v>10276</v>
      </c>
      <c r="D1731" s="159" t="s">
        <v>10276</v>
      </c>
      <c r="E1731" s="160">
        <v>1</v>
      </c>
      <c r="F1731" s="161">
        <v>725000</v>
      </c>
      <c r="G1731" s="161">
        <v>725000</v>
      </c>
      <c r="H1731" s="159" t="s">
        <v>3651</v>
      </c>
      <c r="I1731" s="159" t="s">
        <v>4996</v>
      </c>
      <c r="J1731" s="159" t="s">
        <v>10283</v>
      </c>
      <c r="K1731" s="159" t="s">
        <v>185</v>
      </c>
      <c r="L1731" s="159" t="s">
        <v>10284</v>
      </c>
    </row>
    <row r="1732" spans="1:12" x14ac:dyDescent="0.2">
      <c r="A1732" s="159" t="s">
        <v>10285</v>
      </c>
      <c r="B1732" s="159" t="s">
        <v>6347</v>
      </c>
      <c r="C1732" s="159" t="s">
        <v>10276</v>
      </c>
      <c r="D1732" s="159" t="s">
        <v>10276</v>
      </c>
      <c r="E1732" s="160">
        <v>1</v>
      </c>
      <c r="F1732" s="161">
        <v>5000000</v>
      </c>
      <c r="G1732" s="161">
        <v>5000000</v>
      </c>
      <c r="H1732" s="159" t="s">
        <v>3651</v>
      </c>
      <c r="I1732" s="159" t="s">
        <v>3716</v>
      </c>
      <c r="J1732" s="159" t="s">
        <v>5899</v>
      </c>
      <c r="K1732" s="159" t="s">
        <v>182</v>
      </c>
      <c r="L1732" s="159" t="s">
        <v>10286</v>
      </c>
    </row>
    <row r="1733" spans="1:12" x14ac:dyDescent="0.2">
      <c r="A1733" s="159" t="s">
        <v>10287</v>
      </c>
      <c r="B1733" s="159" t="s">
        <v>10288</v>
      </c>
      <c r="C1733" s="159" t="s">
        <v>10276</v>
      </c>
      <c r="D1733" s="159" t="s">
        <v>10276</v>
      </c>
      <c r="E1733" s="160">
        <v>1</v>
      </c>
      <c r="F1733" s="161">
        <v>2000000</v>
      </c>
      <c r="G1733" s="161">
        <v>8000000</v>
      </c>
      <c r="H1733" s="159" t="s">
        <v>3651</v>
      </c>
      <c r="I1733" s="159" t="s">
        <v>3666</v>
      </c>
      <c r="J1733" s="159" t="s">
        <v>3855</v>
      </c>
      <c r="K1733" s="159"/>
      <c r="L1733" s="159" t="s">
        <v>10289</v>
      </c>
    </row>
    <row r="1734" spans="1:12" x14ac:dyDescent="0.2">
      <c r="A1734" s="159" t="s">
        <v>10290</v>
      </c>
      <c r="B1734" s="159" t="s">
        <v>10291</v>
      </c>
      <c r="C1734" s="159" t="s">
        <v>10276</v>
      </c>
      <c r="D1734" s="159" t="s">
        <v>10276</v>
      </c>
      <c r="E1734" s="160">
        <v>1</v>
      </c>
      <c r="F1734" s="161">
        <v>1329254</v>
      </c>
      <c r="G1734" s="161">
        <v>1329254</v>
      </c>
      <c r="H1734" s="159" t="s">
        <v>3670</v>
      </c>
      <c r="I1734" s="159" t="s">
        <v>3818</v>
      </c>
      <c r="J1734" s="159" t="s">
        <v>8100</v>
      </c>
      <c r="K1734" s="159"/>
      <c r="L1734" s="159" t="s">
        <v>10292</v>
      </c>
    </row>
    <row r="1735" spans="1:12" x14ac:dyDescent="0.2">
      <c r="A1735" s="159" t="s">
        <v>10293</v>
      </c>
      <c r="B1735" s="159" t="s">
        <v>10294</v>
      </c>
      <c r="C1735" s="159" t="s">
        <v>10276</v>
      </c>
      <c r="D1735" s="159" t="s">
        <v>10276</v>
      </c>
      <c r="E1735" s="160">
        <v>1</v>
      </c>
      <c r="F1735" s="161">
        <v>225000</v>
      </c>
      <c r="G1735" s="161">
        <v>1000000</v>
      </c>
      <c r="H1735" s="159" t="s">
        <v>3651</v>
      </c>
      <c r="I1735" s="159" t="s">
        <v>3680</v>
      </c>
      <c r="J1735" s="159" t="s">
        <v>3680</v>
      </c>
      <c r="K1735" s="159" t="s">
        <v>1475</v>
      </c>
      <c r="L1735" s="159" t="s">
        <v>10295</v>
      </c>
    </row>
    <row r="1736" spans="1:12" x14ac:dyDescent="0.2">
      <c r="A1736" s="159" t="s">
        <v>7896</v>
      </c>
      <c r="B1736" s="159" t="s">
        <v>7897</v>
      </c>
      <c r="C1736" s="159" t="s">
        <v>10276</v>
      </c>
      <c r="D1736" s="159" t="s">
        <v>10276</v>
      </c>
      <c r="E1736" s="160">
        <v>1</v>
      </c>
      <c r="F1736" s="161">
        <v>5000004</v>
      </c>
      <c r="G1736" s="161">
        <v>5000004</v>
      </c>
      <c r="H1736" s="159" t="s">
        <v>3670</v>
      </c>
      <c r="I1736" s="159" t="s">
        <v>3690</v>
      </c>
      <c r="J1736" s="159" t="s">
        <v>7277</v>
      </c>
      <c r="K1736" s="159"/>
      <c r="L1736" s="159" t="s">
        <v>10296</v>
      </c>
    </row>
    <row r="1737" spans="1:12" x14ac:dyDescent="0.2">
      <c r="A1737" s="159" t="s">
        <v>10297</v>
      </c>
      <c r="B1737" s="159" t="s">
        <v>10298</v>
      </c>
      <c r="C1737" s="159" t="s">
        <v>6722</v>
      </c>
      <c r="D1737" s="159" t="s">
        <v>6722</v>
      </c>
      <c r="E1737" s="160">
        <v>1</v>
      </c>
      <c r="F1737" s="161">
        <v>1569780</v>
      </c>
      <c r="G1737" s="161">
        <v>1569780</v>
      </c>
      <c r="H1737" s="159" t="s">
        <v>3670</v>
      </c>
      <c r="I1737" s="159" t="s">
        <v>4979</v>
      </c>
      <c r="J1737" s="159" t="s">
        <v>10299</v>
      </c>
      <c r="K1737" s="159"/>
      <c r="L1737" s="159" t="s">
        <v>10300</v>
      </c>
    </row>
    <row r="1738" spans="1:12" x14ac:dyDescent="0.2">
      <c r="A1738" s="159" t="s">
        <v>10301</v>
      </c>
      <c r="B1738" s="159" t="s">
        <v>10302</v>
      </c>
      <c r="C1738" s="159" t="s">
        <v>6722</v>
      </c>
      <c r="D1738" s="159" t="s">
        <v>6722</v>
      </c>
      <c r="E1738" s="160">
        <v>1</v>
      </c>
      <c r="F1738" s="161">
        <v>59988250</v>
      </c>
      <c r="G1738" s="161">
        <v>59988250</v>
      </c>
      <c r="H1738" s="159" t="s">
        <v>3651</v>
      </c>
      <c r="I1738" s="159" t="s">
        <v>3656</v>
      </c>
      <c r="J1738" s="159" t="s">
        <v>3899</v>
      </c>
      <c r="K1738" s="159"/>
      <c r="L1738" s="159" t="s">
        <v>10303</v>
      </c>
    </row>
    <row r="1739" spans="1:12" x14ac:dyDescent="0.2">
      <c r="A1739" s="159" t="s">
        <v>9309</v>
      </c>
      <c r="B1739" s="159" t="s">
        <v>9310</v>
      </c>
      <c r="C1739" s="159" t="s">
        <v>6722</v>
      </c>
      <c r="D1739" s="159" t="s">
        <v>6722</v>
      </c>
      <c r="E1739" s="160">
        <v>1</v>
      </c>
      <c r="F1739" s="161">
        <v>650232</v>
      </c>
      <c r="G1739" s="161">
        <v>30000000</v>
      </c>
      <c r="H1739" s="159" t="s">
        <v>3651</v>
      </c>
      <c r="I1739" s="159" t="s">
        <v>3958</v>
      </c>
      <c r="J1739" s="159" t="s">
        <v>4911</v>
      </c>
      <c r="K1739" s="159"/>
      <c r="L1739" s="159" t="s">
        <v>10304</v>
      </c>
    </row>
    <row r="1740" spans="1:12" x14ac:dyDescent="0.2">
      <c r="A1740" s="159" t="s">
        <v>10305</v>
      </c>
      <c r="B1740" s="159" t="s">
        <v>10306</v>
      </c>
      <c r="C1740" s="159" t="s">
        <v>10307</v>
      </c>
      <c r="D1740" s="159" t="s">
        <v>10307</v>
      </c>
      <c r="E1740" s="160">
        <v>1</v>
      </c>
      <c r="F1740" s="161">
        <v>101875000</v>
      </c>
      <c r="G1740" s="161">
        <v>101875000</v>
      </c>
      <c r="H1740" s="159" t="s">
        <v>3651</v>
      </c>
      <c r="I1740" s="159" t="s">
        <v>3656</v>
      </c>
      <c r="J1740" s="159" t="s">
        <v>7005</v>
      </c>
      <c r="K1740" s="159" t="s">
        <v>182</v>
      </c>
      <c r="L1740" s="159" t="s">
        <v>10308</v>
      </c>
    </row>
    <row r="1741" spans="1:12" x14ac:dyDescent="0.2">
      <c r="A1741" s="159" t="s">
        <v>10309</v>
      </c>
      <c r="B1741" s="159" t="s">
        <v>10310</v>
      </c>
      <c r="C1741" s="159" t="s">
        <v>10307</v>
      </c>
      <c r="D1741" s="159" t="s">
        <v>10311</v>
      </c>
      <c r="E1741" s="160">
        <v>2</v>
      </c>
      <c r="F1741" s="161">
        <v>272500</v>
      </c>
      <c r="G1741" s="161">
        <v>300000</v>
      </c>
      <c r="H1741" s="159" t="s">
        <v>3651</v>
      </c>
      <c r="I1741" s="159" t="s">
        <v>3656</v>
      </c>
      <c r="J1741" s="159" t="s">
        <v>10312</v>
      </c>
      <c r="K1741" s="159" t="s">
        <v>185</v>
      </c>
      <c r="L1741" s="159" t="s">
        <v>10313</v>
      </c>
    </row>
    <row r="1742" spans="1:12" x14ac:dyDescent="0.2">
      <c r="A1742" s="159" t="s">
        <v>10314</v>
      </c>
      <c r="B1742" s="159" t="s">
        <v>10315</v>
      </c>
      <c r="C1742" s="159" t="s">
        <v>10307</v>
      </c>
      <c r="D1742" s="159" t="s">
        <v>10307</v>
      </c>
      <c r="E1742" s="160">
        <v>1</v>
      </c>
      <c r="F1742" s="161">
        <v>4820140</v>
      </c>
      <c r="G1742" s="161">
        <v>10595149</v>
      </c>
      <c r="H1742" s="159" t="s">
        <v>3651</v>
      </c>
      <c r="I1742" s="159" t="s">
        <v>4846</v>
      </c>
      <c r="J1742" s="159" t="s">
        <v>5089</v>
      </c>
      <c r="K1742" s="159" t="s">
        <v>185</v>
      </c>
      <c r="L1742" s="159" t="s">
        <v>10316</v>
      </c>
    </row>
    <row r="1743" spans="1:12" x14ac:dyDescent="0.2">
      <c r="A1743" s="159" t="s">
        <v>10317</v>
      </c>
      <c r="B1743" s="159" t="s">
        <v>10318</v>
      </c>
      <c r="C1743" s="159" t="s">
        <v>10319</v>
      </c>
      <c r="D1743" s="159" t="s">
        <v>10319</v>
      </c>
      <c r="E1743" s="160">
        <v>1</v>
      </c>
      <c r="F1743" s="161">
        <v>3905134</v>
      </c>
      <c r="G1743" s="161"/>
      <c r="H1743" s="159" t="s">
        <v>3651</v>
      </c>
      <c r="I1743" s="159" t="s">
        <v>3680</v>
      </c>
      <c r="J1743" s="159" t="s">
        <v>3680</v>
      </c>
      <c r="K1743" s="159"/>
      <c r="L1743" s="159" t="s">
        <v>10320</v>
      </c>
    </row>
    <row r="1744" spans="1:12" x14ac:dyDescent="0.2">
      <c r="A1744" s="159" t="s">
        <v>10321</v>
      </c>
      <c r="B1744" s="159" t="s">
        <v>10322</v>
      </c>
      <c r="C1744" s="159" t="s">
        <v>10056</v>
      </c>
      <c r="D1744" s="159" t="s">
        <v>10056</v>
      </c>
      <c r="E1744" s="160">
        <v>1</v>
      </c>
      <c r="F1744" s="161">
        <v>7499793</v>
      </c>
      <c r="G1744" s="161">
        <v>15116786</v>
      </c>
      <c r="H1744" s="159" t="s">
        <v>3651</v>
      </c>
      <c r="I1744" s="159" t="s">
        <v>5061</v>
      </c>
      <c r="J1744" s="159" t="s">
        <v>10323</v>
      </c>
      <c r="K1744" s="159"/>
      <c r="L1744" s="159" t="s">
        <v>10324</v>
      </c>
    </row>
    <row r="1745" spans="1:12" x14ac:dyDescent="0.2">
      <c r="A1745" s="159" t="s">
        <v>10325</v>
      </c>
      <c r="B1745" s="159" t="s">
        <v>10326</v>
      </c>
      <c r="C1745" s="159" t="s">
        <v>10056</v>
      </c>
      <c r="D1745" s="159" t="s">
        <v>10056</v>
      </c>
      <c r="E1745" s="160">
        <v>1</v>
      </c>
      <c r="F1745" s="161">
        <v>1425000</v>
      </c>
      <c r="G1745" s="161">
        <v>8000000</v>
      </c>
      <c r="H1745" s="159" t="s">
        <v>3651</v>
      </c>
      <c r="I1745" s="159" t="s">
        <v>3958</v>
      </c>
      <c r="J1745" s="159" t="s">
        <v>10327</v>
      </c>
      <c r="K1745" s="159" t="s">
        <v>189</v>
      </c>
      <c r="L1745" s="159" t="s">
        <v>10328</v>
      </c>
    </row>
    <row r="1746" spans="1:12" x14ac:dyDescent="0.2">
      <c r="A1746" s="159" t="s">
        <v>10329</v>
      </c>
      <c r="B1746" s="159" t="s">
        <v>10330</v>
      </c>
      <c r="C1746" s="159" t="s">
        <v>10056</v>
      </c>
      <c r="D1746" s="159" t="s">
        <v>10056</v>
      </c>
      <c r="E1746" s="160">
        <v>1</v>
      </c>
      <c r="F1746" s="161">
        <v>189182622</v>
      </c>
      <c r="G1746" s="161">
        <v>189182622</v>
      </c>
      <c r="H1746" s="159" t="s">
        <v>3651</v>
      </c>
      <c r="I1746" s="159" t="s">
        <v>3663</v>
      </c>
      <c r="J1746" s="159" t="s">
        <v>5044</v>
      </c>
      <c r="K1746" s="159"/>
      <c r="L1746" s="159" t="s">
        <v>10331</v>
      </c>
    </row>
    <row r="1747" spans="1:12" x14ac:dyDescent="0.2">
      <c r="A1747" s="159" t="s">
        <v>10332</v>
      </c>
      <c r="B1747" s="159" t="s">
        <v>10333</v>
      </c>
      <c r="C1747" s="159" t="s">
        <v>10056</v>
      </c>
      <c r="D1747" s="159" t="s">
        <v>10056</v>
      </c>
      <c r="E1747" s="160">
        <v>1</v>
      </c>
      <c r="F1747" s="161">
        <v>500000</v>
      </c>
      <c r="G1747" s="161">
        <v>1000000</v>
      </c>
      <c r="H1747" s="159" t="s">
        <v>3670</v>
      </c>
      <c r="I1747" s="159" t="s">
        <v>3656</v>
      </c>
      <c r="J1747" s="159" t="s">
        <v>10334</v>
      </c>
      <c r="K1747" s="159" t="s">
        <v>178</v>
      </c>
      <c r="L1747" s="159" t="s">
        <v>10335</v>
      </c>
    </row>
    <row r="1748" spans="1:12" x14ac:dyDescent="0.2">
      <c r="A1748" s="159" t="s">
        <v>10336</v>
      </c>
      <c r="B1748" s="159" t="s">
        <v>10337</v>
      </c>
      <c r="C1748" s="159" t="s">
        <v>10338</v>
      </c>
      <c r="D1748" s="159" t="s">
        <v>10338</v>
      </c>
      <c r="E1748" s="160">
        <v>1</v>
      </c>
      <c r="F1748" s="161">
        <v>52289052</v>
      </c>
      <c r="G1748" s="161">
        <v>60000000</v>
      </c>
      <c r="H1748" s="159" t="s">
        <v>3651</v>
      </c>
      <c r="I1748" s="159" t="s">
        <v>3711</v>
      </c>
      <c r="J1748" s="159" t="s">
        <v>6291</v>
      </c>
      <c r="K1748" s="159"/>
      <c r="L1748" s="159" t="s">
        <v>10339</v>
      </c>
    </row>
    <row r="1749" spans="1:12" x14ac:dyDescent="0.2">
      <c r="A1749" s="159" t="s">
        <v>8526</v>
      </c>
      <c r="B1749" s="159" t="s">
        <v>8527</v>
      </c>
      <c r="C1749" s="159" t="s">
        <v>10338</v>
      </c>
      <c r="D1749" s="159" t="s">
        <v>10338</v>
      </c>
      <c r="E1749" s="160">
        <v>1</v>
      </c>
      <c r="F1749" s="161">
        <v>2884615</v>
      </c>
      <c r="G1749" s="161">
        <v>2884615</v>
      </c>
      <c r="H1749" s="159" t="s">
        <v>3651</v>
      </c>
      <c r="I1749" s="159" t="s">
        <v>3656</v>
      </c>
      <c r="J1749" s="159" t="s">
        <v>5077</v>
      </c>
      <c r="K1749" s="159"/>
      <c r="L1749" s="159" t="s">
        <v>10340</v>
      </c>
    </row>
    <row r="1750" spans="1:12" x14ac:dyDescent="0.2">
      <c r="A1750" s="159" t="s">
        <v>10341</v>
      </c>
      <c r="B1750" s="159" t="s">
        <v>10342</v>
      </c>
      <c r="C1750" s="159" t="s">
        <v>10338</v>
      </c>
      <c r="D1750" s="159" t="s">
        <v>10338</v>
      </c>
      <c r="E1750" s="160">
        <v>1</v>
      </c>
      <c r="F1750" s="161">
        <v>1500000</v>
      </c>
      <c r="G1750" s="161">
        <v>2000000</v>
      </c>
      <c r="H1750" s="159" t="s">
        <v>3670</v>
      </c>
      <c r="I1750" s="159" t="s">
        <v>3690</v>
      </c>
      <c r="J1750" s="159" t="s">
        <v>10343</v>
      </c>
      <c r="K1750" s="159" t="s">
        <v>178</v>
      </c>
      <c r="L1750" s="159" t="s">
        <v>10344</v>
      </c>
    </row>
    <row r="1751" spans="1:12" x14ac:dyDescent="0.2">
      <c r="A1751" s="159" t="s">
        <v>10345</v>
      </c>
      <c r="B1751" s="159" t="s">
        <v>10346</v>
      </c>
      <c r="C1751" s="159" t="s">
        <v>10338</v>
      </c>
      <c r="D1751" s="159" t="s">
        <v>3344</v>
      </c>
      <c r="E1751" s="160">
        <v>2</v>
      </c>
      <c r="F1751" s="161">
        <v>300000</v>
      </c>
      <c r="G1751" s="161">
        <v>3700000</v>
      </c>
      <c r="H1751" s="159" t="s">
        <v>3670</v>
      </c>
      <c r="I1751" s="159" t="s">
        <v>5209</v>
      </c>
      <c r="J1751" s="159" t="s">
        <v>5282</v>
      </c>
      <c r="K1751" s="159"/>
      <c r="L1751" s="159" t="s">
        <v>10347</v>
      </c>
    </row>
    <row r="1752" spans="1:12" x14ac:dyDescent="0.2">
      <c r="A1752" s="159" t="s">
        <v>5079</v>
      </c>
      <c r="B1752" s="159" t="s">
        <v>5080</v>
      </c>
      <c r="C1752" s="159" t="s">
        <v>10338</v>
      </c>
      <c r="D1752" s="159" t="s">
        <v>10348</v>
      </c>
      <c r="E1752" s="160">
        <v>2</v>
      </c>
      <c r="F1752" s="161">
        <v>417380</v>
      </c>
      <c r="G1752" s="161">
        <v>2175701</v>
      </c>
      <c r="H1752" s="159" t="s">
        <v>3670</v>
      </c>
      <c r="I1752" s="159" t="s">
        <v>3671</v>
      </c>
      <c r="J1752" s="159" t="s">
        <v>4835</v>
      </c>
      <c r="K1752" s="159"/>
      <c r="L1752" s="159" t="s">
        <v>10349</v>
      </c>
    </row>
    <row r="1753" spans="1:12" x14ac:dyDescent="0.2">
      <c r="A1753" s="159" t="s">
        <v>5800</v>
      </c>
      <c r="B1753" s="159" t="s">
        <v>5801</v>
      </c>
      <c r="C1753" s="159" t="s">
        <v>10338</v>
      </c>
      <c r="D1753" s="159" t="s">
        <v>10338</v>
      </c>
      <c r="E1753" s="160">
        <v>1</v>
      </c>
      <c r="F1753" s="161">
        <v>2399629</v>
      </c>
      <c r="G1753" s="161">
        <v>15000000</v>
      </c>
      <c r="H1753" s="159" t="s">
        <v>3670</v>
      </c>
      <c r="I1753" s="159" t="s">
        <v>3680</v>
      </c>
      <c r="J1753" s="159" t="s">
        <v>3680</v>
      </c>
      <c r="K1753" s="159"/>
      <c r="L1753" s="159" t="s">
        <v>10350</v>
      </c>
    </row>
    <row r="1754" spans="1:12" x14ac:dyDescent="0.2">
      <c r="A1754" s="159" t="s">
        <v>10351</v>
      </c>
      <c r="B1754" s="159" t="s">
        <v>10352</v>
      </c>
      <c r="C1754" s="159" t="s">
        <v>10338</v>
      </c>
      <c r="D1754" s="159" t="s">
        <v>10338</v>
      </c>
      <c r="E1754" s="160">
        <v>1</v>
      </c>
      <c r="F1754" s="161">
        <v>500000</v>
      </c>
      <c r="G1754" s="161">
        <v>500000</v>
      </c>
      <c r="H1754" s="159" t="s">
        <v>3670</v>
      </c>
      <c r="I1754" s="159" t="s">
        <v>3753</v>
      </c>
      <c r="J1754" s="159" t="s">
        <v>10353</v>
      </c>
      <c r="K1754" s="159" t="s">
        <v>193</v>
      </c>
      <c r="L1754" s="159" t="s">
        <v>10354</v>
      </c>
    </row>
    <row r="1755" spans="1:12" x14ac:dyDescent="0.2">
      <c r="A1755" s="159" t="s">
        <v>10355</v>
      </c>
      <c r="B1755" s="159" t="s">
        <v>10356</v>
      </c>
      <c r="C1755" s="159" t="s">
        <v>7855</v>
      </c>
      <c r="D1755" s="159" t="s">
        <v>7855</v>
      </c>
      <c r="E1755" s="160">
        <v>1</v>
      </c>
      <c r="F1755" s="161">
        <v>103230763</v>
      </c>
      <c r="G1755" s="161">
        <v>109999999</v>
      </c>
      <c r="H1755" s="159" t="s">
        <v>3651</v>
      </c>
      <c r="I1755" s="159" t="s">
        <v>3656</v>
      </c>
      <c r="J1755" s="159" t="s">
        <v>5077</v>
      </c>
      <c r="K1755" s="159" t="s">
        <v>178</v>
      </c>
      <c r="L1755" s="159" t="s">
        <v>10357</v>
      </c>
    </row>
    <row r="1756" spans="1:12" x14ac:dyDescent="0.2">
      <c r="A1756" s="159" t="s">
        <v>9854</v>
      </c>
      <c r="B1756" s="159" t="s">
        <v>9855</v>
      </c>
      <c r="C1756" s="159" t="s">
        <v>7855</v>
      </c>
      <c r="D1756" s="159" t="s">
        <v>7855</v>
      </c>
      <c r="E1756" s="160">
        <v>1</v>
      </c>
      <c r="F1756" s="161">
        <v>4043808</v>
      </c>
      <c r="G1756" s="161">
        <v>4043808</v>
      </c>
      <c r="H1756" s="159" t="s">
        <v>3670</v>
      </c>
      <c r="I1756" s="159" t="s">
        <v>3818</v>
      </c>
      <c r="J1756" s="159" t="s">
        <v>6523</v>
      </c>
      <c r="K1756" s="159"/>
      <c r="L1756" s="159" t="s">
        <v>10358</v>
      </c>
    </row>
    <row r="1757" spans="1:12" x14ac:dyDescent="0.2">
      <c r="A1757" s="159" t="s">
        <v>10359</v>
      </c>
      <c r="B1757" s="159" t="s">
        <v>10360</v>
      </c>
      <c r="C1757" s="159" t="s">
        <v>7855</v>
      </c>
      <c r="D1757" s="159" t="s">
        <v>3463</v>
      </c>
      <c r="E1757" s="160">
        <v>2</v>
      </c>
      <c r="F1757" s="161">
        <v>17764699</v>
      </c>
      <c r="G1757" s="161">
        <v>20000000</v>
      </c>
      <c r="H1757" s="159" t="s">
        <v>3651</v>
      </c>
      <c r="I1757" s="159" t="s">
        <v>3716</v>
      </c>
      <c r="J1757" s="159" t="s">
        <v>6920</v>
      </c>
      <c r="K1757" s="159"/>
      <c r="L1757" s="159" t="s">
        <v>10361</v>
      </c>
    </row>
    <row r="1758" spans="1:12" x14ac:dyDescent="0.2">
      <c r="A1758" s="159" t="s">
        <v>10362</v>
      </c>
      <c r="B1758" s="159" t="s">
        <v>10363</v>
      </c>
      <c r="C1758" s="159" t="s">
        <v>10364</v>
      </c>
      <c r="D1758" s="159" t="s">
        <v>10364</v>
      </c>
      <c r="E1758" s="160">
        <v>1</v>
      </c>
      <c r="F1758" s="161">
        <v>7550000</v>
      </c>
      <c r="G1758" s="161">
        <v>7550000</v>
      </c>
      <c r="H1758" s="159" t="s">
        <v>3651</v>
      </c>
      <c r="I1758" s="159" t="s">
        <v>3671</v>
      </c>
      <c r="J1758" s="159" t="s">
        <v>3887</v>
      </c>
      <c r="K1758" s="159" t="s">
        <v>185</v>
      </c>
      <c r="L1758" s="159" t="s">
        <v>10365</v>
      </c>
    </row>
    <row r="1759" spans="1:12" x14ac:dyDescent="0.2">
      <c r="A1759" s="159" t="s">
        <v>5450</v>
      </c>
      <c r="B1759" s="159" t="s">
        <v>5451</v>
      </c>
      <c r="C1759" s="159" t="s">
        <v>10364</v>
      </c>
      <c r="D1759" s="159" t="s">
        <v>10364</v>
      </c>
      <c r="E1759" s="160">
        <v>1</v>
      </c>
      <c r="F1759" s="161">
        <v>970930</v>
      </c>
      <c r="G1759" s="161">
        <v>970930</v>
      </c>
      <c r="H1759" s="159" t="s">
        <v>3651</v>
      </c>
      <c r="I1759" s="159" t="s">
        <v>3690</v>
      </c>
      <c r="J1759" s="159" t="s">
        <v>5452</v>
      </c>
      <c r="K1759" s="159"/>
      <c r="L1759" s="159" t="s">
        <v>10366</v>
      </c>
    </row>
    <row r="1760" spans="1:12" x14ac:dyDescent="0.2">
      <c r="A1760" s="159" t="s">
        <v>7043</v>
      </c>
      <c r="B1760" s="159" t="s">
        <v>7044</v>
      </c>
      <c r="C1760" s="159" t="s">
        <v>10364</v>
      </c>
      <c r="D1760" s="159" t="s">
        <v>10364</v>
      </c>
      <c r="E1760" s="160">
        <v>1</v>
      </c>
      <c r="F1760" s="161">
        <v>45000</v>
      </c>
      <c r="G1760" s="161">
        <v>75000</v>
      </c>
      <c r="H1760" s="159" t="s">
        <v>3651</v>
      </c>
      <c r="I1760" s="159" t="s">
        <v>5570</v>
      </c>
      <c r="J1760" s="159" t="s">
        <v>5571</v>
      </c>
      <c r="K1760" s="159" t="s">
        <v>185</v>
      </c>
      <c r="L1760" s="159" t="s">
        <v>10367</v>
      </c>
    </row>
    <row r="1761" spans="1:12" x14ac:dyDescent="0.2">
      <c r="A1761" s="159" t="s">
        <v>3686</v>
      </c>
      <c r="B1761" s="159" t="s">
        <v>3688</v>
      </c>
      <c r="C1761" s="159" t="s">
        <v>3586</v>
      </c>
      <c r="D1761" s="159" t="s">
        <v>3586</v>
      </c>
      <c r="E1761" s="160">
        <v>1</v>
      </c>
      <c r="F1761" s="161">
        <v>1</v>
      </c>
      <c r="G1761" s="161">
        <v>1</v>
      </c>
      <c r="H1761" s="159" t="s">
        <v>3670</v>
      </c>
      <c r="I1761" s="159" t="s">
        <v>3748</v>
      </c>
      <c r="J1761" s="159" t="s">
        <v>10368</v>
      </c>
      <c r="K1761" s="159"/>
      <c r="L1761" s="159" t="s">
        <v>3587</v>
      </c>
    </row>
    <row r="1762" spans="1:12" x14ac:dyDescent="0.2">
      <c r="A1762" s="159" t="s">
        <v>10369</v>
      </c>
      <c r="B1762" s="159" t="s">
        <v>10370</v>
      </c>
      <c r="C1762" s="159" t="s">
        <v>3586</v>
      </c>
      <c r="D1762" s="159" t="s">
        <v>3586</v>
      </c>
      <c r="E1762" s="160">
        <v>1</v>
      </c>
      <c r="F1762" s="161">
        <v>7500000</v>
      </c>
      <c r="G1762" s="161">
        <v>7500000</v>
      </c>
      <c r="H1762" s="159" t="s">
        <v>3651</v>
      </c>
      <c r="I1762" s="159" t="s">
        <v>5505</v>
      </c>
      <c r="J1762" s="159" t="s">
        <v>10371</v>
      </c>
      <c r="K1762" s="159" t="s">
        <v>182</v>
      </c>
      <c r="L1762" s="159" t="s">
        <v>10372</v>
      </c>
    </row>
    <row r="1763" spans="1:12" x14ac:dyDescent="0.2">
      <c r="A1763" s="159" t="s">
        <v>10373</v>
      </c>
      <c r="B1763" s="159" t="s">
        <v>10374</v>
      </c>
      <c r="C1763" s="159" t="s">
        <v>3586</v>
      </c>
      <c r="D1763" s="159" t="s">
        <v>3586</v>
      </c>
      <c r="E1763" s="160">
        <v>1</v>
      </c>
      <c r="F1763" s="161">
        <v>29999985</v>
      </c>
      <c r="G1763" s="161">
        <v>29999985</v>
      </c>
      <c r="H1763" s="159" t="s">
        <v>3651</v>
      </c>
      <c r="I1763" s="159" t="s">
        <v>3690</v>
      </c>
      <c r="J1763" s="159" t="s">
        <v>4297</v>
      </c>
      <c r="K1763" s="159"/>
      <c r="L1763" s="159" t="s">
        <v>10375</v>
      </c>
    </row>
    <row r="1764" spans="1:12" x14ac:dyDescent="0.2">
      <c r="A1764" s="159" t="s">
        <v>8823</v>
      </c>
      <c r="B1764" s="159" t="s">
        <v>8824</v>
      </c>
      <c r="C1764" s="159" t="s">
        <v>10376</v>
      </c>
      <c r="D1764" s="159" t="s">
        <v>10376</v>
      </c>
      <c r="E1764" s="160">
        <v>1</v>
      </c>
      <c r="F1764" s="161">
        <v>2150000</v>
      </c>
      <c r="G1764" s="161">
        <v>2150000</v>
      </c>
      <c r="H1764" s="159" t="s">
        <v>3651</v>
      </c>
      <c r="I1764" s="159" t="s">
        <v>3683</v>
      </c>
      <c r="J1764" s="159" t="s">
        <v>5029</v>
      </c>
      <c r="K1764" s="159" t="s">
        <v>185</v>
      </c>
      <c r="L1764" s="159" t="s">
        <v>10377</v>
      </c>
    </row>
    <row r="1765" spans="1:12" x14ac:dyDescent="0.2">
      <c r="A1765" s="159" t="s">
        <v>10282</v>
      </c>
      <c r="B1765" s="159" t="s">
        <v>5561</v>
      </c>
      <c r="C1765" s="159" t="s">
        <v>10376</v>
      </c>
      <c r="D1765" s="159" t="s">
        <v>10376</v>
      </c>
      <c r="E1765" s="160">
        <v>1</v>
      </c>
      <c r="F1765" s="161">
        <v>1000000</v>
      </c>
      <c r="G1765" s="161"/>
      <c r="H1765" s="159" t="s">
        <v>3651</v>
      </c>
      <c r="I1765" s="159" t="s">
        <v>4996</v>
      </c>
      <c r="J1765" s="159" t="s">
        <v>10378</v>
      </c>
      <c r="K1765" s="159" t="s">
        <v>185</v>
      </c>
      <c r="L1765" s="159" t="s">
        <v>10379</v>
      </c>
    </row>
    <row r="1766" spans="1:12" x14ac:dyDescent="0.2">
      <c r="A1766" s="159" t="s">
        <v>10380</v>
      </c>
      <c r="B1766" s="159" t="s">
        <v>10381</v>
      </c>
      <c r="C1766" s="159" t="s">
        <v>10376</v>
      </c>
      <c r="D1766" s="159" t="s">
        <v>10382</v>
      </c>
      <c r="E1766" s="160">
        <v>2</v>
      </c>
      <c r="F1766" s="161">
        <v>3128000</v>
      </c>
      <c r="G1766" s="161">
        <v>3960000</v>
      </c>
      <c r="H1766" s="159" t="s">
        <v>3651</v>
      </c>
      <c r="I1766" s="159" t="s">
        <v>5733</v>
      </c>
      <c r="J1766" s="159" t="s">
        <v>10383</v>
      </c>
      <c r="K1766" s="159" t="s">
        <v>182</v>
      </c>
      <c r="L1766" s="159" t="s">
        <v>10384</v>
      </c>
    </row>
    <row r="1767" spans="1:12" x14ac:dyDescent="0.2">
      <c r="A1767" s="159" t="s">
        <v>9454</v>
      </c>
      <c r="B1767" s="159" t="s">
        <v>7288</v>
      </c>
      <c r="C1767" s="159" t="s">
        <v>10376</v>
      </c>
      <c r="D1767" s="159" t="s">
        <v>10376</v>
      </c>
      <c r="E1767" s="160">
        <v>1</v>
      </c>
      <c r="F1767" s="161">
        <v>51000</v>
      </c>
      <c r="G1767" s="161">
        <v>5000000</v>
      </c>
      <c r="H1767" s="159" t="s">
        <v>3651</v>
      </c>
      <c r="I1767" s="159" t="s">
        <v>3690</v>
      </c>
      <c r="J1767" s="159" t="s">
        <v>3878</v>
      </c>
      <c r="K1767" s="159"/>
      <c r="L1767" s="159" t="s">
        <v>10385</v>
      </c>
    </row>
    <row r="1768" spans="1:12" x14ac:dyDescent="0.2">
      <c r="A1768" s="159" t="s">
        <v>10386</v>
      </c>
      <c r="B1768" s="159" t="s">
        <v>10387</v>
      </c>
      <c r="C1768" s="159" t="s">
        <v>10376</v>
      </c>
      <c r="D1768" s="159" t="s">
        <v>10376</v>
      </c>
      <c r="E1768" s="160">
        <v>1</v>
      </c>
      <c r="F1768" s="161">
        <v>50000</v>
      </c>
      <c r="G1768" s="161">
        <v>250000</v>
      </c>
      <c r="H1768" s="159" t="s">
        <v>3651</v>
      </c>
      <c r="I1768" s="159" t="s">
        <v>3711</v>
      </c>
      <c r="J1768" s="159" t="s">
        <v>5493</v>
      </c>
      <c r="K1768" s="159" t="s">
        <v>185</v>
      </c>
      <c r="L1768" s="159" t="s">
        <v>10388</v>
      </c>
    </row>
    <row r="1769" spans="1:12" x14ac:dyDescent="0.2">
      <c r="A1769" s="159" t="s">
        <v>10389</v>
      </c>
      <c r="B1769" s="159" t="s">
        <v>10390</v>
      </c>
      <c r="C1769" s="159" t="s">
        <v>8150</v>
      </c>
      <c r="D1769" s="159" t="s">
        <v>8150</v>
      </c>
      <c r="E1769" s="160">
        <v>1</v>
      </c>
      <c r="F1769" s="161">
        <v>200000</v>
      </c>
      <c r="G1769" s="161">
        <v>200000</v>
      </c>
      <c r="H1769" s="159" t="s">
        <v>3651</v>
      </c>
      <c r="I1769" s="159" t="s">
        <v>3687</v>
      </c>
      <c r="J1769" s="159" t="s">
        <v>10391</v>
      </c>
      <c r="K1769" s="159" t="s">
        <v>178</v>
      </c>
      <c r="L1769" s="159" t="s">
        <v>10392</v>
      </c>
    </row>
    <row r="1770" spans="1:12" x14ac:dyDescent="0.2">
      <c r="A1770" s="159" t="s">
        <v>10389</v>
      </c>
      <c r="B1770" s="159" t="s">
        <v>10390</v>
      </c>
      <c r="C1770" s="159" t="s">
        <v>8150</v>
      </c>
      <c r="D1770" s="159" t="s">
        <v>8150</v>
      </c>
      <c r="E1770" s="160">
        <v>1</v>
      </c>
      <c r="F1770" s="161">
        <v>558353</v>
      </c>
      <c r="G1770" s="161">
        <v>5383163</v>
      </c>
      <c r="H1770" s="159" t="s">
        <v>3651</v>
      </c>
      <c r="I1770" s="159" t="s">
        <v>3687</v>
      </c>
      <c r="J1770" s="159" t="s">
        <v>10391</v>
      </c>
      <c r="K1770" s="159" t="s">
        <v>178</v>
      </c>
      <c r="L1770" s="159" t="s">
        <v>10393</v>
      </c>
    </row>
    <row r="1771" spans="1:12" x14ac:dyDescent="0.2">
      <c r="A1771" s="159" t="s">
        <v>5198</v>
      </c>
      <c r="B1771" s="159" t="s">
        <v>5199</v>
      </c>
      <c r="C1771" s="159" t="s">
        <v>8150</v>
      </c>
      <c r="D1771" s="159" t="s">
        <v>8150</v>
      </c>
      <c r="E1771" s="160">
        <v>1</v>
      </c>
      <c r="F1771" s="161">
        <v>3500000</v>
      </c>
      <c r="G1771" s="161">
        <v>3987042</v>
      </c>
      <c r="H1771" s="159" t="s">
        <v>3651</v>
      </c>
      <c r="I1771" s="159" t="s">
        <v>3671</v>
      </c>
      <c r="J1771" s="159" t="s">
        <v>6104</v>
      </c>
      <c r="K1771" s="159" t="s">
        <v>178</v>
      </c>
      <c r="L1771" s="159" t="s">
        <v>10394</v>
      </c>
    </row>
    <row r="1772" spans="1:12" x14ac:dyDescent="0.2">
      <c r="A1772" s="159" t="s">
        <v>5095</v>
      </c>
      <c r="B1772" s="159" t="s">
        <v>5096</v>
      </c>
      <c r="C1772" s="159" t="s">
        <v>9893</v>
      </c>
      <c r="D1772" s="159" t="s">
        <v>4493</v>
      </c>
      <c r="E1772" s="160">
        <v>3</v>
      </c>
      <c r="F1772" s="161">
        <v>32697081</v>
      </c>
      <c r="G1772" s="161">
        <v>46755961</v>
      </c>
      <c r="H1772" s="159" t="s">
        <v>3651</v>
      </c>
      <c r="I1772" s="159" t="s">
        <v>3671</v>
      </c>
      <c r="J1772" s="159" t="s">
        <v>3887</v>
      </c>
      <c r="K1772" s="159"/>
      <c r="L1772" s="159" t="s">
        <v>10395</v>
      </c>
    </row>
    <row r="1773" spans="1:12" x14ac:dyDescent="0.2">
      <c r="A1773" s="159" t="s">
        <v>8677</v>
      </c>
      <c r="B1773" s="159" t="s">
        <v>8678</v>
      </c>
      <c r="C1773" s="159" t="s">
        <v>9893</v>
      </c>
      <c r="D1773" s="159" t="s">
        <v>9893</v>
      </c>
      <c r="E1773" s="160">
        <v>1</v>
      </c>
      <c r="F1773" s="161">
        <v>343999</v>
      </c>
      <c r="G1773" s="161">
        <v>586361</v>
      </c>
      <c r="H1773" s="159" t="s">
        <v>3651</v>
      </c>
      <c r="I1773" s="159" t="s">
        <v>4846</v>
      </c>
      <c r="J1773" s="159" t="s">
        <v>10134</v>
      </c>
      <c r="K1773" s="159"/>
      <c r="L1773" s="159" t="s">
        <v>10396</v>
      </c>
    </row>
    <row r="1774" spans="1:12" x14ac:dyDescent="0.2">
      <c r="A1774" s="159" t="s">
        <v>6521</v>
      </c>
      <c r="B1774" s="159" t="s">
        <v>6522</v>
      </c>
      <c r="C1774" s="159" t="s">
        <v>9893</v>
      </c>
      <c r="D1774" s="159" t="s">
        <v>9893</v>
      </c>
      <c r="E1774" s="160">
        <v>1</v>
      </c>
      <c r="F1774" s="161">
        <v>5026000</v>
      </c>
      <c r="G1774" s="161">
        <v>5026000</v>
      </c>
      <c r="H1774" s="159" t="s">
        <v>3670</v>
      </c>
      <c r="I1774" s="159" t="s">
        <v>3818</v>
      </c>
      <c r="J1774" s="159" t="s">
        <v>6523</v>
      </c>
      <c r="K1774" s="159"/>
      <c r="L1774" s="159" t="s">
        <v>10397</v>
      </c>
    </row>
    <row r="1775" spans="1:12" x14ac:dyDescent="0.2">
      <c r="A1775" s="159" t="s">
        <v>10398</v>
      </c>
      <c r="B1775" s="159" t="s">
        <v>10399</v>
      </c>
      <c r="C1775" s="159" t="s">
        <v>9893</v>
      </c>
      <c r="D1775" s="159" t="s">
        <v>9893</v>
      </c>
      <c r="E1775" s="160">
        <v>1</v>
      </c>
      <c r="F1775" s="161">
        <v>9999978</v>
      </c>
      <c r="G1775" s="161">
        <v>10000000</v>
      </c>
      <c r="H1775" s="159" t="s">
        <v>3651</v>
      </c>
      <c r="I1775" s="159" t="s">
        <v>3810</v>
      </c>
      <c r="J1775" s="159" t="s">
        <v>5040</v>
      </c>
      <c r="K1775" s="159" t="s">
        <v>185</v>
      </c>
      <c r="L1775" s="159" t="s">
        <v>10400</v>
      </c>
    </row>
    <row r="1776" spans="1:12" x14ac:dyDescent="0.2">
      <c r="A1776" s="159" t="s">
        <v>8975</v>
      </c>
      <c r="B1776" s="159" t="s">
        <v>8976</v>
      </c>
      <c r="C1776" s="159" t="s">
        <v>9893</v>
      </c>
      <c r="D1776" s="159" t="s">
        <v>9893</v>
      </c>
      <c r="E1776" s="160">
        <v>1</v>
      </c>
      <c r="F1776" s="161">
        <v>1150000</v>
      </c>
      <c r="G1776" s="161">
        <v>2500000</v>
      </c>
      <c r="H1776" s="159" t="s">
        <v>3651</v>
      </c>
      <c r="I1776" s="159" t="s">
        <v>3666</v>
      </c>
      <c r="J1776" s="159" t="s">
        <v>5305</v>
      </c>
      <c r="K1776" s="159" t="s">
        <v>185</v>
      </c>
      <c r="L1776" s="159" t="s">
        <v>10401</v>
      </c>
    </row>
    <row r="1777" spans="1:12" x14ac:dyDescent="0.2">
      <c r="A1777" s="159" t="s">
        <v>10402</v>
      </c>
      <c r="B1777" s="159" t="s">
        <v>10403</v>
      </c>
      <c r="C1777" s="159" t="s">
        <v>9893</v>
      </c>
      <c r="D1777" s="159" t="s">
        <v>9893</v>
      </c>
      <c r="E1777" s="160">
        <v>1</v>
      </c>
      <c r="F1777" s="161">
        <v>0</v>
      </c>
      <c r="G1777" s="161">
        <v>6000000</v>
      </c>
      <c r="H1777" s="159" t="s">
        <v>3651</v>
      </c>
      <c r="I1777" s="159" t="s">
        <v>3753</v>
      </c>
      <c r="J1777" s="159" t="s">
        <v>10404</v>
      </c>
      <c r="K1777" s="159"/>
      <c r="L1777" s="159" t="s">
        <v>10405</v>
      </c>
    </row>
    <row r="1778" spans="1:12" x14ac:dyDescent="0.2">
      <c r="A1778" s="159" t="s">
        <v>10406</v>
      </c>
      <c r="B1778" s="159" t="s">
        <v>10407</v>
      </c>
      <c r="C1778" s="159" t="s">
        <v>3540</v>
      </c>
      <c r="D1778" s="159" t="s">
        <v>3540</v>
      </c>
      <c r="E1778" s="160">
        <v>1</v>
      </c>
      <c r="F1778" s="161">
        <v>700000</v>
      </c>
      <c r="G1778" s="161">
        <v>700000</v>
      </c>
      <c r="H1778" s="159" t="s">
        <v>3651</v>
      </c>
      <c r="I1778" s="159" t="s">
        <v>3690</v>
      </c>
      <c r="J1778" s="159" t="s">
        <v>10408</v>
      </c>
      <c r="K1778" s="159"/>
      <c r="L1778" s="159" t="s">
        <v>10409</v>
      </c>
    </row>
    <row r="1779" spans="1:12" x14ac:dyDescent="0.2">
      <c r="A1779" s="159" t="s">
        <v>10410</v>
      </c>
      <c r="B1779" s="159" t="s">
        <v>10411</v>
      </c>
      <c r="C1779" s="159" t="s">
        <v>3540</v>
      </c>
      <c r="D1779" s="159" t="s">
        <v>3540</v>
      </c>
      <c r="E1779" s="160">
        <v>1</v>
      </c>
      <c r="F1779" s="161">
        <v>16984994</v>
      </c>
      <c r="G1779" s="161">
        <v>40000048</v>
      </c>
      <c r="H1779" s="159" t="s">
        <v>3651</v>
      </c>
      <c r="I1779" s="159" t="s">
        <v>5184</v>
      </c>
      <c r="J1779" s="159" t="s">
        <v>5185</v>
      </c>
      <c r="K1779" s="159" t="s">
        <v>189</v>
      </c>
      <c r="L1779" s="159" t="s">
        <v>10412</v>
      </c>
    </row>
    <row r="1780" spans="1:12" x14ac:dyDescent="0.2">
      <c r="A1780" s="159" t="s">
        <v>10413</v>
      </c>
      <c r="B1780" s="159" t="s">
        <v>10414</v>
      </c>
      <c r="C1780" s="159" t="s">
        <v>3540</v>
      </c>
      <c r="D1780" s="159" t="s">
        <v>3540</v>
      </c>
      <c r="E1780" s="160">
        <v>1</v>
      </c>
      <c r="F1780" s="161">
        <v>21451331</v>
      </c>
      <c r="G1780" s="161">
        <v>21451331</v>
      </c>
      <c r="H1780" s="159" t="s">
        <v>3651</v>
      </c>
      <c r="I1780" s="159" t="s">
        <v>3716</v>
      </c>
      <c r="J1780" s="159" t="s">
        <v>8250</v>
      </c>
      <c r="K1780" s="159" t="s">
        <v>178</v>
      </c>
      <c r="L1780" s="159" t="s">
        <v>10415</v>
      </c>
    </row>
    <row r="1781" spans="1:12" x14ac:dyDescent="0.2">
      <c r="A1781" s="159" t="s">
        <v>3718</v>
      </c>
      <c r="B1781" s="159" t="s">
        <v>3719</v>
      </c>
      <c r="C1781" s="159" t="s">
        <v>3540</v>
      </c>
      <c r="D1781" s="159" t="s">
        <v>3540</v>
      </c>
      <c r="E1781" s="160">
        <v>1</v>
      </c>
      <c r="F1781" s="161">
        <v>0</v>
      </c>
      <c r="G1781" s="161">
        <v>2893176</v>
      </c>
      <c r="H1781" s="159" t="s">
        <v>3651</v>
      </c>
      <c r="I1781" s="159" t="s">
        <v>3663</v>
      </c>
      <c r="J1781" s="159" t="s">
        <v>5044</v>
      </c>
      <c r="K1781" s="159"/>
      <c r="L1781" s="159" t="s">
        <v>3541</v>
      </c>
    </row>
    <row r="1782" spans="1:12" x14ac:dyDescent="0.2">
      <c r="A1782" s="159" t="s">
        <v>10416</v>
      </c>
      <c r="B1782" s="159" t="s">
        <v>10417</v>
      </c>
      <c r="C1782" s="159" t="s">
        <v>8855</v>
      </c>
      <c r="D1782" s="159" t="s">
        <v>8855</v>
      </c>
      <c r="E1782" s="160">
        <v>1</v>
      </c>
      <c r="F1782" s="161">
        <v>3220502</v>
      </c>
      <c r="G1782" s="161">
        <v>10000000</v>
      </c>
      <c r="H1782" s="159" t="s">
        <v>3651</v>
      </c>
      <c r="I1782" s="159" t="s">
        <v>3671</v>
      </c>
      <c r="J1782" s="159" t="s">
        <v>6013</v>
      </c>
      <c r="K1782" s="159"/>
      <c r="L1782" s="159" t="s">
        <v>10418</v>
      </c>
    </row>
    <row r="1783" spans="1:12" x14ac:dyDescent="0.2">
      <c r="A1783" s="159" t="s">
        <v>10419</v>
      </c>
      <c r="B1783" s="159" t="s">
        <v>10420</v>
      </c>
      <c r="C1783" s="159" t="s">
        <v>10421</v>
      </c>
      <c r="D1783" s="159" t="s">
        <v>10421</v>
      </c>
      <c r="E1783" s="160">
        <v>1</v>
      </c>
      <c r="F1783" s="161">
        <v>0</v>
      </c>
      <c r="G1783" s="161">
        <v>8350001</v>
      </c>
      <c r="H1783" s="159" t="s">
        <v>3651</v>
      </c>
      <c r="I1783" s="159" t="s">
        <v>3753</v>
      </c>
      <c r="J1783" s="159" t="s">
        <v>5330</v>
      </c>
      <c r="K1783" s="159"/>
      <c r="L1783" s="159" t="s">
        <v>10422</v>
      </c>
    </row>
    <row r="1784" spans="1:12" x14ac:dyDescent="0.2">
      <c r="A1784" s="159" t="s">
        <v>10423</v>
      </c>
      <c r="B1784" s="159" t="s">
        <v>10424</v>
      </c>
      <c r="C1784" s="159" t="s">
        <v>10421</v>
      </c>
      <c r="D1784" s="159" t="s">
        <v>10421</v>
      </c>
      <c r="E1784" s="160">
        <v>1</v>
      </c>
      <c r="F1784" s="161">
        <v>44499994</v>
      </c>
      <c r="G1784" s="161">
        <v>44499994</v>
      </c>
      <c r="H1784" s="159" t="s">
        <v>3651</v>
      </c>
      <c r="I1784" s="159" t="s">
        <v>3690</v>
      </c>
      <c r="J1784" s="159" t="s">
        <v>10425</v>
      </c>
      <c r="K1784" s="159" t="s">
        <v>1475</v>
      </c>
      <c r="L1784" s="159" t="s">
        <v>10426</v>
      </c>
    </row>
    <row r="1785" spans="1:12" x14ac:dyDescent="0.2">
      <c r="A1785" s="159" t="s">
        <v>10427</v>
      </c>
      <c r="B1785" s="159" t="s">
        <v>10428</v>
      </c>
      <c r="C1785" s="159" t="s">
        <v>10421</v>
      </c>
      <c r="D1785" s="159" t="s">
        <v>10421</v>
      </c>
      <c r="E1785" s="160">
        <v>1</v>
      </c>
      <c r="F1785" s="161">
        <v>1000000</v>
      </c>
      <c r="G1785" s="161">
        <v>3000000</v>
      </c>
      <c r="H1785" s="159" t="s">
        <v>3651</v>
      </c>
      <c r="I1785" s="159" t="s">
        <v>4846</v>
      </c>
      <c r="J1785" s="159" t="s">
        <v>4968</v>
      </c>
      <c r="K1785" s="159" t="s">
        <v>193</v>
      </c>
      <c r="L1785" s="159" t="s">
        <v>10429</v>
      </c>
    </row>
    <row r="1786" spans="1:12" x14ac:dyDescent="0.2">
      <c r="A1786" s="159" t="s">
        <v>10430</v>
      </c>
      <c r="B1786" s="159" t="s">
        <v>10431</v>
      </c>
      <c r="C1786" s="159" t="s">
        <v>10421</v>
      </c>
      <c r="D1786" s="159" t="s">
        <v>10421</v>
      </c>
      <c r="E1786" s="160">
        <v>1</v>
      </c>
      <c r="F1786" s="161">
        <v>6724056</v>
      </c>
      <c r="G1786" s="161">
        <v>12804878</v>
      </c>
      <c r="H1786" s="159" t="s">
        <v>3651</v>
      </c>
      <c r="I1786" s="159" t="s">
        <v>3656</v>
      </c>
      <c r="J1786" s="159" t="s">
        <v>9792</v>
      </c>
      <c r="K1786" s="159" t="s">
        <v>178</v>
      </c>
      <c r="L1786" s="159" t="s">
        <v>10432</v>
      </c>
    </row>
    <row r="1787" spans="1:12" x14ac:dyDescent="0.2">
      <c r="A1787" s="159" t="s">
        <v>10433</v>
      </c>
      <c r="B1787" s="159" t="s">
        <v>10434</v>
      </c>
      <c r="C1787" s="159" t="s">
        <v>10421</v>
      </c>
      <c r="D1787" s="159" t="s">
        <v>10421</v>
      </c>
      <c r="E1787" s="160">
        <v>1</v>
      </c>
      <c r="F1787" s="161">
        <v>200000</v>
      </c>
      <c r="G1787" s="161">
        <v>2500000</v>
      </c>
      <c r="H1787" s="159" t="s">
        <v>3651</v>
      </c>
      <c r="I1787" s="159" t="s">
        <v>3656</v>
      </c>
      <c r="J1787" s="159" t="s">
        <v>5085</v>
      </c>
      <c r="K1787" s="159" t="s">
        <v>189</v>
      </c>
      <c r="L1787" s="159" t="s">
        <v>10435</v>
      </c>
    </row>
    <row r="1788" spans="1:12" x14ac:dyDescent="0.2">
      <c r="A1788" s="159" t="s">
        <v>10436</v>
      </c>
      <c r="B1788" s="159" t="s">
        <v>10437</v>
      </c>
      <c r="C1788" s="159" t="s">
        <v>10438</v>
      </c>
      <c r="D1788" s="159" t="s">
        <v>10438</v>
      </c>
      <c r="E1788" s="160">
        <v>1</v>
      </c>
      <c r="F1788" s="161">
        <v>19763632</v>
      </c>
      <c r="G1788" s="161">
        <v>20524996</v>
      </c>
      <c r="H1788" s="159" t="s">
        <v>3651</v>
      </c>
      <c r="I1788" s="159" t="s">
        <v>3656</v>
      </c>
      <c r="J1788" s="159" t="s">
        <v>4945</v>
      </c>
      <c r="K1788" s="159" t="s">
        <v>178</v>
      </c>
      <c r="L1788" s="159" t="s">
        <v>10439</v>
      </c>
    </row>
    <row r="1789" spans="1:12" x14ac:dyDescent="0.2">
      <c r="A1789" s="159" t="s">
        <v>10440</v>
      </c>
      <c r="B1789" s="159" t="s">
        <v>10441</v>
      </c>
      <c r="C1789" s="159" t="s">
        <v>10438</v>
      </c>
      <c r="D1789" s="159" t="s">
        <v>10438</v>
      </c>
      <c r="E1789" s="160">
        <v>1</v>
      </c>
      <c r="F1789" s="161">
        <v>72147626</v>
      </c>
      <c r="G1789" s="161">
        <v>152960126</v>
      </c>
      <c r="H1789" s="159" t="s">
        <v>3651</v>
      </c>
      <c r="I1789" s="159" t="s">
        <v>3666</v>
      </c>
      <c r="J1789" s="159" t="s">
        <v>5305</v>
      </c>
      <c r="K1789" s="159" t="s">
        <v>182</v>
      </c>
      <c r="L1789" s="159" t="s">
        <v>10442</v>
      </c>
    </row>
    <row r="1790" spans="1:12" x14ac:dyDescent="0.2">
      <c r="A1790" s="159" t="s">
        <v>10443</v>
      </c>
      <c r="B1790" s="159" t="s">
        <v>10444</v>
      </c>
      <c r="C1790" s="159" t="s">
        <v>10311</v>
      </c>
      <c r="D1790" s="159" t="s">
        <v>10445</v>
      </c>
      <c r="E1790" s="160">
        <v>2</v>
      </c>
      <c r="F1790" s="161">
        <v>1000000</v>
      </c>
      <c r="G1790" s="161">
        <v>10000000</v>
      </c>
      <c r="H1790" s="159" t="s">
        <v>3651</v>
      </c>
      <c r="I1790" s="159" t="s">
        <v>3656</v>
      </c>
      <c r="J1790" s="159" t="s">
        <v>10446</v>
      </c>
      <c r="K1790" s="159" t="s">
        <v>185</v>
      </c>
      <c r="L1790" s="159" t="s">
        <v>10447</v>
      </c>
    </row>
    <row r="1791" spans="1:12" x14ac:dyDescent="0.2">
      <c r="A1791" s="159" t="s">
        <v>5458</v>
      </c>
      <c r="B1791" s="159" t="s">
        <v>5459</v>
      </c>
      <c r="C1791" s="159" t="s">
        <v>10311</v>
      </c>
      <c r="D1791" s="159" t="s">
        <v>10311</v>
      </c>
      <c r="E1791" s="160">
        <v>1</v>
      </c>
      <c r="F1791" s="161">
        <v>3998582</v>
      </c>
      <c r="G1791" s="161">
        <v>3998582</v>
      </c>
      <c r="H1791" s="159" t="s">
        <v>3670</v>
      </c>
      <c r="I1791" s="159" t="s">
        <v>5209</v>
      </c>
      <c r="J1791" s="159" t="s">
        <v>5210</v>
      </c>
      <c r="K1791" s="159"/>
      <c r="L1791" s="159" t="s">
        <v>10448</v>
      </c>
    </row>
    <row r="1792" spans="1:12" x14ac:dyDescent="0.2">
      <c r="A1792" s="159" t="s">
        <v>9957</v>
      </c>
      <c r="B1792" s="159" t="s">
        <v>9958</v>
      </c>
      <c r="C1792" s="159" t="s">
        <v>10311</v>
      </c>
      <c r="D1792" s="159" t="s">
        <v>10311</v>
      </c>
      <c r="E1792" s="160">
        <v>1</v>
      </c>
      <c r="F1792" s="161">
        <v>61000</v>
      </c>
      <c r="G1792" s="161">
        <v>61000</v>
      </c>
      <c r="H1792" s="159" t="s">
        <v>3670</v>
      </c>
      <c r="I1792" s="159" t="s">
        <v>7988</v>
      </c>
      <c r="J1792" s="159" t="s">
        <v>9959</v>
      </c>
      <c r="K1792" s="159"/>
      <c r="L1792" s="159" t="s">
        <v>10449</v>
      </c>
    </row>
    <row r="1793" spans="1:12" x14ac:dyDescent="0.2">
      <c r="A1793" s="159" t="s">
        <v>5949</v>
      </c>
      <c r="B1793" s="159" t="s">
        <v>5950</v>
      </c>
      <c r="C1793" s="159" t="s">
        <v>10311</v>
      </c>
      <c r="D1793" s="159" t="s">
        <v>3385</v>
      </c>
      <c r="E1793" s="160">
        <v>2</v>
      </c>
      <c r="F1793" s="161">
        <v>50000000</v>
      </c>
      <c r="G1793" s="161">
        <v>50000000</v>
      </c>
      <c r="H1793" s="159" t="s">
        <v>3651</v>
      </c>
      <c r="I1793" s="159" t="s">
        <v>5733</v>
      </c>
      <c r="J1793" s="159" t="s">
        <v>5951</v>
      </c>
      <c r="K1793" s="159"/>
      <c r="L1793" s="159" t="s">
        <v>10450</v>
      </c>
    </row>
    <row r="1794" spans="1:12" x14ac:dyDescent="0.2">
      <c r="A1794" s="159" t="s">
        <v>10451</v>
      </c>
      <c r="B1794" s="159" t="s">
        <v>10452</v>
      </c>
      <c r="C1794" s="159" t="s">
        <v>10453</v>
      </c>
      <c r="D1794" s="159" t="s">
        <v>10453</v>
      </c>
      <c r="E1794" s="160">
        <v>1</v>
      </c>
      <c r="F1794" s="161">
        <v>11054030</v>
      </c>
      <c r="G1794" s="161">
        <v>24000000</v>
      </c>
      <c r="H1794" s="159" t="s">
        <v>3670</v>
      </c>
      <c r="I1794" s="159" t="s">
        <v>3671</v>
      </c>
      <c r="J1794" s="159" t="s">
        <v>4902</v>
      </c>
      <c r="K1794" s="159"/>
      <c r="L1794" s="159" t="s">
        <v>10454</v>
      </c>
    </row>
    <row r="1795" spans="1:12" x14ac:dyDescent="0.2">
      <c r="A1795" s="159" t="s">
        <v>8390</v>
      </c>
      <c r="B1795" s="159" t="s">
        <v>8391</v>
      </c>
      <c r="C1795" s="159" t="s">
        <v>10453</v>
      </c>
      <c r="D1795" s="159" t="s">
        <v>3415</v>
      </c>
      <c r="E1795" s="160">
        <v>2</v>
      </c>
      <c r="F1795" s="161">
        <v>6200000</v>
      </c>
      <c r="G1795" s="161">
        <v>10000000</v>
      </c>
      <c r="H1795" s="159" t="s">
        <v>3651</v>
      </c>
      <c r="I1795" s="159" t="s">
        <v>3690</v>
      </c>
      <c r="J1795" s="159" t="s">
        <v>8393</v>
      </c>
      <c r="K1795" s="159"/>
      <c r="L1795" s="159" t="s">
        <v>10455</v>
      </c>
    </row>
    <row r="1796" spans="1:12" x14ac:dyDescent="0.2">
      <c r="A1796" s="159" t="s">
        <v>10456</v>
      </c>
      <c r="B1796" s="159" t="s">
        <v>10457</v>
      </c>
      <c r="C1796" s="159" t="s">
        <v>10453</v>
      </c>
      <c r="D1796" s="159" t="s">
        <v>10453</v>
      </c>
      <c r="E1796" s="160">
        <v>1</v>
      </c>
      <c r="F1796" s="161">
        <v>457735</v>
      </c>
      <c r="G1796" s="161"/>
      <c r="H1796" s="159" t="s">
        <v>3651</v>
      </c>
      <c r="I1796" s="159" t="s">
        <v>3716</v>
      </c>
      <c r="J1796" s="159" t="s">
        <v>10458</v>
      </c>
      <c r="K1796" s="159" t="s">
        <v>189</v>
      </c>
      <c r="L1796" s="159" t="s">
        <v>10459</v>
      </c>
    </row>
    <row r="1797" spans="1:12" x14ac:dyDescent="0.2">
      <c r="A1797" s="159" t="s">
        <v>10460</v>
      </c>
      <c r="B1797" s="159" t="s">
        <v>10461</v>
      </c>
      <c r="C1797" s="159" t="s">
        <v>10453</v>
      </c>
      <c r="D1797" s="159" t="s">
        <v>10453</v>
      </c>
      <c r="E1797" s="160">
        <v>1</v>
      </c>
      <c r="F1797" s="161">
        <v>10374976</v>
      </c>
      <c r="G1797" s="161">
        <v>10374976</v>
      </c>
      <c r="H1797" s="159" t="s">
        <v>3651</v>
      </c>
      <c r="I1797" s="159" t="s">
        <v>3663</v>
      </c>
      <c r="J1797" s="159" t="s">
        <v>10462</v>
      </c>
      <c r="K1797" s="159"/>
      <c r="L1797" s="159" t="s">
        <v>10463</v>
      </c>
    </row>
    <row r="1798" spans="1:12" x14ac:dyDescent="0.2">
      <c r="A1798" s="159" t="s">
        <v>5022</v>
      </c>
      <c r="B1798" s="159" t="s">
        <v>5023</v>
      </c>
      <c r="C1798" s="159" t="s">
        <v>10464</v>
      </c>
      <c r="D1798" s="159" t="s">
        <v>10464</v>
      </c>
      <c r="E1798" s="160">
        <v>1</v>
      </c>
      <c r="F1798" s="161">
        <v>500000</v>
      </c>
      <c r="G1798" s="161">
        <v>500000</v>
      </c>
      <c r="H1798" s="159" t="s">
        <v>3651</v>
      </c>
      <c r="I1798" s="159" t="s">
        <v>3660</v>
      </c>
      <c r="J1798" s="159" t="s">
        <v>5025</v>
      </c>
      <c r="K1798" s="159"/>
      <c r="L1798" s="159" t="s">
        <v>10465</v>
      </c>
    </row>
    <row r="1799" spans="1:12" x14ac:dyDescent="0.2">
      <c r="A1799" s="159" t="s">
        <v>7697</v>
      </c>
      <c r="B1799" s="159" t="s">
        <v>7698</v>
      </c>
      <c r="C1799" s="159" t="s">
        <v>10464</v>
      </c>
      <c r="D1799" s="159" t="s">
        <v>10464</v>
      </c>
      <c r="E1799" s="160">
        <v>1</v>
      </c>
      <c r="F1799" s="161">
        <v>20646440</v>
      </c>
      <c r="G1799" s="161">
        <v>31596440</v>
      </c>
      <c r="H1799" s="159" t="s">
        <v>3651</v>
      </c>
      <c r="I1799" s="159" t="s">
        <v>3671</v>
      </c>
      <c r="J1799" s="159" t="s">
        <v>5501</v>
      </c>
      <c r="K1799" s="159"/>
      <c r="L1799" s="159" t="s">
        <v>10466</v>
      </c>
    </row>
    <row r="1800" spans="1:12" x14ac:dyDescent="0.2">
      <c r="A1800" s="159" t="s">
        <v>8996</v>
      </c>
      <c r="B1800" s="159" t="s">
        <v>8997</v>
      </c>
      <c r="C1800" s="159" t="s">
        <v>10467</v>
      </c>
      <c r="D1800" s="159" t="s">
        <v>10467</v>
      </c>
      <c r="E1800" s="160">
        <v>1</v>
      </c>
      <c r="F1800" s="161">
        <v>100162467</v>
      </c>
      <c r="G1800" s="161">
        <v>100162467</v>
      </c>
      <c r="H1800" s="159" t="s">
        <v>3651</v>
      </c>
      <c r="I1800" s="159" t="s">
        <v>3656</v>
      </c>
      <c r="J1800" s="159" t="s">
        <v>3944</v>
      </c>
      <c r="K1800" s="159"/>
      <c r="L1800" s="159" t="s">
        <v>10468</v>
      </c>
    </row>
    <row r="1801" spans="1:12" x14ac:dyDescent="0.2">
      <c r="A1801" s="159" t="s">
        <v>10469</v>
      </c>
      <c r="B1801" s="159" t="s">
        <v>10470</v>
      </c>
      <c r="C1801" s="159" t="s">
        <v>10467</v>
      </c>
      <c r="D1801" s="159" t="s">
        <v>10471</v>
      </c>
      <c r="E1801" s="160">
        <v>2</v>
      </c>
      <c r="F1801" s="161">
        <v>7429000</v>
      </c>
      <c r="G1801" s="161">
        <v>10000000</v>
      </c>
      <c r="H1801" s="159" t="s">
        <v>3651</v>
      </c>
      <c r="I1801" s="159" t="s">
        <v>5380</v>
      </c>
      <c r="J1801" s="159" t="s">
        <v>5381</v>
      </c>
      <c r="K1801" s="159"/>
      <c r="L1801" s="159" t="s">
        <v>10472</v>
      </c>
    </row>
    <row r="1802" spans="1:12" x14ac:dyDescent="0.2">
      <c r="A1802" s="159" t="s">
        <v>10473</v>
      </c>
      <c r="B1802" s="159" t="s">
        <v>10474</v>
      </c>
      <c r="C1802" s="159" t="s">
        <v>10467</v>
      </c>
      <c r="D1802" s="159" t="s">
        <v>10467</v>
      </c>
      <c r="E1802" s="160">
        <v>1</v>
      </c>
      <c r="F1802" s="161">
        <v>300000</v>
      </c>
      <c r="G1802" s="161">
        <v>1000000</v>
      </c>
      <c r="H1802" s="159" t="s">
        <v>3651</v>
      </c>
      <c r="I1802" s="159" t="s">
        <v>3671</v>
      </c>
      <c r="J1802" s="159" t="s">
        <v>10475</v>
      </c>
      <c r="K1802" s="159"/>
      <c r="L1802" s="159" t="s">
        <v>10476</v>
      </c>
    </row>
    <row r="1803" spans="1:12" x14ac:dyDescent="0.2">
      <c r="A1803" s="159" t="s">
        <v>10477</v>
      </c>
      <c r="B1803" s="159" t="s">
        <v>10478</v>
      </c>
      <c r="C1803" s="159" t="s">
        <v>10467</v>
      </c>
      <c r="D1803" s="159" t="s">
        <v>10467</v>
      </c>
      <c r="E1803" s="160">
        <v>1</v>
      </c>
      <c r="F1803" s="161">
        <v>5434784</v>
      </c>
      <c r="G1803" s="161">
        <v>5434784</v>
      </c>
      <c r="H1803" s="159" t="s">
        <v>3651</v>
      </c>
      <c r="I1803" s="159" t="s">
        <v>3818</v>
      </c>
      <c r="J1803" s="159" t="s">
        <v>6380</v>
      </c>
      <c r="K1803" s="159"/>
      <c r="L1803" s="159" t="s">
        <v>10479</v>
      </c>
    </row>
    <row r="1804" spans="1:12" x14ac:dyDescent="0.2">
      <c r="A1804" s="159" t="s">
        <v>10480</v>
      </c>
      <c r="B1804" s="159" t="s">
        <v>10481</v>
      </c>
      <c r="C1804" s="159" t="s">
        <v>10482</v>
      </c>
      <c r="D1804" s="159" t="s">
        <v>10482</v>
      </c>
      <c r="E1804" s="160">
        <v>1</v>
      </c>
      <c r="F1804" s="161">
        <v>0</v>
      </c>
      <c r="G1804" s="161">
        <v>10000000</v>
      </c>
      <c r="H1804" s="159" t="s">
        <v>3670</v>
      </c>
      <c r="I1804" s="159" t="s">
        <v>10483</v>
      </c>
      <c r="J1804" s="159" t="s">
        <v>10484</v>
      </c>
      <c r="K1804" s="159" t="s">
        <v>185</v>
      </c>
      <c r="L1804" s="159" t="s">
        <v>10485</v>
      </c>
    </row>
    <row r="1805" spans="1:12" x14ac:dyDescent="0.2">
      <c r="A1805" s="159" t="s">
        <v>8881</v>
      </c>
      <c r="B1805" s="159" t="s">
        <v>8882</v>
      </c>
      <c r="C1805" s="159" t="s">
        <v>10482</v>
      </c>
      <c r="D1805" s="159" t="s">
        <v>10482</v>
      </c>
      <c r="E1805" s="160">
        <v>1</v>
      </c>
      <c r="F1805" s="161">
        <v>5000000</v>
      </c>
      <c r="G1805" s="161">
        <v>5000000</v>
      </c>
      <c r="H1805" s="159" t="s">
        <v>3651</v>
      </c>
      <c r="I1805" s="159" t="s">
        <v>3680</v>
      </c>
      <c r="J1805" s="159" t="s">
        <v>3680</v>
      </c>
      <c r="K1805" s="159"/>
      <c r="L1805" s="159" t="s">
        <v>10486</v>
      </c>
    </row>
    <row r="1806" spans="1:12" x14ac:dyDescent="0.2">
      <c r="A1806" s="159" t="s">
        <v>9371</v>
      </c>
      <c r="B1806" s="159" t="s">
        <v>9372</v>
      </c>
      <c r="C1806" s="159" t="s">
        <v>10487</v>
      </c>
      <c r="D1806" s="159" t="s">
        <v>10487</v>
      </c>
      <c r="E1806" s="160">
        <v>1</v>
      </c>
      <c r="F1806" s="161">
        <v>450000</v>
      </c>
      <c r="G1806" s="161">
        <v>15000000</v>
      </c>
      <c r="H1806" s="159" t="s">
        <v>3670</v>
      </c>
      <c r="I1806" s="159" t="s">
        <v>3871</v>
      </c>
      <c r="J1806" s="159" t="s">
        <v>9374</v>
      </c>
      <c r="K1806" s="159"/>
      <c r="L1806" s="159" t="s">
        <v>10488</v>
      </c>
    </row>
    <row r="1807" spans="1:12" x14ac:dyDescent="0.2">
      <c r="A1807" s="159" t="s">
        <v>8318</v>
      </c>
      <c r="B1807" s="159" t="s">
        <v>8319</v>
      </c>
      <c r="C1807" s="159" t="s">
        <v>10487</v>
      </c>
      <c r="D1807" s="159" t="s">
        <v>10489</v>
      </c>
      <c r="E1807" s="160">
        <v>2</v>
      </c>
      <c r="F1807" s="161">
        <v>7982500</v>
      </c>
      <c r="G1807" s="161">
        <v>12500000</v>
      </c>
      <c r="H1807" s="159" t="s">
        <v>3651</v>
      </c>
      <c r="I1807" s="159" t="s">
        <v>5733</v>
      </c>
      <c r="J1807" s="159" t="s">
        <v>8152</v>
      </c>
      <c r="K1807" s="159" t="s">
        <v>178</v>
      </c>
      <c r="L1807" s="159" t="s">
        <v>10490</v>
      </c>
    </row>
    <row r="1808" spans="1:12" x14ac:dyDescent="0.2">
      <c r="A1808" s="159" t="s">
        <v>9862</v>
      </c>
      <c r="B1808" s="159" t="s">
        <v>9863</v>
      </c>
      <c r="C1808" s="159" t="s">
        <v>10487</v>
      </c>
      <c r="D1808" s="159" t="s">
        <v>10487</v>
      </c>
      <c r="E1808" s="160">
        <v>1</v>
      </c>
      <c r="F1808" s="161">
        <v>0</v>
      </c>
      <c r="G1808" s="161">
        <v>25425000</v>
      </c>
      <c r="H1808" s="159" t="s">
        <v>3651</v>
      </c>
      <c r="I1808" s="159" t="s">
        <v>3680</v>
      </c>
      <c r="J1808" s="159" t="s">
        <v>7792</v>
      </c>
      <c r="K1808" s="159"/>
      <c r="L1808" s="159" t="s">
        <v>10491</v>
      </c>
    </row>
    <row r="1809" spans="1:12" x14ac:dyDescent="0.2">
      <c r="A1809" s="159" t="s">
        <v>10492</v>
      </c>
      <c r="B1809" s="159" t="s">
        <v>5417</v>
      </c>
      <c r="C1809" s="159" t="s">
        <v>10487</v>
      </c>
      <c r="D1809" s="159" t="s">
        <v>10487</v>
      </c>
      <c r="E1809" s="160">
        <v>1</v>
      </c>
      <c r="F1809" s="161">
        <v>433825</v>
      </c>
      <c r="G1809" s="161">
        <v>433825</v>
      </c>
      <c r="H1809" s="159" t="s">
        <v>3651</v>
      </c>
      <c r="I1809" s="159" t="s">
        <v>3690</v>
      </c>
      <c r="J1809" s="159" t="s">
        <v>5418</v>
      </c>
      <c r="K1809" s="159"/>
      <c r="L1809" s="159" t="s">
        <v>10493</v>
      </c>
    </row>
    <row r="1810" spans="1:12" x14ac:dyDescent="0.2">
      <c r="A1810" s="159" t="s">
        <v>9957</v>
      </c>
      <c r="B1810" s="159" t="s">
        <v>9958</v>
      </c>
      <c r="C1810" s="159" t="s">
        <v>3544</v>
      </c>
      <c r="D1810" s="159" t="s">
        <v>3544</v>
      </c>
      <c r="E1810" s="160">
        <v>1</v>
      </c>
      <c r="F1810" s="161">
        <v>40000</v>
      </c>
      <c r="G1810" s="161">
        <v>40000</v>
      </c>
      <c r="H1810" s="159" t="s">
        <v>3670</v>
      </c>
      <c r="I1810" s="159" t="s">
        <v>7988</v>
      </c>
      <c r="J1810" s="159" t="s">
        <v>9959</v>
      </c>
      <c r="K1810" s="159"/>
      <c r="L1810" s="159" t="s">
        <v>10494</v>
      </c>
    </row>
    <row r="1811" spans="1:12" x14ac:dyDescent="0.2">
      <c r="A1811" s="159" t="s">
        <v>5804</v>
      </c>
      <c r="B1811" s="159" t="s">
        <v>5805</v>
      </c>
      <c r="C1811" s="159" t="s">
        <v>3544</v>
      </c>
      <c r="D1811" s="159" t="s">
        <v>3544</v>
      </c>
      <c r="E1811" s="160">
        <v>1</v>
      </c>
      <c r="F1811" s="161">
        <v>4750000</v>
      </c>
      <c r="G1811" s="161">
        <v>4750000</v>
      </c>
      <c r="H1811" s="159" t="s">
        <v>3651</v>
      </c>
      <c r="I1811" s="159" t="s">
        <v>5807</v>
      </c>
      <c r="J1811" s="159" t="s">
        <v>8115</v>
      </c>
      <c r="K1811" s="159"/>
      <c r="L1811" s="159" t="s">
        <v>10495</v>
      </c>
    </row>
    <row r="1812" spans="1:12" x14ac:dyDescent="0.2">
      <c r="A1812" s="159" t="s">
        <v>6570</v>
      </c>
      <c r="B1812" s="159" t="s">
        <v>6571</v>
      </c>
      <c r="C1812" s="159" t="s">
        <v>3544</v>
      </c>
      <c r="D1812" s="159" t="s">
        <v>3544</v>
      </c>
      <c r="E1812" s="160">
        <v>1</v>
      </c>
      <c r="F1812" s="161">
        <v>1800000</v>
      </c>
      <c r="G1812" s="161">
        <v>5000000</v>
      </c>
      <c r="H1812" s="159" t="s">
        <v>3651</v>
      </c>
      <c r="I1812" s="159" t="s">
        <v>3680</v>
      </c>
      <c r="J1812" s="159" t="s">
        <v>3680</v>
      </c>
      <c r="K1812" s="159" t="s">
        <v>178</v>
      </c>
      <c r="L1812" s="159" t="s">
        <v>10496</v>
      </c>
    </row>
    <row r="1813" spans="1:12" x14ac:dyDescent="0.2">
      <c r="A1813" s="159" t="s">
        <v>10497</v>
      </c>
      <c r="B1813" s="159" t="s">
        <v>10498</v>
      </c>
      <c r="C1813" s="159" t="s">
        <v>3544</v>
      </c>
      <c r="D1813" s="159" t="s">
        <v>3544</v>
      </c>
      <c r="E1813" s="160">
        <v>1</v>
      </c>
      <c r="F1813" s="161">
        <v>13650000</v>
      </c>
      <c r="G1813" s="161">
        <v>13650000</v>
      </c>
      <c r="H1813" s="159" t="s">
        <v>3651</v>
      </c>
      <c r="I1813" s="159" t="s">
        <v>4010</v>
      </c>
      <c r="J1813" s="159" t="s">
        <v>7151</v>
      </c>
      <c r="K1813" s="159"/>
      <c r="L1813" s="159" t="s">
        <v>10499</v>
      </c>
    </row>
    <row r="1814" spans="1:12" x14ac:dyDescent="0.2">
      <c r="A1814" s="159" t="s">
        <v>10497</v>
      </c>
      <c r="B1814" s="159" t="s">
        <v>10498</v>
      </c>
      <c r="C1814" s="159" t="s">
        <v>3544</v>
      </c>
      <c r="D1814" s="159" t="s">
        <v>3544</v>
      </c>
      <c r="E1814" s="160">
        <v>1</v>
      </c>
      <c r="F1814" s="161">
        <v>34675000</v>
      </c>
      <c r="G1814" s="161">
        <v>34675000</v>
      </c>
      <c r="H1814" s="159" t="s">
        <v>3651</v>
      </c>
      <c r="I1814" s="159" t="s">
        <v>4010</v>
      </c>
      <c r="J1814" s="159" t="s">
        <v>7151</v>
      </c>
      <c r="K1814" s="159"/>
      <c r="L1814" s="159" t="s">
        <v>10500</v>
      </c>
    </row>
    <row r="1815" spans="1:12" x14ac:dyDescent="0.2">
      <c r="A1815" s="159" t="s">
        <v>10501</v>
      </c>
      <c r="B1815" s="159" t="s">
        <v>10502</v>
      </c>
      <c r="C1815" s="159" t="s">
        <v>3544</v>
      </c>
      <c r="D1815" s="159" t="s">
        <v>3544</v>
      </c>
      <c r="E1815" s="160">
        <v>1</v>
      </c>
      <c r="F1815" s="161">
        <v>3614963</v>
      </c>
      <c r="G1815" s="161">
        <v>4924976</v>
      </c>
      <c r="H1815" s="159" t="s">
        <v>3651</v>
      </c>
      <c r="I1815" s="159" t="s">
        <v>3656</v>
      </c>
      <c r="J1815" s="159" t="s">
        <v>3944</v>
      </c>
      <c r="K1815" s="159" t="s">
        <v>178</v>
      </c>
      <c r="L1815" s="159" t="s">
        <v>10503</v>
      </c>
    </row>
    <row r="1816" spans="1:12" x14ac:dyDescent="0.2">
      <c r="A1816" s="159" t="s">
        <v>10497</v>
      </c>
      <c r="B1816" s="159" t="s">
        <v>10498</v>
      </c>
      <c r="C1816" s="159" t="s">
        <v>3544</v>
      </c>
      <c r="D1816" s="159" t="s">
        <v>3544</v>
      </c>
      <c r="E1816" s="160">
        <v>1</v>
      </c>
      <c r="F1816" s="161">
        <v>12705496</v>
      </c>
      <c r="G1816" s="161">
        <v>12705496</v>
      </c>
      <c r="H1816" s="159" t="s">
        <v>3651</v>
      </c>
      <c r="I1816" s="159" t="s">
        <v>4010</v>
      </c>
      <c r="J1816" s="159" t="s">
        <v>7151</v>
      </c>
      <c r="K1816" s="159"/>
      <c r="L1816" s="159" t="s">
        <v>10504</v>
      </c>
    </row>
    <row r="1817" spans="1:12" x14ac:dyDescent="0.2">
      <c r="A1817" s="159" t="s">
        <v>10505</v>
      </c>
      <c r="B1817" s="159" t="s">
        <v>10506</v>
      </c>
      <c r="C1817" s="159" t="s">
        <v>3544</v>
      </c>
      <c r="D1817" s="159" t="s">
        <v>3544</v>
      </c>
      <c r="E1817" s="160">
        <v>1</v>
      </c>
      <c r="F1817" s="161">
        <v>2000000</v>
      </c>
      <c r="G1817" s="161">
        <v>2000000</v>
      </c>
      <c r="H1817" s="159" t="s">
        <v>3670</v>
      </c>
      <c r="I1817" s="159" t="s">
        <v>3716</v>
      </c>
      <c r="J1817" s="159" t="s">
        <v>10507</v>
      </c>
      <c r="K1817" s="159" t="s">
        <v>189</v>
      </c>
      <c r="L1817" s="159" t="s">
        <v>10508</v>
      </c>
    </row>
    <row r="1818" spans="1:12" x14ac:dyDescent="0.2">
      <c r="A1818" s="159" t="s">
        <v>9933</v>
      </c>
      <c r="B1818" s="159" t="s">
        <v>9934</v>
      </c>
      <c r="C1818" s="159" t="s">
        <v>3544</v>
      </c>
      <c r="D1818" s="159" t="s">
        <v>3544</v>
      </c>
      <c r="E1818" s="160">
        <v>1</v>
      </c>
      <c r="F1818" s="161">
        <v>30278002</v>
      </c>
      <c r="G1818" s="161">
        <v>30278002</v>
      </c>
      <c r="H1818" s="159" t="s">
        <v>3651</v>
      </c>
      <c r="I1818" s="159" t="s">
        <v>3671</v>
      </c>
      <c r="J1818" s="159" t="s">
        <v>5501</v>
      </c>
      <c r="K1818" s="159"/>
      <c r="L1818" s="159" t="s">
        <v>10509</v>
      </c>
    </row>
    <row r="1819" spans="1:12" x14ac:dyDescent="0.2">
      <c r="A1819" s="159" t="s">
        <v>3749</v>
      </c>
      <c r="B1819" s="159" t="s">
        <v>3750</v>
      </c>
      <c r="C1819" s="159" t="s">
        <v>3544</v>
      </c>
      <c r="D1819" s="159" t="s">
        <v>3544</v>
      </c>
      <c r="E1819" s="160">
        <v>1</v>
      </c>
      <c r="F1819" s="161">
        <v>4742942</v>
      </c>
      <c r="G1819" s="161">
        <v>4742942</v>
      </c>
      <c r="H1819" s="159" t="s">
        <v>3651</v>
      </c>
      <c r="I1819" s="159" t="s">
        <v>3671</v>
      </c>
      <c r="J1819" s="159" t="s">
        <v>4126</v>
      </c>
      <c r="K1819" s="159"/>
      <c r="L1819" s="159" t="s">
        <v>3545</v>
      </c>
    </row>
    <row r="1820" spans="1:12" x14ac:dyDescent="0.2">
      <c r="A1820" s="159" t="s">
        <v>10510</v>
      </c>
      <c r="B1820" s="159" t="s">
        <v>4983</v>
      </c>
      <c r="C1820" s="159" t="s">
        <v>10511</v>
      </c>
      <c r="D1820" s="159" t="s">
        <v>10511</v>
      </c>
      <c r="E1820" s="160">
        <v>1</v>
      </c>
      <c r="F1820" s="161">
        <v>9765000</v>
      </c>
      <c r="G1820" s="161">
        <v>15000000</v>
      </c>
      <c r="H1820" s="159" t="s">
        <v>3651</v>
      </c>
      <c r="I1820" s="159" t="s">
        <v>3656</v>
      </c>
      <c r="J1820" s="159" t="s">
        <v>7142</v>
      </c>
      <c r="K1820" s="159" t="s">
        <v>178</v>
      </c>
      <c r="L1820" s="159" t="s">
        <v>10512</v>
      </c>
    </row>
    <row r="1821" spans="1:12" x14ac:dyDescent="0.2">
      <c r="A1821" s="159" t="s">
        <v>10513</v>
      </c>
      <c r="B1821" s="159" t="s">
        <v>10514</v>
      </c>
      <c r="C1821" s="159" t="s">
        <v>10511</v>
      </c>
      <c r="D1821" s="159" t="s">
        <v>10511</v>
      </c>
      <c r="E1821" s="160">
        <v>1</v>
      </c>
      <c r="F1821" s="161">
        <v>10094226</v>
      </c>
      <c r="G1821" s="161">
        <v>13999999</v>
      </c>
      <c r="H1821" s="159" t="s">
        <v>3651</v>
      </c>
      <c r="I1821" s="159" t="s">
        <v>3671</v>
      </c>
      <c r="J1821" s="159" t="s">
        <v>10515</v>
      </c>
      <c r="K1821" s="159" t="s">
        <v>182</v>
      </c>
      <c r="L1821" s="159" t="s">
        <v>10516</v>
      </c>
    </row>
    <row r="1822" spans="1:12" x14ac:dyDescent="0.2">
      <c r="A1822" s="159" t="s">
        <v>10517</v>
      </c>
      <c r="B1822" s="159" t="s">
        <v>10518</v>
      </c>
      <c r="C1822" s="159" t="s">
        <v>10511</v>
      </c>
      <c r="D1822" s="159" t="s">
        <v>2867</v>
      </c>
      <c r="E1822" s="160">
        <v>4</v>
      </c>
      <c r="F1822" s="161">
        <v>500000</v>
      </c>
      <c r="G1822" s="161">
        <v>1000000</v>
      </c>
      <c r="H1822" s="159" t="s">
        <v>3651</v>
      </c>
      <c r="I1822" s="159" t="s">
        <v>4846</v>
      </c>
      <c r="J1822" s="159" t="s">
        <v>5261</v>
      </c>
      <c r="K1822" s="159" t="s">
        <v>193</v>
      </c>
      <c r="L1822" s="159" t="s">
        <v>10519</v>
      </c>
    </row>
    <row r="1823" spans="1:12" x14ac:dyDescent="0.2">
      <c r="A1823" s="159" t="s">
        <v>5387</v>
      </c>
      <c r="B1823" s="159" t="s">
        <v>5388</v>
      </c>
      <c r="C1823" s="159" t="s">
        <v>10511</v>
      </c>
      <c r="D1823" s="159" t="s">
        <v>10511</v>
      </c>
      <c r="E1823" s="160">
        <v>1</v>
      </c>
      <c r="F1823" s="161">
        <v>11703095</v>
      </c>
      <c r="G1823" s="161">
        <v>21603089</v>
      </c>
      <c r="H1823" s="159" t="s">
        <v>3651</v>
      </c>
      <c r="I1823" s="159" t="s">
        <v>3656</v>
      </c>
      <c r="J1823" s="159" t="s">
        <v>5335</v>
      </c>
      <c r="K1823" s="159" t="s">
        <v>1475</v>
      </c>
      <c r="L1823" s="159" t="s">
        <v>10520</v>
      </c>
    </row>
    <row r="1824" spans="1:12" x14ac:dyDescent="0.2">
      <c r="A1824" s="159" t="s">
        <v>10140</v>
      </c>
      <c r="B1824" s="159" t="s">
        <v>10141</v>
      </c>
      <c r="C1824" s="159" t="s">
        <v>10521</v>
      </c>
      <c r="D1824" s="159" t="s">
        <v>10521</v>
      </c>
      <c r="E1824" s="160">
        <v>1</v>
      </c>
      <c r="F1824" s="161">
        <v>2000000</v>
      </c>
      <c r="G1824" s="161">
        <v>2000000</v>
      </c>
      <c r="H1824" s="159" t="s">
        <v>3670</v>
      </c>
      <c r="I1824" s="159" t="s">
        <v>3716</v>
      </c>
      <c r="J1824" s="159" t="s">
        <v>6735</v>
      </c>
      <c r="K1824" s="159"/>
      <c r="L1824" s="159" t="s">
        <v>10522</v>
      </c>
    </row>
    <row r="1825" spans="1:12" x14ac:dyDescent="0.2">
      <c r="A1825" s="159" t="s">
        <v>10523</v>
      </c>
      <c r="B1825" s="159" t="s">
        <v>10524</v>
      </c>
      <c r="C1825" s="159" t="s">
        <v>10521</v>
      </c>
      <c r="D1825" s="159" t="s">
        <v>10521</v>
      </c>
      <c r="E1825" s="160">
        <v>1</v>
      </c>
      <c r="F1825" s="161">
        <v>7000000</v>
      </c>
      <c r="G1825" s="161"/>
      <c r="H1825" s="159" t="s">
        <v>3651</v>
      </c>
      <c r="I1825" s="159" t="s">
        <v>4996</v>
      </c>
      <c r="J1825" s="159" t="s">
        <v>5093</v>
      </c>
      <c r="K1825" s="159"/>
      <c r="L1825" s="159" t="s">
        <v>10525</v>
      </c>
    </row>
    <row r="1826" spans="1:12" x14ac:dyDescent="0.2">
      <c r="A1826" s="159" t="s">
        <v>4900</v>
      </c>
      <c r="B1826" s="159" t="s">
        <v>4901</v>
      </c>
      <c r="C1826" s="159" t="s">
        <v>10521</v>
      </c>
      <c r="D1826" s="159" t="s">
        <v>10521</v>
      </c>
      <c r="E1826" s="160">
        <v>1</v>
      </c>
      <c r="F1826" s="161">
        <v>1000000</v>
      </c>
      <c r="G1826" s="161">
        <v>1000000</v>
      </c>
      <c r="H1826" s="159" t="s">
        <v>3651</v>
      </c>
      <c r="I1826" s="159" t="s">
        <v>3671</v>
      </c>
      <c r="J1826" s="159" t="s">
        <v>4902</v>
      </c>
      <c r="K1826" s="159"/>
      <c r="L1826" s="159" t="s">
        <v>10526</v>
      </c>
    </row>
    <row r="1827" spans="1:12" x14ac:dyDescent="0.2">
      <c r="A1827" s="159" t="s">
        <v>10527</v>
      </c>
      <c r="B1827" s="159" t="s">
        <v>10528</v>
      </c>
      <c r="C1827" s="159" t="s">
        <v>10521</v>
      </c>
      <c r="D1827" s="159" t="s">
        <v>10521</v>
      </c>
      <c r="E1827" s="160">
        <v>1</v>
      </c>
      <c r="F1827" s="161">
        <v>92150000</v>
      </c>
      <c r="G1827" s="161">
        <v>92150000</v>
      </c>
      <c r="H1827" s="159" t="s">
        <v>3651</v>
      </c>
      <c r="I1827" s="159" t="s">
        <v>3656</v>
      </c>
      <c r="J1827" s="159" t="s">
        <v>3856</v>
      </c>
      <c r="K1827" s="159"/>
      <c r="L1827" s="159" t="s">
        <v>10529</v>
      </c>
    </row>
    <row r="1828" spans="1:12" x14ac:dyDescent="0.2">
      <c r="A1828" s="159" t="s">
        <v>10530</v>
      </c>
      <c r="B1828" s="159" t="s">
        <v>10531</v>
      </c>
      <c r="C1828" s="159" t="s">
        <v>10521</v>
      </c>
      <c r="D1828" s="159" t="s">
        <v>10521</v>
      </c>
      <c r="E1828" s="160">
        <v>1</v>
      </c>
      <c r="F1828" s="161">
        <v>151999981</v>
      </c>
      <c r="G1828" s="161">
        <v>151999981</v>
      </c>
      <c r="H1828" s="159" t="s">
        <v>3651</v>
      </c>
      <c r="I1828" s="159" t="s">
        <v>3656</v>
      </c>
      <c r="J1828" s="159" t="s">
        <v>4945</v>
      </c>
      <c r="K1828" s="159"/>
      <c r="L1828" s="159" t="s">
        <v>10532</v>
      </c>
    </row>
    <row r="1829" spans="1:12" x14ac:dyDescent="0.2">
      <c r="A1829" s="159" t="s">
        <v>5104</v>
      </c>
      <c r="B1829" s="159" t="s">
        <v>5105</v>
      </c>
      <c r="C1829" s="159" t="s">
        <v>10521</v>
      </c>
      <c r="D1829" s="159" t="s">
        <v>10521</v>
      </c>
      <c r="E1829" s="160">
        <v>1</v>
      </c>
      <c r="F1829" s="161">
        <v>700000</v>
      </c>
      <c r="G1829" s="161">
        <v>1290000</v>
      </c>
      <c r="H1829" s="159" t="s">
        <v>3651</v>
      </c>
      <c r="I1829" s="159" t="s">
        <v>3656</v>
      </c>
      <c r="J1829" s="159" t="s">
        <v>5106</v>
      </c>
      <c r="K1829" s="159"/>
      <c r="L1829" s="159" t="s">
        <v>10533</v>
      </c>
    </row>
    <row r="1830" spans="1:12" x14ac:dyDescent="0.2">
      <c r="A1830" s="159" t="s">
        <v>5661</v>
      </c>
      <c r="B1830" s="159" t="s">
        <v>5662</v>
      </c>
      <c r="C1830" s="159" t="s">
        <v>10521</v>
      </c>
      <c r="D1830" s="159" t="s">
        <v>10521</v>
      </c>
      <c r="E1830" s="160">
        <v>1</v>
      </c>
      <c r="F1830" s="161">
        <v>7089159</v>
      </c>
      <c r="G1830" s="161">
        <v>18499976</v>
      </c>
      <c r="H1830" s="159" t="s">
        <v>3651</v>
      </c>
      <c r="I1830" s="159" t="s">
        <v>5209</v>
      </c>
      <c r="J1830" s="159" t="s">
        <v>5663</v>
      </c>
      <c r="K1830" s="159"/>
      <c r="L1830" s="159" t="s">
        <v>10534</v>
      </c>
    </row>
    <row r="1831" spans="1:12" x14ac:dyDescent="0.2">
      <c r="A1831" s="159" t="s">
        <v>6035</v>
      </c>
      <c r="B1831" s="159" t="s">
        <v>6036</v>
      </c>
      <c r="C1831" s="159" t="s">
        <v>10535</v>
      </c>
      <c r="D1831" s="159" t="s">
        <v>10535</v>
      </c>
      <c r="E1831" s="160">
        <v>1</v>
      </c>
      <c r="F1831" s="161">
        <v>100000</v>
      </c>
      <c r="G1831" s="161"/>
      <c r="H1831" s="159" t="s">
        <v>3651</v>
      </c>
      <c r="I1831" s="159" t="s">
        <v>5960</v>
      </c>
      <c r="J1831" s="159" t="s">
        <v>5136</v>
      </c>
      <c r="K1831" s="159"/>
      <c r="L1831" s="159" t="s">
        <v>10536</v>
      </c>
    </row>
    <row r="1832" spans="1:12" x14ac:dyDescent="0.2">
      <c r="A1832" s="159" t="s">
        <v>6257</v>
      </c>
      <c r="B1832" s="159" t="s">
        <v>6258</v>
      </c>
      <c r="C1832" s="159" t="s">
        <v>10535</v>
      </c>
      <c r="D1832" s="159" t="s">
        <v>10535</v>
      </c>
      <c r="E1832" s="160">
        <v>1</v>
      </c>
      <c r="F1832" s="161">
        <v>0</v>
      </c>
      <c r="G1832" s="161">
        <v>37499980</v>
      </c>
      <c r="H1832" s="159" t="s">
        <v>3670</v>
      </c>
      <c r="I1832" s="159" t="s">
        <v>3671</v>
      </c>
      <c r="J1832" s="159" t="s">
        <v>4835</v>
      </c>
      <c r="K1832" s="159"/>
      <c r="L1832" s="159" t="s">
        <v>10537</v>
      </c>
    </row>
    <row r="1833" spans="1:12" x14ac:dyDescent="0.2">
      <c r="A1833" s="159" t="s">
        <v>10538</v>
      </c>
      <c r="B1833" s="159" t="s">
        <v>10539</v>
      </c>
      <c r="C1833" s="159" t="s">
        <v>7847</v>
      </c>
      <c r="D1833" s="159" t="s">
        <v>10540</v>
      </c>
      <c r="E1833" s="160">
        <v>2</v>
      </c>
      <c r="F1833" s="161">
        <v>85034866</v>
      </c>
      <c r="G1833" s="161">
        <v>85034867</v>
      </c>
      <c r="H1833" s="159" t="s">
        <v>3651</v>
      </c>
      <c r="I1833" s="159" t="s">
        <v>3671</v>
      </c>
      <c r="J1833" s="159" t="s">
        <v>3868</v>
      </c>
      <c r="K1833" s="159" t="s">
        <v>1475</v>
      </c>
      <c r="L1833" s="159" t="s">
        <v>10541</v>
      </c>
    </row>
    <row r="1834" spans="1:12" x14ac:dyDescent="0.2">
      <c r="A1834" s="159" t="s">
        <v>5118</v>
      </c>
      <c r="B1834" s="159" t="s">
        <v>5119</v>
      </c>
      <c r="C1834" s="159" t="s">
        <v>7847</v>
      </c>
      <c r="D1834" s="159" t="s">
        <v>7847</v>
      </c>
      <c r="E1834" s="160">
        <v>1</v>
      </c>
      <c r="F1834" s="161">
        <v>50000</v>
      </c>
      <c r="G1834" s="161"/>
      <c r="H1834" s="159" t="s">
        <v>3670</v>
      </c>
      <c r="I1834" s="159" t="s">
        <v>4846</v>
      </c>
      <c r="J1834" s="159" t="s">
        <v>4847</v>
      </c>
      <c r="K1834" s="159" t="s">
        <v>185</v>
      </c>
      <c r="L1834" s="159" t="s">
        <v>10542</v>
      </c>
    </row>
    <row r="1835" spans="1:12" x14ac:dyDescent="0.2">
      <c r="A1835" s="159" t="s">
        <v>10543</v>
      </c>
      <c r="B1835" s="159" t="s">
        <v>9354</v>
      </c>
      <c r="C1835" s="159" t="s">
        <v>10544</v>
      </c>
      <c r="D1835" s="159" t="s">
        <v>10544</v>
      </c>
      <c r="E1835" s="160">
        <v>1</v>
      </c>
      <c r="F1835" s="161">
        <v>2783</v>
      </c>
      <c r="G1835" s="161">
        <v>2783</v>
      </c>
      <c r="H1835" s="159" t="s">
        <v>3670</v>
      </c>
      <c r="I1835" s="159" t="s">
        <v>3656</v>
      </c>
      <c r="J1835" s="159" t="s">
        <v>6707</v>
      </c>
      <c r="K1835" s="159" t="s">
        <v>189</v>
      </c>
      <c r="L1835" s="159" t="s">
        <v>10545</v>
      </c>
    </row>
    <row r="1836" spans="1:12" x14ac:dyDescent="0.2">
      <c r="A1836" s="159" t="s">
        <v>10546</v>
      </c>
      <c r="B1836" s="159" t="s">
        <v>10547</v>
      </c>
      <c r="C1836" s="159" t="s">
        <v>10544</v>
      </c>
      <c r="D1836" s="159" t="s">
        <v>10544</v>
      </c>
      <c r="E1836" s="160">
        <v>1</v>
      </c>
      <c r="F1836" s="161">
        <v>10500001</v>
      </c>
      <c r="G1836" s="161">
        <v>10500001</v>
      </c>
      <c r="H1836" s="159" t="s">
        <v>3651</v>
      </c>
      <c r="I1836" s="159" t="s">
        <v>3671</v>
      </c>
      <c r="J1836" s="159" t="s">
        <v>3887</v>
      </c>
      <c r="K1836" s="159" t="s">
        <v>193</v>
      </c>
      <c r="L1836" s="159" t="s">
        <v>10548</v>
      </c>
    </row>
    <row r="1837" spans="1:12" x14ac:dyDescent="0.2">
      <c r="A1837" s="159" t="s">
        <v>10549</v>
      </c>
      <c r="B1837" s="159" t="s">
        <v>10550</v>
      </c>
      <c r="C1837" s="159" t="s">
        <v>10544</v>
      </c>
      <c r="D1837" s="159" t="s">
        <v>10544</v>
      </c>
      <c r="E1837" s="160">
        <v>1</v>
      </c>
      <c r="F1837" s="161">
        <v>75073925</v>
      </c>
      <c r="G1837" s="161">
        <v>75073925</v>
      </c>
      <c r="H1837" s="159" t="s">
        <v>3651</v>
      </c>
      <c r="I1837" s="159" t="s">
        <v>3656</v>
      </c>
      <c r="J1837" s="159" t="s">
        <v>10551</v>
      </c>
      <c r="K1837" s="159"/>
      <c r="L1837" s="159" t="s">
        <v>10552</v>
      </c>
    </row>
    <row r="1838" spans="1:12" x14ac:dyDescent="0.2">
      <c r="A1838" s="159" t="s">
        <v>10553</v>
      </c>
      <c r="B1838" s="159" t="s">
        <v>10554</v>
      </c>
      <c r="C1838" s="159" t="s">
        <v>10544</v>
      </c>
      <c r="D1838" s="159" t="s">
        <v>10544</v>
      </c>
      <c r="E1838" s="160">
        <v>1</v>
      </c>
      <c r="F1838" s="161">
        <v>7705000</v>
      </c>
      <c r="G1838" s="161">
        <v>20000000</v>
      </c>
      <c r="H1838" s="159" t="s">
        <v>3651</v>
      </c>
      <c r="I1838" s="159" t="s">
        <v>3656</v>
      </c>
      <c r="J1838" s="159" t="s">
        <v>7788</v>
      </c>
      <c r="K1838" s="159" t="s">
        <v>189</v>
      </c>
      <c r="L1838" s="159" t="s">
        <v>10555</v>
      </c>
    </row>
    <row r="1839" spans="1:12" x14ac:dyDescent="0.2">
      <c r="A1839" s="159" t="s">
        <v>10556</v>
      </c>
      <c r="B1839" s="159" t="s">
        <v>10557</v>
      </c>
      <c r="C1839" s="159" t="s">
        <v>10544</v>
      </c>
      <c r="D1839" s="159" t="s">
        <v>10544</v>
      </c>
      <c r="E1839" s="160">
        <v>1</v>
      </c>
      <c r="F1839" s="161">
        <v>84629383</v>
      </c>
      <c r="G1839" s="161">
        <v>84629383</v>
      </c>
      <c r="H1839" s="159" t="s">
        <v>3651</v>
      </c>
      <c r="I1839" s="159" t="s">
        <v>3656</v>
      </c>
      <c r="J1839" s="159" t="s">
        <v>6199</v>
      </c>
      <c r="K1839" s="159" t="s">
        <v>182</v>
      </c>
      <c r="L1839" s="159" t="s">
        <v>10558</v>
      </c>
    </row>
    <row r="1840" spans="1:12" x14ac:dyDescent="0.2">
      <c r="A1840" s="159" t="s">
        <v>10559</v>
      </c>
      <c r="B1840" s="159" t="s">
        <v>10560</v>
      </c>
      <c r="C1840" s="159" t="s">
        <v>10544</v>
      </c>
      <c r="D1840" s="159" t="s">
        <v>10544</v>
      </c>
      <c r="E1840" s="160">
        <v>1</v>
      </c>
      <c r="F1840" s="161">
        <v>5000000</v>
      </c>
      <c r="G1840" s="161">
        <v>5000000</v>
      </c>
      <c r="H1840" s="159" t="s">
        <v>3670</v>
      </c>
      <c r="I1840" s="159" t="s">
        <v>3656</v>
      </c>
      <c r="J1840" s="159" t="s">
        <v>5077</v>
      </c>
      <c r="K1840" s="159"/>
      <c r="L1840" s="159" t="s">
        <v>10561</v>
      </c>
    </row>
    <row r="1841" spans="1:12" x14ac:dyDescent="0.2">
      <c r="A1841" s="159" t="s">
        <v>10562</v>
      </c>
      <c r="B1841" s="159" t="s">
        <v>10563</v>
      </c>
      <c r="C1841" s="159" t="s">
        <v>10564</v>
      </c>
      <c r="D1841" s="159" t="s">
        <v>10564</v>
      </c>
      <c r="E1841" s="160">
        <v>1</v>
      </c>
      <c r="F1841" s="161">
        <v>3500000</v>
      </c>
      <c r="G1841" s="161">
        <v>8000000</v>
      </c>
      <c r="H1841" s="159" t="s">
        <v>3651</v>
      </c>
      <c r="I1841" s="159" t="s">
        <v>5209</v>
      </c>
      <c r="J1841" s="159" t="s">
        <v>5210</v>
      </c>
      <c r="K1841" s="159" t="s">
        <v>182</v>
      </c>
      <c r="L1841" s="159" t="s">
        <v>10565</v>
      </c>
    </row>
    <row r="1842" spans="1:12" x14ac:dyDescent="0.2">
      <c r="A1842" s="159" t="s">
        <v>10566</v>
      </c>
      <c r="B1842" s="159" t="s">
        <v>10567</v>
      </c>
      <c r="C1842" s="159" t="s">
        <v>6777</v>
      </c>
      <c r="D1842" s="159" t="s">
        <v>6777</v>
      </c>
      <c r="E1842" s="160">
        <v>1</v>
      </c>
      <c r="F1842" s="161">
        <v>1100000</v>
      </c>
      <c r="G1842" s="161">
        <v>10000000</v>
      </c>
      <c r="H1842" s="159" t="s">
        <v>3651</v>
      </c>
      <c r="I1842" s="159" t="s">
        <v>4846</v>
      </c>
      <c r="J1842" s="159" t="s">
        <v>5089</v>
      </c>
      <c r="K1842" s="159" t="s">
        <v>182</v>
      </c>
      <c r="L1842" s="159" t="s">
        <v>10568</v>
      </c>
    </row>
    <row r="1843" spans="1:12" x14ac:dyDescent="0.2">
      <c r="A1843" s="159" t="s">
        <v>10569</v>
      </c>
      <c r="B1843" s="159" t="s">
        <v>10570</v>
      </c>
      <c r="C1843" s="159" t="s">
        <v>6777</v>
      </c>
      <c r="D1843" s="159" t="s">
        <v>10571</v>
      </c>
      <c r="E1843" s="160">
        <v>2</v>
      </c>
      <c r="F1843" s="161">
        <v>55000000</v>
      </c>
      <c r="G1843" s="161">
        <v>55000000</v>
      </c>
      <c r="H1843" s="159" t="s">
        <v>3651</v>
      </c>
      <c r="I1843" s="159" t="s">
        <v>3810</v>
      </c>
      <c r="J1843" s="159" t="s">
        <v>5859</v>
      </c>
      <c r="K1843" s="159" t="s">
        <v>178</v>
      </c>
      <c r="L1843" s="159" t="s">
        <v>10572</v>
      </c>
    </row>
    <row r="1844" spans="1:12" x14ac:dyDescent="0.2">
      <c r="A1844" s="159" t="s">
        <v>6665</v>
      </c>
      <c r="B1844" s="159" t="s">
        <v>6666</v>
      </c>
      <c r="C1844" s="159" t="s">
        <v>6777</v>
      </c>
      <c r="D1844" s="159" t="s">
        <v>6777</v>
      </c>
      <c r="E1844" s="160">
        <v>1</v>
      </c>
      <c r="F1844" s="161">
        <v>49750000</v>
      </c>
      <c r="G1844" s="161">
        <v>100000000</v>
      </c>
      <c r="H1844" s="159" t="s">
        <v>3651</v>
      </c>
      <c r="I1844" s="159" t="s">
        <v>4010</v>
      </c>
      <c r="J1844" s="159" t="s">
        <v>6667</v>
      </c>
      <c r="K1844" s="159" t="s">
        <v>185</v>
      </c>
      <c r="L1844" s="159" t="s">
        <v>10573</v>
      </c>
    </row>
    <row r="1845" spans="1:12" x14ac:dyDescent="0.2">
      <c r="A1845" s="159" t="s">
        <v>10574</v>
      </c>
      <c r="B1845" s="159" t="s">
        <v>10575</v>
      </c>
      <c r="C1845" s="159" t="s">
        <v>6777</v>
      </c>
      <c r="D1845" s="159" t="s">
        <v>6777</v>
      </c>
      <c r="E1845" s="160">
        <v>1</v>
      </c>
      <c r="F1845" s="161">
        <v>1087980</v>
      </c>
      <c r="G1845" s="161">
        <v>8000000</v>
      </c>
      <c r="H1845" s="159" t="s">
        <v>3651</v>
      </c>
      <c r="I1845" s="159" t="s">
        <v>9296</v>
      </c>
      <c r="J1845" s="159" t="s">
        <v>10576</v>
      </c>
      <c r="K1845" s="159" t="s">
        <v>178</v>
      </c>
      <c r="L1845" s="159" t="s">
        <v>10577</v>
      </c>
    </row>
    <row r="1846" spans="1:12" x14ac:dyDescent="0.2">
      <c r="A1846" s="159" t="s">
        <v>10578</v>
      </c>
      <c r="B1846" s="159" t="s">
        <v>10579</v>
      </c>
      <c r="C1846" s="159" t="s">
        <v>10580</v>
      </c>
      <c r="D1846" s="159" t="s">
        <v>10580</v>
      </c>
      <c r="E1846" s="160">
        <v>1</v>
      </c>
      <c r="F1846" s="161">
        <v>7084989</v>
      </c>
      <c r="G1846" s="161">
        <v>7084989</v>
      </c>
      <c r="H1846" s="159" t="s">
        <v>3651</v>
      </c>
      <c r="I1846" s="159" t="s">
        <v>3680</v>
      </c>
      <c r="J1846" s="159" t="s">
        <v>3680</v>
      </c>
      <c r="K1846" s="159" t="s">
        <v>193</v>
      </c>
      <c r="L1846" s="159" t="s">
        <v>10581</v>
      </c>
    </row>
    <row r="1847" spans="1:12" x14ac:dyDescent="0.2">
      <c r="A1847" s="159" t="s">
        <v>10582</v>
      </c>
      <c r="B1847" s="159" t="s">
        <v>10583</v>
      </c>
      <c r="C1847" s="159" t="s">
        <v>10580</v>
      </c>
      <c r="D1847" s="159" t="s">
        <v>10580</v>
      </c>
      <c r="E1847" s="160">
        <v>1</v>
      </c>
      <c r="F1847" s="161">
        <v>18254247</v>
      </c>
      <c r="G1847" s="161">
        <v>18254247</v>
      </c>
      <c r="H1847" s="159" t="s">
        <v>3651</v>
      </c>
      <c r="I1847" s="159" t="s">
        <v>3671</v>
      </c>
      <c r="J1847" s="159" t="s">
        <v>5256</v>
      </c>
      <c r="K1847" s="159"/>
      <c r="L1847" s="159" t="s">
        <v>10584</v>
      </c>
    </row>
    <row r="1848" spans="1:12" x14ac:dyDescent="0.2">
      <c r="A1848" s="159" t="s">
        <v>8451</v>
      </c>
      <c r="B1848" s="159" t="s">
        <v>8452</v>
      </c>
      <c r="C1848" s="159" t="s">
        <v>10580</v>
      </c>
      <c r="D1848" s="159" t="s">
        <v>10580</v>
      </c>
      <c r="E1848" s="160">
        <v>1</v>
      </c>
      <c r="F1848" s="161">
        <v>37398371</v>
      </c>
      <c r="G1848" s="161">
        <v>57398375</v>
      </c>
      <c r="H1848" s="159" t="s">
        <v>3651</v>
      </c>
      <c r="I1848" s="159" t="s">
        <v>3687</v>
      </c>
      <c r="J1848" s="159" t="s">
        <v>8453</v>
      </c>
      <c r="K1848" s="159" t="s">
        <v>178</v>
      </c>
      <c r="L1848" s="159" t="s">
        <v>10585</v>
      </c>
    </row>
    <row r="1849" spans="1:12" x14ac:dyDescent="0.2">
      <c r="A1849" s="159" t="s">
        <v>7939</v>
      </c>
      <c r="B1849" s="159" t="s">
        <v>7940</v>
      </c>
      <c r="C1849" s="159" t="s">
        <v>10580</v>
      </c>
      <c r="D1849" s="159" t="s">
        <v>10580</v>
      </c>
      <c r="E1849" s="160">
        <v>1</v>
      </c>
      <c r="F1849" s="161">
        <v>88151508</v>
      </c>
      <c r="G1849" s="161">
        <v>88151508</v>
      </c>
      <c r="H1849" s="159" t="s">
        <v>3651</v>
      </c>
      <c r="I1849" s="159" t="s">
        <v>3690</v>
      </c>
      <c r="J1849" s="159" t="s">
        <v>7942</v>
      </c>
      <c r="K1849" s="159"/>
      <c r="L1849" s="159" t="s">
        <v>10586</v>
      </c>
    </row>
    <row r="1850" spans="1:12" x14ac:dyDescent="0.2">
      <c r="A1850" s="159" t="s">
        <v>10587</v>
      </c>
      <c r="B1850" s="159" t="s">
        <v>10588</v>
      </c>
      <c r="C1850" s="159" t="s">
        <v>10580</v>
      </c>
      <c r="D1850" s="159" t="s">
        <v>10580</v>
      </c>
      <c r="E1850" s="160">
        <v>1</v>
      </c>
      <c r="F1850" s="161">
        <v>450756</v>
      </c>
      <c r="G1850" s="161">
        <v>450756</v>
      </c>
      <c r="H1850" s="159" t="s">
        <v>3651</v>
      </c>
      <c r="I1850" s="159" t="s">
        <v>4846</v>
      </c>
      <c r="J1850" s="159" t="s">
        <v>10589</v>
      </c>
      <c r="K1850" s="159" t="s">
        <v>182</v>
      </c>
      <c r="L1850" s="159" t="s">
        <v>10590</v>
      </c>
    </row>
    <row r="1851" spans="1:12" x14ac:dyDescent="0.2">
      <c r="A1851" s="159" t="s">
        <v>6349</v>
      </c>
      <c r="B1851" s="159" t="s">
        <v>6350</v>
      </c>
      <c r="C1851" s="159" t="s">
        <v>10580</v>
      </c>
      <c r="D1851" s="159" t="s">
        <v>10580</v>
      </c>
      <c r="E1851" s="160">
        <v>1</v>
      </c>
      <c r="F1851" s="161">
        <v>32114924</v>
      </c>
      <c r="G1851" s="161">
        <v>32499999</v>
      </c>
      <c r="H1851" s="159" t="s">
        <v>3651</v>
      </c>
      <c r="I1851" s="159" t="s">
        <v>4996</v>
      </c>
      <c r="J1851" s="159" t="s">
        <v>6351</v>
      </c>
      <c r="K1851" s="159"/>
      <c r="L1851" s="159" t="s">
        <v>10591</v>
      </c>
    </row>
    <row r="1852" spans="1:12" x14ac:dyDescent="0.2">
      <c r="A1852" s="159" t="s">
        <v>10592</v>
      </c>
      <c r="B1852" s="159" t="s">
        <v>10593</v>
      </c>
      <c r="C1852" s="159" t="s">
        <v>9775</v>
      </c>
      <c r="D1852" s="159" t="s">
        <v>9775</v>
      </c>
      <c r="E1852" s="160">
        <v>1</v>
      </c>
      <c r="F1852" s="161">
        <v>3653090</v>
      </c>
      <c r="G1852" s="161">
        <v>10000000</v>
      </c>
      <c r="H1852" s="159" t="s">
        <v>3651</v>
      </c>
      <c r="I1852" s="159" t="s">
        <v>3656</v>
      </c>
      <c r="J1852" s="159" t="s">
        <v>5077</v>
      </c>
      <c r="K1852" s="159"/>
      <c r="L1852" s="159" t="s">
        <v>10594</v>
      </c>
    </row>
    <row r="1853" spans="1:12" x14ac:dyDescent="0.2">
      <c r="A1853" s="159" t="s">
        <v>6669</v>
      </c>
      <c r="B1853" s="159" t="s">
        <v>6670</v>
      </c>
      <c r="C1853" s="159" t="s">
        <v>9775</v>
      </c>
      <c r="D1853" s="159" t="s">
        <v>9775</v>
      </c>
      <c r="E1853" s="160">
        <v>1</v>
      </c>
      <c r="F1853" s="161">
        <v>3322800</v>
      </c>
      <c r="G1853" s="161"/>
      <c r="H1853" s="159" t="s">
        <v>3670</v>
      </c>
      <c r="I1853" s="159" t="s">
        <v>5733</v>
      </c>
      <c r="J1853" s="159" t="s">
        <v>6671</v>
      </c>
      <c r="K1853" s="159"/>
      <c r="L1853" s="159" t="s">
        <v>10595</v>
      </c>
    </row>
    <row r="1854" spans="1:12" x14ac:dyDescent="0.2">
      <c r="A1854" s="159" t="s">
        <v>6780</v>
      </c>
      <c r="B1854" s="159" t="s">
        <v>6781</v>
      </c>
      <c r="C1854" s="159" t="s">
        <v>9775</v>
      </c>
      <c r="D1854" s="159" t="s">
        <v>7505</v>
      </c>
      <c r="E1854" s="160">
        <v>2</v>
      </c>
      <c r="F1854" s="161">
        <v>8788151</v>
      </c>
      <c r="G1854" s="161">
        <v>15000000</v>
      </c>
      <c r="H1854" s="159" t="s">
        <v>3651</v>
      </c>
      <c r="I1854" s="159" t="s">
        <v>4846</v>
      </c>
      <c r="J1854" s="159" t="s">
        <v>4958</v>
      </c>
      <c r="K1854" s="159"/>
      <c r="L1854" s="159" t="s">
        <v>10596</v>
      </c>
    </row>
    <row r="1855" spans="1:12" x14ac:dyDescent="0.2">
      <c r="A1855" s="159" t="s">
        <v>10597</v>
      </c>
      <c r="B1855" s="159" t="s">
        <v>10598</v>
      </c>
      <c r="C1855" s="159" t="s">
        <v>9775</v>
      </c>
      <c r="D1855" s="159" t="s">
        <v>9775</v>
      </c>
      <c r="E1855" s="160">
        <v>1</v>
      </c>
      <c r="F1855" s="161">
        <v>1000000</v>
      </c>
      <c r="G1855" s="161">
        <v>1500000</v>
      </c>
      <c r="H1855" s="159" t="s">
        <v>3670</v>
      </c>
      <c r="I1855" s="159" t="s">
        <v>5209</v>
      </c>
      <c r="J1855" s="159" t="s">
        <v>5663</v>
      </c>
      <c r="K1855" s="159" t="s">
        <v>189</v>
      </c>
      <c r="L1855" s="159" t="s">
        <v>10599</v>
      </c>
    </row>
    <row r="1856" spans="1:12" x14ac:dyDescent="0.2">
      <c r="A1856" s="159" t="s">
        <v>5221</v>
      </c>
      <c r="B1856" s="159" t="s">
        <v>5222</v>
      </c>
      <c r="C1856" s="159" t="s">
        <v>10600</v>
      </c>
      <c r="D1856" s="159" t="s">
        <v>10601</v>
      </c>
      <c r="E1856" s="160">
        <v>2</v>
      </c>
      <c r="F1856" s="161">
        <v>12650000</v>
      </c>
      <c r="G1856" s="161">
        <v>22425000</v>
      </c>
      <c r="H1856" s="159" t="s">
        <v>3670</v>
      </c>
      <c r="I1856" s="159" t="s">
        <v>3671</v>
      </c>
      <c r="J1856" s="159" t="s">
        <v>3851</v>
      </c>
      <c r="K1856" s="159"/>
      <c r="L1856" s="159" t="s">
        <v>10602</v>
      </c>
    </row>
    <row r="1857" spans="1:12" x14ac:dyDescent="0.2">
      <c r="A1857" s="159" t="s">
        <v>10603</v>
      </c>
      <c r="B1857" s="159" t="s">
        <v>10604</v>
      </c>
      <c r="C1857" s="159" t="s">
        <v>10600</v>
      </c>
      <c r="D1857" s="159" t="s">
        <v>10600</v>
      </c>
      <c r="E1857" s="160">
        <v>2</v>
      </c>
      <c r="F1857" s="161">
        <v>700000</v>
      </c>
      <c r="G1857" s="161">
        <v>30000000</v>
      </c>
      <c r="H1857" s="159" t="s">
        <v>3651</v>
      </c>
      <c r="I1857" s="159" t="s">
        <v>3716</v>
      </c>
      <c r="J1857" s="159" t="s">
        <v>10605</v>
      </c>
      <c r="K1857" s="159" t="s">
        <v>193</v>
      </c>
      <c r="L1857" s="159" t="s">
        <v>10606</v>
      </c>
    </row>
    <row r="1858" spans="1:12" x14ac:dyDescent="0.2">
      <c r="A1858" s="159" t="s">
        <v>8498</v>
      </c>
      <c r="B1858" s="159" t="s">
        <v>8499</v>
      </c>
      <c r="C1858" s="159" t="s">
        <v>10600</v>
      </c>
      <c r="D1858" s="159" t="s">
        <v>10600</v>
      </c>
      <c r="E1858" s="160">
        <v>1</v>
      </c>
      <c r="F1858" s="161">
        <v>100000</v>
      </c>
      <c r="G1858" s="161">
        <v>220000</v>
      </c>
      <c r="H1858" s="159" t="s">
        <v>3651</v>
      </c>
      <c r="I1858" s="159" t="s">
        <v>3776</v>
      </c>
      <c r="J1858" s="159" t="s">
        <v>7731</v>
      </c>
      <c r="K1858" s="159"/>
      <c r="L1858" s="159" t="s">
        <v>10607</v>
      </c>
    </row>
    <row r="1859" spans="1:12" x14ac:dyDescent="0.2">
      <c r="A1859" s="159" t="s">
        <v>8677</v>
      </c>
      <c r="B1859" s="159" t="s">
        <v>8678</v>
      </c>
      <c r="C1859" s="159" t="s">
        <v>10600</v>
      </c>
      <c r="D1859" s="159" t="s">
        <v>10600</v>
      </c>
      <c r="E1859" s="160">
        <v>1</v>
      </c>
      <c r="F1859" s="161">
        <v>1009999</v>
      </c>
      <c r="G1859" s="161">
        <v>1721588</v>
      </c>
      <c r="H1859" s="159" t="s">
        <v>3651</v>
      </c>
      <c r="I1859" s="159" t="s">
        <v>4846</v>
      </c>
      <c r="J1859" s="159" t="s">
        <v>10134</v>
      </c>
      <c r="K1859" s="159"/>
      <c r="L1859" s="159" t="s">
        <v>10608</v>
      </c>
    </row>
    <row r="1860" spans="1:12" x14ac:dyDescent="0.2">
      <c r="A1860" s="159" t="s">
        <v>7458</v>
      </c>
      <c r="B1860" s="159" t="s">
        <v>7459</v>
      </c>
      <c r="C1860" s="159" t="s">
        <v>10600</v>
      </c>
      <c r="D1860" s="159" t="s">
        <v>10600</v>
      </c>
      <c r="E1860" s="160">
        <v>1</v>
      </c>
      <c r="F1860" s="161">
        <v>3000000</v>
      </c>
      <c r="G1860" s="161">
        <v>3000000</v>
      </c>
      <c r="H1860" s="159" t="s">
        <v>3651</v>
      </c>
      <c r="I1860" s="159" t="s">
        <v>4010</v>
      </c>
      <c r="J1860" s="159" t="s">
        <v>10609</v>
      </c>
      <c r="K1860" s="159"/>
      <c r="L1860" s="159" t="s">
        <v>10610</v>
      </c>
    </row>
    <row r="1861" spans="1:12" x14ac:dyDescent="0.2">
      <c r="A1861" s="159" t="s">
        <v>10611</v>
      </c>
      <c r="B1861" s="159" t="s">
        <v>10612</v>
      </c>
      <c r="C1861" s="159" t="s">
        <v>6696</v>
      </c>
      <c r="D1861" s="159" t="s">
        <v>6696</v>
      </c>
      <c r="E1861" s="160">
        <v>1</v>
      </c>
      <c r="F1861" s="161">
        <v>1700000</v>
      </c>
      <c r="G1861" s="161">
        <v>1700000</v>
      </c>
      <c r="H1861" s="159" t="s">
        <v>3651</v>
      </c>
      <c r="I1861" s="159" t="s">
        <v>3716</v>
      </c>
      <c r="J1861" s="159" t="s">
        <v>10613</v>
      </c>
      <c r="K1861" s="159" t="s">
        <v>193</v>
      </c>
      <c r="L1861" s="159" t="s">
        <v>10614</v>
      </c>
    </row>
    <row r="1862" spans="1:12" x14ac:dyDescent="0.2">
      <c r="A1862" s="159" t="s">
        <v>10615</v>
      </c>
      <c r="B1862" s="159" t="s">
        <v>10616</v>
      </c>
      <c r="C1862" s="159" t="s">
        <v>9867</v>
      </c>
      <c r="D1862" s="159" t="s">
        <v>9867</v>
      </c>
      <c r="E1862" s="160">
        <v>1</v>
      </c>
      <c r="F1862" s="161">
        <v>2099999</v>
      </c>
      <c r="G1862" s="161">
        <v>4099998</v>
      </c>
      <c r="H1862" s="159" t="s">
        <v>3651</v>
      </c>
      <c r="I1862" s="159" t="s">
        <v>3656</v>
      </c>
      <c r="J1862" s="159" t="s">
        <v>4945</v>
      </c>
      <c r="K1862" s="159" t="s">
        <v>178</v>
      </c>
      <c r="L1862" s="159" t="s">
        <v>10617</v>
      </c>
    </row>
    <row r="1863" spans="1:12" x14ac:dyDescent="0.2">
      <c r="A1863" s="159" t="s">
        <v>10118</v>
      </c>
      <c r="B1863" s="159" t="s">
        <v>10119</v>
      </c>
      <c r="C1863" s="159" t="s">
        <v>9867</v>
      </c>
      <c r="D1863" s="159" t="s">
        <v>9867</v>
      </c>
      <c r="E1863" s="160">
        <v>1</v>
      </c>
      <c r="F1863" s="161">
        <v>44394325</v>
      </c>
      <c r="G1863" s="161">
        <v>48292097</v>
      </c>
      <c r="H1863" s="159" t="s">
        <v>3651</v>
      </c>
      <c r="I1863" s="159" t="s">
        <v>5794</v>
      </c>
      <c r="J1863" s="159" t="s">
        <v>10618</v>
      </c>
      <c r="K1863" s="159" t="s">
        <v>178</v>
      </c>
      <c r="L1863" s="159" t="s">
        <v>10619</v>
      </c>
    </row>
    <row r="1864" spans="1:12" x14ac:dyDescent="0.2">
      <c r="A1864" s="159" t="s">
        <v>10620</v>
      </c>
      <c r="B1864" s="159" t="s">
        <v>10621</v>
      </c>
      <c r="C1864" s="159" t="s">
        <v>9867</v>
      </c>
      <c r="D1864" s="159" t="s">
        <v>9867</v>
      </c>
      <c r="E1864" s="160">
        <v>1</v>
      </c>
      <c r="F1864" s="161">
        <v>6850000</v>
      </c>
      <c r="G1864" s="161">
        <v>6850000</v>
      </c>
      <c r="H1864" s="159" t="s">
        <v>3651</v>
      </c>
      <c r="I1864" s="159" t="s">
        <v>3660</v>
      </c>
      <c r="J1864" s="159" t="s">
        <v>7060</v>
      </c>
      <c r="K1864" s="159"/>
      <c r="L1864" s="159" t="s">
        <v>10622</v>
      </c>
    </row>
    <row r="1865" spans="1:12" x14ac:dyDescent="0.2">
      <c r="A1865" s="159" t="s">
        <v>10623</v>
      </c>
      <c r="B1865" s="159" t="s">
        <v>10624</v>
      </c>
      <c r="C1865" s="159" t="s">
        <v>9867</v>
      </c>
      <c r="D1865" s="159" t="s">
        <v>9867</v>
      </c>
      <c r="E1865" s="160">
        <v>1</v>
      </c>
      <c r="F1865" s="161">
        <v>78950836</v>
      </c>
      <c r="G1865" s="161">
        <v>78950836</v>
      </c>
      <c r="H1865" s="159" t="s">
        <v>3651</v>
      </c>
      <c r="I1865" s="159" t="s">
        <v>3671</v>
      </c>
      <c r="J1865" s="159" t="s">
        <v>3868</v>
      </c>
      <c r="K1865" s="159"/>
      <c r="L1865" s="159" t="s">
        <v>10625</v>
      </c>
    </row>
    <row r="1866" spans="1:12" x14ac:dyDescent="0.2">
      <c r="A1866" s="159" t="s">
        <v>10626</v>
      </c>
      <c r="B1866" s="159" t="s">
        <v>10627</v>
      </c>
      <c r="C1866" s="159" t="s">
        <v>10628</v>
      </c>
      <c r="D1866" s="159" t="s">
        <v>10628</v>
      </c>
      <c r="E1866" s="160">
        <v>1</v>
      </c>
      <c r="F1866" s="161">
        <v>0</v>
      </c>
      <c r="G1866" s="161">
        <v>300000</v>
      </c>
      <c r="H1866" s="159" t="s">
        <v>3651</v>
      </c>
      <c r="I1866" s="159" t="s">
        <v>3680</v>
      </c>
      <c r="J1866" s="159" t="s">
        <v>3890</v>
      </c>
      <c r="K1866" s="159"/>
      <c r="L1866" s="159" t="s">
        <v>10629</v>
      </c>
    </row>
    <row r="1867" spans="1:12" x14ac:dyDescent="0.2">
      <c r="A1867" s="159" t="s">
        <v>10630</v>
      </c>
      <c r="B1867" s="159" t="s">
        <v>10631</v>
      </c>
      <c r="C1867" s="159" t="s">
        <v>8023</v>
      </c>
      <c r="D1867" s="159" t="s">
        <v>8023</v>
      </c>
      <c r="E1867" s="160">
        <v>1</v>
      </c>
      <c r="F1867" s="161">
        <v>31887138</v>
      </c>
      <c r="G1867" s="161">
        <v>31887138</v>
      </c>
      <c r="H1867" s="159" t="s">
        <v>3651</v>
      </c>
      <c r="I1867" s="159" t="s">
        <v>3656</v>
      </c>
      <c r="J1867" s="159" t="s">
        <v>8028</v>
      </c>
      <c r="K1867" s="159" t="s">
        <v>178</v>
      </c>
      <c r="L1867" s="159" t="s">
        <v>10632</v>
      </c>
    </row>
    <row r="1868" spans="1:12" x14ac:dyDescent="0.2">
      <c r="A1868" s="159" t="s">
        <v>10630</v>
      </c>
      <c r="B1868" s="159" t="s">
        <v>10631</v>
      </c>
      <c r="C1868" s="159" t="s">
        <v>8023</v>
      </c>
      <c r="D1868" s="159" t="s">
        <v>8023</v>
      </c>
      <c r="E1868" s="160">
        <v>1</v>
      </c>
      <c r="F1868" s="161">
        <v>59261815</v>
      </c>
      <c r="G1868" s="161">
        <v>59261815</v>
      </c>
      <c r="H1868" s="159" t="s">
        <v>3651</v>
      </c>
      <c r="I1868" s="159" t="s">
        <v>3656</v>
      </c>
      <c r="J1868" s="159" t="s">
        <v>8028</v>
      </c>
      <c r="K1868" s="159" t="s">
        <v>178</v>
      </c>
      <c r="L1868" s="159" t="s">
        <v>10633</v>
      </c>
    </row>
    <row r="1869" spans="1:12" x14ac:dyDescent="0.2">
      <c r="A1869" s="159" t="s">
        <v>4007</v>
      </c>
      <c r="B1869" s="159" t="s">
        <v>5064</v>
      </c>
      <c r="C1869" s="159" t="s">
        <v>8023</v>
      </c>
      <c r="D1869" s="159" t="s">
        <v>8023</v>
      </c>
      <c r="E1869" s="160">
        <v>1</v>
      </c>
      <c r="F1869" s="161">
        <v>2000000</v>
      </c>
      <c r="G1869" s="161">
        <v>15000000</v>
      </c>
      <c r="H1869" s="159" t="s">
        <v>3670</v>
      </c>
      <c r="I1869" s="159" t="s">
        <v>4010</v>
      </c>
      <c r="J1869" s="159" t="s">
        <v>4009</v>
      </c>
      <c r="K1869" s="159" t="s">
        <v>178</v>
      </c>
      <c r="L1869" s="159" t="s">
        <v>10634</v>
      </c>
    </row>
    <row r="1870" spans="1:12" x14ac:dyDescent="0.2">
      <c r="A1870" s="159" t="s">
        <v>6507</v>
      </c>
      <c r="B1870" s="159" t="s">
        <v>6508</v>
      </c>
      <c r="C1870" s="159" t="s">
        <v>8023</v>
      </c>
      <c r="D1870" s="159" t="s">
        <v>8023</v>
      </c>
      <c r="E1870" s="160">
        <v>1</v>
      </c>
      <c r="F1870" s="161">
        <v>2300000</v>
      </c>
      <c r="G1870" s="161">
        <v>2300000</v>
      </c>
      <c r="H1870" s="159" t="s">
        <v>3651</v>
      </c>
      <c r="I1870" s="159" t="s">
        <v>3671</v>
      </c>
      <c r="J1870" s="159" t="s">
        <v>3868</v>
      </c>
      <c r="K1870" s="159"/>
      <c r="L1870" s="159" t="s">
        <v>10635</v>
      </c>
    </row>
    <row r="1871" spans="1:12" x14ac:dyDescent="0.2">
      <c r="A1871" s="159" t="s">
        <v>10630</v>
      </c>
      <c r="B1871" s="159" t="s">
        <v>10631</v>
      </c>
      <c r="C1871" s="159" t="s">
        <v>8023</v>
      </c>
      <c r="D1871" s="159" t="s">
        <v>8023</v>
      </c>
      <c r="E1871" s="160">
        <v>1</v>
      </c>
      <c r="F1871" s="161">
        <v>7722217</v>
      </c>
      <c r="G1871" s="161">
        <v>7722217</v>
      </c>
      <c r="H1871" s="159" t="s">
        <v>3651</v>
      </c>
      <c r="I1871" s="159" t="s">
        <v>3656</v>
      </c>
      <c r="J1871" s="159" t="s">
        <v>8028</v>
      </c>
      <c r="K1871" s="159" t="s">
        <v>178</v>
      </c>
      <c r="L1871" s="159" t="s">
        <v>10636</v>
      </c>
    </row>
    <row r="1872" spans="1:12" x14ac:dyDescent="0.2">
      <c r="A1872" s="159" t="s">
        <v>10630</v>
      </c>
      <c r="B1872" s="159" t="s">
        <v>10631</v>
      </c>
      <c r="C1872" s="159" t="s">
        <v>8023</v>
      </c>
      <c r="D1872" s="159" t="s">
        <v>8023</v>
      </c>
      <c r="E1872" s="160">
        <v>1</v>
      </c>
      <c r="F1872" s="161">
        <v>45000223</v>
      </c>
      <c r="G1872" s="161">
        <v>45000223</v>
      </c>
      <c r="H1872" s="159" t="s">
        <v>3651</v>
      </c>
      <c r="I1872" s="159" t="s">
        <v>3656</v>
      </c>
      <c r="J1872" s="159" t="s">
        <v>8028</v>
      </c>
      <c r="K1872" s="159" t="s">
        <v>178</v>
      </c>
      <c r="L1872" s="159" t="s">
        <v>10637</v>
      </c>
    </row>
    <row r="1873" spans="1:12" x14ac:dyDescent="0.2">
      <c r="A1873" s="159" t="s">
        <v>10638</v>
      </c>
      <c r="B1873" s="159" t="s">
        <v>10639</v>
      </c>
      <c r="C1873" s="159" t="s">
        <v>10640</v>
      </c>
      <c r="D1873" s="159" t="s">
        <v>10640</v>
      </c>
      <c r="E1873" s="160">
        <v>1</v>
      </c>
      <c r="F1873" s="161">
        <v>2600000</v>
      </c>
      <c r="G1873" s="161">
        <v>5000000</v>
      </c>
      <c r="H1873" s="159" t="s">
        <v>3651</v>
      </c>
      <c r="I1873" s="159" t="s">
        <v>3666</v>
      </c>
      <c r="J1873" s="159" t="s">
        <v>6701</v>
      </c>
      <c r="K1873" s="159"/>
      <c r="L1873" s="159" t="s">
        <v>10641</v>
      </c>
    </row>
    <row r="1874" spans="1:12" x14ac:dyDescent="0.2">
      <c r="A1874" s="159" t="s">
        <v>10642</v>
      </c>
      <c r="B1874" s="159" t="s">
        <v>10643</v>
      </c>
      <c r="C1874" s="159" t="s">
        <v>10644</v>
      </c>
      <c r="D1874" s="159" t="s">
        <v>10644</v>
      </c>
      <c r="E1874" s="160">
        <v>1</v>
      </c>
      <c r="F1874" s="161">
        <v>729000</v>
      </c>
      <c r="G1874" s="161">
        <v>729000</v>
      </c>
      <c r="H1874" s="159" t="s">
        <v>3651</v>
      </c>
      <c r="I1874" s="159" t="s">
        <v>3671</v>
      </c>
      <c r="J1874" s="159" t="s">
        <v>3875</v>
      </c>
      <c r="K1874" s="159"/>
      <c r="L1874" s="159" t="s">
        <v>10645</v>
      </c>
    </row>
    <row r="1875" spans="1:12" x14ac:dyDescent="0.2">
      <c r="A1875" s="159" t="s">
        <v>10646</v>
      </c>
      <c r="B1875" s="159" t="s">
        <v>10647</v>
      </c>
      <c r="C1875" s="159" t="s">
        <v>10644</v>
      </c>
      <c r="D1875" s="159" t="s">
        <v>10644</v>
      </c>
      <c r="E1875" s="160">
        <v>1</v>
      </c>
      <c r="F1875" s="161">
        <v>4859092</v>
      </c>
      <c r="G1875" s="161">
        <v>4859092</v>
      </c>
      <c r="H1875" s="159" t="s">
        <v>3651</v>
      </c>
      <c r="I1875" s="159" t="s">
        <v>3871</v>
      </c>
      <c r="J1875" s="159" t="s">
        <v>8177</v>
      </c>
      <c r="K1875" s="159"/>
      <c r="L1875" s="159" t="s">
        <v>10648</v>
      </c>
    </row>
    <row r="1876" spans="1:12" x14ac:dyDescent="0.2">
      <c r="A1876" s="159" t="s">
        <v>10649</v>
      </c>
      <c r="B1876" s="159" t="s">
        <v>10650</v>
      </c>
      <c r="C1876" s="159" t="s">
        <v>10644</v>
      </c>
      <c r="D1876" s="159" t="s">
        <v>10644</v>
      </c>
      <c r="E1876" s="160">
        <v>1</v>
      </c>
      <c r="F1876" s="161">
        <v>43194016</v>
      </c>
      <c r="G1876" s="161">
        <v>45250000</v>
      </c>
      <c r="H1876" s="159" t="s">
        <v>3651</v>
      </c>
      <c r="I1876" s="159" t="s">
        <v>3810</v>
      </c>
      <c r="J1876" s="159" t="s">
        <v>3861</v>
      </c>
      <c r="K1876" s="159"/>
      <c r="L1876" s="159" t="s">
        <v>10651</v>
      </c>
    </row>
    <row r="1877" spans="1:12" x14ac:dyDescent="0.2">
      <c r="A1877" s="159" t="s">
        <v>10652</v>
      </c>
      <c r="B1877" s="159" t="s">
        <v>10653</v>
      </c>
      <c r="C1877" s="159" t="s">
        <v>10644</v>
      </c>
      <c r="D1877" s="159" t="s">
        <v>10644</v>
      </c>
      <c r="E1877" s="160">
        <v>1</v>
      </c>
      <c r="F1877" s="161">
        <v>3749987</v>
      </c>
      <c r="G1877" s="161">
        <v>6000000</v>
      </c>
      <c r="H1877" s="159" t="s">
        <v>3651</v>
      </c>
      <c r="I1877" s="159" t="s">
        <v>4996</v>
      </c>
      <c r="J1877" s="159" t="s">
        <v>5093</v>
      </c>
      <c r="K1877" s="159" t="s">
        <v>193</v>
      </c>
      <c r="L1877" s="159" t="s">
        <v>10654</v>
      </c>
    </row>
    <row r="1878" spans="1:12" x14ac:dyDescent="0.2">
      <c r="A1878" s="159" t="s">
        <v>8272</v>
      </c>
      <c r="B1878" s="159" t="s">
        <v>8273</v>
      </c>
      <c r="C1878" s="159" t="s">
        <v>10644</v>
      </c>
      <c r="D1878" s="159" t="s">
        <v>10644</v>
      </c>
      <c r="E1878" s="160">
        <v>1</v>
      </c>
      <c r="F1878" s="161">
        <v>999998</v>
      </c>
      <c r="G1878" s="161">
        <v>999998</v>
      </c>
      <c r="H1878" s="159" t="s">
        <v>3670</v>
      </c>
      <c r="I1878" s="159" t="s">
        <v>4010</v>
      </c>
      <c r="J1878" s="159" t="s">
        <v>5390</v>
      </c>
      <c r="K1878" s="159"/>
      <c r="L1878" s="159" t="s">
        <v>10655</v>
      </c>
    </row>
    <row r="1879" spans="1:12" x14ac:dyDescent="0.2">
      <c r="A1879" s="159" t="s">
        <v>10656</v>
      </c>
      <c r="B1879" s="159" t="s">
        <v>10657</v>
      </c>
      <c r="C1879" s="159" t="s">
        <v>7599</v>
      </c>
      <c r="D1879" s="159" t="s">
        <v>7599</v>
      </c>
      <c r="E1879" s="160">
        <v>1</v>
      </c>
      <c r="F1879" s="161">
        <v>2170000</v>
      </c>
      <c r="G1879" s="161">
        <v>10000000</v>
      </c>
      <c r="H1879" s="159" t="s">
        <v>3651</v>
      </c>
      <c r="I1879" s="159" t="s">
        <v>4846</v>
      </c>
      <c r="J1879" s="159" t="s">
        <v>6904</v>
      </c>
      <c r="K1879" s="159" t="s">
        <v>185</v>
      </c>
      <c r="L1879" s="159" t="s">
        <v>10658</v>
      </c>
    </row>
    <row r="1880" spans="1:12" x14ac:dyDescent="0.2">
      <c r="A1880" s="159" t="s">
        <v>10659</v>
      </c>
      <c r="B1880" s="159" t="s">
        <v>10660</v>
      </c>
      <c r="C1880" s="159" t="s">
        <v>7599</v>
      </c>
      <c r="D1880" s="159" t="s">
        <v>2823</v>
      </c>
      <c r="E1880" s="160">
        <v>2</v>
      </c>
      <c r="F1880" s="161">
        <v>685000</v>
      </c>
      <c r="G1880" s="161">
        <v>1500000</v>
      </c>
      <c r="H1880" s="159" t="s">
        <v>3651</v>
      </c>
      <c r="I1880" s="159" t="s">
        <v>5184</v>
      </c>
      <c r="J1880" s="159" t="s">
        <v>5185</v>
      </c>
      <c r="K1880" s="159" t="s">
        <v>185</v>
      </c>
      <c r="L1880" s="159" t="s">
        <v>10661</v>
      </c>
    </row>
    <row r="1881" spans="1:12" x14ac:dyDescent="0.2">
      <c r="A1881" s="159" t="s">
        <v>7878</v>
      </c>
      <c r="B1881" s="159" t="s">
        <v>7879</v>
      </c>
      <c r="C1881" s="159" t="s">
        <v>7599</v>
      </c>
      <c r="D1881" s="159" t="s">
        <v>7599</v>
      </c>
      <c r="E1881" s="160">
        <v>1</v>
      </c>
      <c r="F1881" s="161">
        <v>0</v>
      </c>
      <c r="G1881" s="161">
        <v>3500000</v>
      </c>
      <c r="H1881" s="159" t="s">
        <v>3651</v>
      </c>
      <c r="I1881" s="159" t="s">
        <v>5733</v>
      </c>
      <c r="J1881" s="159" t="s">
        <v>4371</v>
      </c>
      <c r="K1881" s="159" t="s">
        <v>185</v>
      </c>
      <c r="L1881" s="159" t="s">
        <v>10662</v>
      </c>
    </row>
    <row r="1882" spans="1:12" x14ac:dyDescent="0.2">
      <c r="A1882" s="159" t="s">
        <v>6109</v>
      </c>
      <c r="B1882" s="159" t="s">
        <v>6110</v>
      </c>
      <c r="C1882" s="159" t="s">
        <v>7599</v>
      </c>
      <c r="D1882" s="159" t="s">
        <v>7599</v>
      </c>
      <c r="E1882" s="160">
        <v>1</v>
      </c>
      <c r="F1882" s="161">
        <v>60000</v>
      </c>
      <c r="G1882" s="161">
        <v>60000</v>
      </c>
      <c r="H1882" s="159" t="s">
        <v>3670</v>
      </c>
      <c r="I1882" s="159" t="s">
        <v>3656</v>
      </c>
      <c r="J1882" s="159" t="s">
        <v>3881</v>
      </c>
      <c r="K1882" s="159"/>
      <c r="L1882" s="159" t="s">
        <v>10663</v>
      </c>
    </row>
    <row r="1883" spans="1:12" x14ac:dyDescent="0.2">
      <c r="A1883" s="159" t="s">
        <v>8471</v>
      </c>
      <c r="B1883" s="159" t="s">
        <v>8472</v>
      </c>
      <c r="C1883" s="159" t="s">
        <v>10664</v>
      </c>
      <c r="D1883" s="159" t="s">
        <v>10664</v>
      </c>
      <c r="E1883" s="160">
        <v>1</v>
      </c>
      <c r="F1883" s="161">
        <v>2000000</v>
      </c>
      <c r="G1883" s="161">
        <v>3000000</v>
      </c>
      <c r="H1883" s="159" t="s">
        <v>3651</v>
      </c>
      <c r="I1883" s="159" t="s">
        <v>3711</v>
      </c>
      <c r="J1883" s="159" t="s">
        <v>5493</v>
      </c>
      <c r="K1883" s="159"/>
      <c r="L1883" s="159" t="s">
        <v>10665</v>
      </c>
    </row>
    <row r="1884" spans="1:12" x14ac:dyDescent="0.2">
      <c r="A1884" s="159" t="s">
        <v>10666</v>
      </c>
      <c r="B1884" s="159" t="s">
        <v>10667</v>
      </c>
      <c r="C1884" s="159" t="s">
        <v>10664</v>
      </c>
      <c r="D1884" s="159" t="s">
        <v>10664</v>
      </c>
      <c r="E1884" s="160">
        <v>1</v>
      </c>
      <c r="F1884" s="161">
        <v>20000</v>
      </c>
      <c r="G1884" s="161">
        <v>500000</v>
      </c>
      <c r="H1884" s="159" t="s">
        <v>3651</v>
      </c>
      <c r="I1884" s="159" t="s">
        <v>3656</v>
      </c>
      <c r="J1884" s="159" t="s">
        <v>3881</v>
      </c>
      <c r="K1884" s="159" t="s">
        <v>193</v>
      </c>
      <c r="L1884" s="159" t="s">
        <v>10668</v>
      </c>
    </row>
    <row r="1885" spans="1:12" x14ac:dyDescent="0.2">
      <c r="A1885" s="159" t="s">
        <v>10669</v>
      </c>
      <c r="B1885" s="159" t="s">
        <v>10670</v>
      </c>
      <c r="C1885" s="159" t="s">
        <v>10664</v>
      </c>
      <c r="D1885" s="159" t="s">
        <v>10671</v>
      </c>
      <c r="E1885" s="160">
        <v>2</v>
      </c>
      <c r="F1885" s="161">
        <v>60250000</v>
      </c>
      <c r="G1885" s="161">
        <v>60250000</v>
      </c>
      <c r="H1885" s="159" t="s">
        <v>3651</v>
      </c>
      <c r="I1885" s="159" t="s">
        <v>3666</v>
      </c>
      <c r="J1885" s="159" t="s">
        <v>9891</v>
      </c>
      <c r="K1885" s="159"/>
      <c r="L1885" s="159" t="s">
        <v>10672</v>
      </c>
    </row>
    <row r="1886" spans="1:12" x14ac:dyDescent="0.2">
      <c r="A1886" s="159" t="s">
        <v>7498</v>
      </c>
      <c r="B1886" s="159" t="s">
        <v>7499</v>
      </c>
      <c r="C1886" s="159" t="s">
        <v>10664</v>
      </c>
      <c r="D1886" s="159" t="s">
        <v>10664</v>
      </c>
      <c r="E1886" s="160">
        <v>1</v>
      </c>
      <c r="F1886" s="161">
        <v>6999988</v>
      </c>
      <c r="G1886" s="161">
        <v>6999988</v>
      </c>
      <c r="H1886" s="159" t="s">
        <v>3651</v>
      </c>
      <c r="I1886" s="159" t="s">
        <v>3666</v>
      </c>
      <c r="J1886" s="159" t="s">
        <v>5305</v>
      </c>
      <c r="K1886" s="159" t="s">
        <v>1475</v>
      </c>
      <c r="L1886" s="159" t="s">
        <v>10673</v>
      </c>
    </row>
    <row r="1887" spans="1:12" x14ac:dyDescent="0.2">
      <c r="A1887" s="159" t="s">
        <v>10674</v>
      </c>
      <c r="B1887" s="159" t="s">
        <v>10675</v>
      </c>
      <c r="C1887" s="159" t="s">
        <v>10671</v>
      </c>
      <c r="D1887" s="159" t="s">
        <v>10671</v>
      </c>
      <c r="E1887" s="160">
        <v>1</v>
      </c>
      <c r="F1887" s="161">
        <v>24999998</v>
      </c>
      <c r="G1887" s="161">
        <v>24999998</v>
      </c>
      <c r="H1887" s="159" t="s">
        <v>3651</v>
      </c>
      <c r="I1887" s="159" t="s">
        <v>3680</v>
      </c>
      <c r="J1887" s="159" t="s">
        <v>3680</v>
      </c>
      <c r="K1887" s="159" t="s">
        <v>182</v>
      </c>
      <c r="L1887" s="159" t="s">
        <v>10676</v>
      </c>
    </row>
    <row r="1888" spans="1:12" x14ac:dyDescent="0.2">
      <c r="A1888" s="159" t="s">
        <v>10674</v>
      </c>
      <c r="B1888" s="159" t="s">
        <v>10675</v>
      </c>
      <c r="C1888" s="159" t="s">
        <v>10671</v>
      </c>
      <c r="D1888" s="159" t="s">
        <v>10671</v>
      </c>
      <c r="E1888" s="160">
        <v>1</v>
      </c>
      <c r="F1888" s="161">
        <v>39819496</v>
      </c>
      <c r="G1888" s="161">
        <v>50000000</v>
      </c>
      <c r="H1888" s="159" t="s">
        <v>3651</v>
      </c>
      <c r="I1888" s="159" t="s">
        <v>3680</v>
      </c>
      <c r="J1888" s="159" t="s">
        <v>3680</v>
      </c>
      <c r="K1888" s="159" t="s">
        <v>182</v>
      </c>
      <c r="L1888" s="159" t="s">
        <v>10677</v>
      </c>
    </row>
    <row r="1889" spans="1:12" x14ac:dyDescent="0.2">
      <c r="A1889" s="159" t="s">
        <v>10678</v>
      </c>
      <c r="B1889" s="159" t="s">
        <v>10679</v>
      </c>
      <c r="C1889" s="159" t="s">
        <v>10671</v>
      </c>
      <c r="D1889" s="159" t="s">
        <v>10680</v>
      </c>
      <c r="E1889" s="160">
        <v>3</v>
      </c>
      <c r="F1889" s="161">
        <v>3481740</v>
      </c>
      <c r="G1889" s="161">
        <v>3681738</v>
      </c>
      <c r="H1889" s="159" t="s">
        <v>3651</v>
      </c>
      <c r="I1889" s="159" t="s">
        <v>3711</v>
      </c>
      <c r="J1889" s="159" t="s">
        <v>7081</v>
      </c>
      <c r="K1889" s="159" t="s">
        <v>182</v>
      </c>
      <c r="L1889" s="159" t="s">
        <v>10681</v>
      </c>
    </row>
    <row r="1890" spans="1:12" x14ac:dyDescent="0.2">
      <c r="A1890" s="159" t="s">
        <v>10682</v>
      </c>
      <c r="B1890" s="159" t="s">
        <v>10683</v>
      </c>
      <c r="C1890" s="159" t="s">
        <v>10671</v>
      </c>
      <c r="D1890" s="159" t="s">
        <v>10671</v>
      </c>
      <c r="E1890" s="160">
        <v>1</v>
      </c>
      <c r="F1890" s="161">
        <v>2129502</v>
      </c>
      <c r="G1890" s="161">
        <v>3999998</v>
      </c>
      <c r="H1890" s="159" t="s">
        <v>3651</v>
      </c>
      <c r="I1890" s="159" t="s">
        <v>3660</v>
      </c>
      <c r="J1890" s="159" t="s">
        <v>5242</v>
      </c>
      <c r="K1890" s="159" t="s">
        <v>193</v>
      </c>
      <c r="L1890" s="159" t="s">
        <v>10684</v>
      </c>
    </row>
    <row r="1891" spans="1:12" x14ac:dyDescent="0.2">
      <c r="A1891" s="159" t="s">
        <v>10685</v>
      </c>
      <c r="B1891" s="159" t="s">
        <v>10686</v>
      </c>
      <c r="C1891" s="159" t="s">
        <v>6622</v>
      </c>
      <c r="D1891" s="159" t="s">
        <v>6622</v>
      </c>
      <c r="E1891" s="160">
        <v>1</v>
      </c>
      <c r="F1891" s="161">
        <v>0</v>
      </c>
      <c r="G1891" s="161">
        <v>7500000</v>
      </c>
      <c r="H1891" s="159" t="s">
        <v>3651</v>
      </c>
      <c r="I1891" s="159" t="s">
        <v>5733</v>
      </c>
      <c r="J1891" s="159" t="s">
        <v>7388</v>
      </c>
      <c r="K1891" s="159" t="s">
        <v>182</v>
      </c>
      <c r="L1891" s="159" t="s">
        <v>10687</v>
      </c>
    </row>
    <row r="1892" spans="1:12" x14ac:dyDescent="0.2">
      <c r="A1892" s="159" t="s">
        <v>6534</v>
      </c>
      <c r="B1892" s="159" t="s">
        <v>6535</v>
      </c>
      <c r="C1892" s="159" t="s">
        <v>6622</v>
      </c>
      <c r="D1892" s="159" t="s">
        <v>6622</v>
      </c>
      <c r="E1892" s="160">
        <v>2</v>
      </c>
      <c r="F1892" s="161">
        <v>575000</v>
      </c>
      <c r="G1892" s="161">
        <v>5000000</v>
      </c>
      <c r="H1892" s="159" t="s">
        <v>3651</v>
      </c>
      <c r="I1892" s="159" t="s">
        <v>3656</v>
      </c>
      <c r="J1892" s="159" t="s">
        <v>3881</v>
      </c>
      <c r="K1892" s="159" t="s">
        <v>189</v>
      </c>
      <c r="L1892" s="159" t="s">
        <v>10688</v>
      </c>
    </row>
    <row r="1893" spans="1:12" x14ac:dyDescent="0.2">
      <c r="A1893" s="159" t="s">
        <v>5253</v>
      </c>
      <c r="B1893" s="159" t="s">
        <v>5254</v>
      </c>
      <c r="C1893" s="159" t="s">
        <v>6622</v>
      </c>
      <c r="D1893" s="159" t="s">
        <v>6622</v>
      </c>
      <c r="E1893" s="160">
        <v>1</v>
      </c>
      <c r="F1893" s="161">
        <v>4515000</v>
      </c>
      <c r="G1893" s="161">
        <v>8000000</v>
      </c>
      <c r="H1893" s="159" t="s">
        <v>3651</v>
      </c>
      <c r="I1893" s="159" t="s">
        <v>3671</v>
      </c>
      <c r="J1893" s="159" t="s">
        <v>5256</v>
      </c>
      <c r="K1893" s="159"/>
      <c r="L1893" s="159" t="s">
        <v>10689</v>
      </c>
    </row>
    <row r="1894" spans="1:12" x14ac:dyDescent="0.2">
      <c r="A1894" s="159" t="s">
        <v>10690</v>
      </c>
      <c r="B1894" s="159" t="s">
        <v>10691</v>
      </c>
      <c r="C1894" s="159" t="s">
        <v>6622</v>
      </c>
      <c r="D1894" s="159" t="s">
        <v>10692</v>
      </c>
      <c r="E1894" s="160">
        <v>4</v>
      </c>
      <c r="F1894" s="161">
        <v>31024760</v>
      </c>
      <c r="G1894" s="161">
        <v>32053460</v>
      </c>
      <c r="H1894" s="159" t="s">
        <v>3651</v>
      </c>
      <c r="I1894" s="159" t="s">
        <v>3656</v>
      </c>
      <c r="J1894" s="159" t="s">
        <v>10693</v>
      </c>
      <c r="K1894" s="159" t="s">
        <v>185</v>
      </c>
      <c r="L1894" s="159" t="s">
        <v>10694</v>
      </c>
    </row>
    <row r="1895" spans="1:12" x14ac:dyDescent="0.2">
      <c r="A1895" s="159" t="s">
        <v>10695</v>
      </c>
      <c r="B1895" s="159" t="s">
        <v>10696</v>
      </c>
      <c r="C1895" s="159" t="s">
        <v>6622</v>
      </c>
      <c r="D1895" s="159" t="s">
        <v>6622</v>
      </c>
      <c r="E1895" s="160">
        <v>1</v>
      </c>
      <c r="F1895" s="161">
        <v>335000</v>
      </c>
      <c r="G1895" s="161">
        <v>800000</v>
      </c>
      <c r="H1895" s="159" t="s">
        <v>3651</v>
      </c>
      <c r="I1895" s="159" t="s">
        <v>3663</v>
      </c>
      <c r="J1895" s="159" t="s">
        <v>10697</v>
      </c>
      <c r="K1895" s="159" t="s">
        <v>182</v>
      </c>
      <c r="L1895" s="159" t="s">
        <v>10698</v>
      </c>
    </row>
    <row r="1896" spans="1:12" x14ac:dyDescent="0.2">
      <c r="A1896" s="159" t="s">
        <v>5228</v>
      </c>
      <c r="B1896" s="159" t="s">
        <v>5229</v>
      </c>
      <c r="C1896" s="159" t="s">
        <v>6622</v>
      </c>
      <c r="D1896" s="159" t="s">
        <v>10699</v>
      </c>
      <c r="E1896" s="160">
        <v>7</v>
      </c>
      <c r="F1896" s="161">
        <v>2137000</v>
      </c>
      <c r="G1896" s="161">
        <v>2137000</v>
      </c>
      <c r="H1896" s="159" t="s">
        <v>3651</v>
      </c>
      <c r="I1896" s="159" t="s">
        <v>3656</v>
      </c>
      <c r="J1896" s="159" t="s">
        <v>4895</v>
      </c>
      <c r="K1896" s="159"/>
      <c r="L1896" s="159" t="s">
        <v>10700</v>
      </c>
    </row>
    <row r="1897" spans="1:12" x14ac:dyDescent="0.2">
      <c r="A1897" s="159" t="s">
        <v>10701</v>
      </c>
      <c r="B1897" s="159" t="s">
        <v>10702</v>
      </c>
      <c r="C1897" s="159" t="s">
        <v>6622</v>
      </c>
      <c r="D1897" s="159" t="s">
        <v>10703</v>
      </c>
      <c r="E1897" s="160">
        <v>2</v>
      </c>
      <c r="F1897" s="161">
        <v>10143750</v>
      </c>
      <c r="G1897" s="161">
        <v>11000000</v>
      </c>
      <c r="H1897" s="159" t="s">
        <v>3670</v>
      </c>
      <c r="I1897" s="159" t="s">
        <v>5209</v>
      </c>
      <c r="J1897" s="159" t="s">
        <v>5576</v>
      </c>
      <c r="K1897" s="159" t="s">
        <v>193</v>
      </c>
      <c r="L1897" s="159" t="s">
        <v>10704</v>
      </c>
    </row>
    <row r="1898" spans="1:12" x14ac:dyDescent="0.2">
      <c r="A1898" s="159" t="s">
        <v>10705</v>
      </c>
      <c r="B1898" s="159" t="s">
        <v>10706</v>
      </c>
      <c r="C1898" s="159" t="s">
        <v>6945</v>
      </c>
      <c r="D1898" s="159" t="s">
        <v>6945</v>
      </c>
      <c r="E1898" s="160">
        <v>1</v>
      </c>
      <c r="F1898" s="161">
        <v>0</v>
      </c>
      <c r="G1898" s="161">
        <v>10000000</v>
      </c>
      <c r="H1898" s="159" t="s">
        <v>3651</v>
      </c>
      <c r="I1898" s="159" t="s">
        <v>3656</v>
      </c>
      <c r="J1898" s="159" t="s">
        <v>9816</v>
      </c>
      <c r="K1898" s="159"/>
      <c r="L1898" s="159" t="s">
        <v>10707</v>
      </c>
    </row>
    <row r="1899" spans="1:12" x14ac:dyDescent="0.2">
      <c r="A1899" s="159" t="s">
        <v>10708</v>
      </c>
      <c r="B1899" s="159" t="s">
        <v>10709</v>
      </c>
      <c r="C1899" s="159" t="s">
        <v>6945</v>
      </c>
      <c r="D1899" s="159" t="s">
        <v>6945</v>
      </c>
      <c r="E1899" s="160">
        <v>1</v>
      </c>
      <c r="F1899" s="161">
        <v>400000</v>
      </c>
      <c r="G1899" s="161">
        <v>2000000</v>
      </c>
      <c r="H1899" s="159" t="s">
        <v>3651</v>
      </c>
      <c r="I1899" s="159" t="s">
        <v>5733</v>
      </c>
      <c r="J1899" s="159" t="s">
        <v>10710</v>
      </c>
      <c r="K1899" s="159" t="s">
        <v>178</v>
      </c>
      <c r="L1899" s="159" t="s">
        <v>10711</v>
      </c>
    </row>
    <row r="1900" spans="1:12" x14ac:dyDescent="0.2">
      <c r="A1900" s="159" t="s">
        <v>7327</v>
      </c>
      <c r="B1900" s="159" t="s">
        <v>7328</v>
      </c>
      <c r="C1900" s="159" t="s">
        <v>6945</v>
      </c>
      <c r="D1900" s="159" t="s">
        <v>6945</v>
      </c>
      <c r="E1900" s="160">
        <v>1</v>
      </c>
      <c r="F1900" s="161">
        <v>5099772</v>
      </c>
      <c r="G1900" s="161">
        <v>19999973</v>
      </c>
      <c r="H1900" s="159" t="s">
        <v>3651</v>
      </c>
      <c r="I1900" s="159" t="s">
        <v>3716</v>
      </c>
      <c r="J1900" s="159" t="s">
        <v>5266</v>
      </c>
      <c r="K1900" s="159"/>
      <c r="L1900" s="159" t="s">
        <v>10712</v>
      </c>
    </row>
    <row r="1901" spans="1:12" x14ac:dyDescent="0.2">
      <c r="A1901" s="159" t="s">
        <v>10713</v>
      </c>
      <c r="B1901" s="159" t="s">
        <v>10714</v>
      </c>
      <c r="C1901" s="159" t="s">
        <v>6945</v>
      </c>
      <c r="D1901" s="159" t="s">
        <v>6945</v>
      </c>
      <c r="E1901" s="160">
        <v>1</v>
      </c>
      <c r="F1901" s="161">
        <v>8505834</v>
      </c>
      <c r="G1901" s="161">
        <v>9970834</v>
      </c>
      <c r="H1901" s="159" t="s">
        <v>3651</v>
      </c>
      <c r="I1901" s="159" t="s">
        <v>3687</v>
      </c>
      <c r="J1901" s="159" t="s">
        <v>6473</v>
      </c>
      <c r="K1901" s="159" t="s">
        <v>193</v>
      </c>
      <c r="L1901" s="159" t="s">
        <v>10715</v>
      </c>
    </row>
    <row r="1902" spans="1:12" x14ac:dyDescent="0.2">
      <c r="A1902" s="159" t="s">
        <v>8037</v>
      </c>
      <c r="B1902" s="159" t="s">
        <v>8038</v>
      </c>
      <c r="C1902" s="159" t="s">
        <v>6945</v>
      </c>
      <c r="D1902" s="159" t="s">
        <v>6945</v>
      </c>
      <c r="E1902" s="160">
        <v>1</v>
      </c>
      <c r="F1902" s="161">
        <v>399572</v>
      </c>
      <c r="G1902" s="161">
        <v>10000000</v>
      </c>
      <c r="H1902" s="159" t="s">
        <v>3651</v>
      </c>
      <c r="I1902" s="159" t="s">
        <v>5733</v>
      </c>
      <c r="J1902" s="159" t="s">
        <v>10383</v>
      </c>
      <c r="K1902" s="159"/>
      <c r="L1902" s="159" t="s">
        <v>10716</v>
      </c>
    </row>
    <row r="1903" spans="1:12" x14ac:dyDescent="0.2">
      <c r="A1903" s="159" t="s">
        <v>10717</v>
      </c>
      <c r="B1903" s="159" t="s">
        <v>10718</v>
      </c>
      <c r="C1903" s="159" t="s">
        <v>10719</v>
      </c>
      <c r="D1903" s="159" t="s">
        <v>10719</v>
      </c>
      <c r="E1903" s="160">
        <v>1</v>
      </c>
      <c r="F1903" s="161">
        <v>29851474</v>
      </c>
      <c r="G1903" s="161">
        <v>41386483</v>
      </c>
      <c r="H1903" s="159" t="s">
        <v>3651</v>
      </c>
      <c r="I1903" s="159" t="s">
        <v>3666</v>
      </c>
      <c r="J1903" s="159" t="s">
        <v>6029</v>
      </c>
      <c r="K1903" s="159"/>
      <c r="L1903" s="159" t="s">
        <v>10720</v>
      </c>
    </row>
    <row r="1904" spans="1:12" x14ac:dyDescent="0.2">
      <c r="A1904" s="159" t="s">
        <v>5503</v>
      </c>
      <c r="B1904" s="159" t="s">
        <v>5504</v>
      </c>
      <c r="C1904" s="159" t="s">
        <v>10721</v>
      </c>
      <c r="D1904" s="159" t="s">
        <v>10721</v>
      </c>
      <c r="E1904" s="160">
        <v>1</v>
      </c>
      <c r="F1904" s="161">
        <v>1500000</v>
      </c>
      <c r="G1904" s="161">
        <v>3000000</v>
      </c>
      <c r="H1904" s="159" t="s">
        <v>3651</v>
      </c>
      <c r="I1904" s="159" t="s">
        <v>5505</v>
      </c>
      <c r="J1904" s="159" t="s">
        <v>5506</v>
      </c>
      <c r="K1904" s="159"/>
      <c r="L1904" s="159" t="s">
        <v>10722</v>
      </c>
    </row>
    <row r="1905" spans="1:12" x14ac:dyDescent="0.2">
      <c r="A1905" s="159" t="s">
        <v>10723</v>
      </c>
      <c r="B1905" s="159" t="s">
        <v>10724</v>
      </c>
      <c r="C1905" s="159" t="s">
        <v>10721</v>
      </c>
      <c r="D1905" s="159" t="s">
        <v>10721</v>
      </c>
      <c r="E1905" s="160">
        <v>1</v>
      </c>
      <c r="F1905" s="161">
        <v>54096</v>
      </c>
      <c r="G1905" s="161">
        <v>54096</v>
      </c>
      <c r="H1905" s="159" t="s">
        <v>3651</v>
      </c>
      <c r="I1905" s="159" t="s">
        <v>3656</v>
      </c>
      <c r="J1905" s="159" t="s">
        <v>4984</v>
      </c>
      <c r="K1905" s="159"/>
      <c r="L1905" s="159" t="s">
        <v>10725</v>
      </c>
    </row>
    <row r="1906" spans="1:12" x14ac:dyDescent="0.2">
      <c r="A1906" s="159" t="s">
        <v>6239</v>
      </c>
      <c r="B1906" s="159" t="s">
        <v>6240</v>
      </c>
      <c r="C1906" s="159" t="s">
        <v>10489</v>
      </c>
      <c r="D1906" s="159" t="s">
        <v>10489</v>
      </c>
      <c r="E1906" s="160">
        <v>1</v>
      </c>
      <c r="F1906" s="161">
        <v>0</v>
      </c>
      <c r="G1906" s="161">
        <v>1050000</v>
      </c>
      <c r="H1906" s="159" t="s">
        <v>3651</v>
      </c>
      <c r="I1906" s="159" t="s">
        <v>5733</v>
      </c>
      <c r="J1906" s="159" t="s">
        <v>6241</v>
      </c>
      <c r="K1906" s="159"/>
      <c r="L1906" s="159" t="s">
        <v>10726</v>
      </c>
    </row>
    <row r="1907" spans="1:12" x14ac:dyDescent="0.2">
      <c r="A1907" s="159" t="s">
        <v>10727</v>
      </c>
      <c r="B1907" s="159" t="s">
        <v>10728</v>
      </c>
      <c r="C1907" s="159" t="s">
        <v>10489</v>
      </c>
      <c r="D1907" s="159" t="s">
        <v>10489</v>
      </c>
      <c r="E1907" s="160">
        <v>1</v>
      </c>
      <c r="F1907" s="161">
        <v>177500</v>
      </c>
      <c r="G1907" s="161">
        <v>1000000</v>
      </c>
      <c r="H1907" s="159" t="s">
        <v>3651</v>
      </c>
      <c r="I1907" s="159" t="s">
        <v>4846</v>
      </c>
      <c r="J1907" s="159" t="s">
        <v>4958</v>
      </c>
      <c r="K1907" s="159"/>
      <c r="L1907" s="159" t="s">
        <v>10729</v>
      </c>
    </row>
    <row r="1908" spans="1:12" x14ac:dyDescent="0.2">
      <c r="A1908" s="159" t="s">
        <v>10727</v>
      </c>
      <c r="B1908" s="159" t="s">
        <v>10728</v>
      </c>
      <c r="C1908" s="159" t="s">
        <v>10489</v>
      </c>
      <c r="D1908" s="159" t="s">
        <v>10489</v>
      </c>
      <c r="E1908" s="160">
        <v>1</v>
      </c>
      <c r="F1908" s="161">
        <v>865000</v>
      </c>
      <c r="G1908" s="161">
        <v>1000000</v>
      </c>
      <c r="H1908" s="159" t="s">
        <v>3651</v>
      </c>
      <c r="I1908" s="159" t="s">
        <v>4846</v>
      </c>
      <c r="J1908" s="159" t="s">
        <v>4958</v>
      </c>
      <c r="K1908" s="159"/>
      <c r="L1908" s="159" t="s">
        <v>10730</v>
      </c>
    </row>
    <row r="1909" spans="1:12" x14ac:dyDescent="0.2">
      <c r="A1909" s="159" t="s">
        <v>10731</v>
      </c>
      <c r="B1909" s="159" t="s">
        <v>10732</v>
      </c>
      <c r="C1909" s="159" t="s">
        <v>10489</v>
      </c>
      <c r="D1909" s="159" t="s">
        <v>10489</v>
      </c>
      <c r="E1909" s="160">
        <v>1</v>
      </c>
      <c r="F1909" s="161">
        <v>25463112</v>
      </c>
      <c r="G1909" s="161">
        <v>38255533</v>
      </c>
      <c r="H1909" s="159" t="s">
        <v>3651</v>
      </c>
      <c r="I1909" s="159" t="s">
        <v>3656</v>
      </c>
      <c r="J1909" s="159" t="s">
        <v>7134</v>
      </c>
      <c r="K1909" s="159" t="s">
        <v>193</v>
      </c>
      <c r="L1909" s="159" t="s">
        <v>10733</v>
      </c>
    </row>
    <row r="1910" spans="1:12" x14ac:dyDescent="0.2">
      <c r="A1910" s="159" t="s">
        <v>10734</v>
      </c>
      <c r="B1910" s="159" t="s">
        <v>10735</v>
      </c>
      <c r="C1910" s="159" t="s">
        <v>10489</v>
      </c>
      <c r="D1910" s="159" t="s">
        <v>10489</v>
      </c>
      <c r="E1910" s="160">
        <v>1</v>
      </c>
      <c r="F1910" s="161">
        <v>7613974</v>
      </c>
      <c r="G1910" s="161">
        <v>14113973</v>
      </c>
      <c r="H1910" s="159" t="s">
        <v>3651</v>
      </c>
      <c r="I1910" s="159" t="s">
        <v>3671</v>
      </c>
      <c r="J1910" s="159" t="s">
        <v>6104</v>
      </c>
      <c r="K1910" s="159" t="s">
        <v>185</v>
      </c>
      <c r="L1910" s="159" t="s">
        <v>10736</v>
      </c>
    </row>
    <row r="1911" spans="1:12" x14ac:dyDescent="0.2">
      <c r="A1911" s="159" t="s">
        <v>10737</v>
      </c>
      <c r="B1911" s="159" t="s">
        <v>10738</v>
      </c>
      <c r="C1911" s="159" t="s">
        <v>10739</v>
      </c>
      <c r="D1911" s="159" t="s">
        <v>10739</v>
      </c>
      <c r="E1911" s="160">
        <v>1</v>
      </c>
      <c r="F1911" s="161">
        <v>700000</v>
      </c>
      <c r="G1911" s="161">
        <v>2000000</v>
      </c>
      <c r="H1911" s="159" t="s">
        <v>3651</v>
      </c>
      <c r="I1911" s="159" t="s">
        <v>3666</v>
      </c>
      <c r="J1911" s="159" t="s">
        <v>3855</v>
      </c>
      <c r="K1911" s="159"/>
      <c r="L1911" s="159" t="s">
        <v>10740</v>
      </c>
    </row>
    <row r="1912" spans="1:12" x14ac:dyDescent="0.2">
      <c r="A1912" s="159" t="s">
        <v>10741</v>
      </c>
      <c r="B1912" s="159" t="s">
        <v>10742</v>
      </c>
      <c r="C1912" s="159" t="s">
        <v>10739</v>
      </c>
      <c r="D1912" s="159" t="s">
        <v>10739</v>
      </c>
      <c r="E1912" s="160">
        <v>1</v>
      </c>
      <c r="F1912" s="161">
        <v>2601180</v>
      </c>
      <c r="G1912" s="161">
        <v>3900000</v>
      </c>
      <c r="H1912" s="159" t="s">
        <v>3651</v>
      </c>
      <c r="I1912" s="159" t="s">
        <v>3666</v>
      </c>
      <c r="J1912" s="159" t="s">
        <v>5305</v>
      </c>
      <c r="K1912" s="159" t="s">
        <v>189</v>
      </c>
      <c r="L1912" s="159" t="s">
        <v>10743</v>
      </c>
    </row>
    <row r="1913" spans="1:12" x14ac:dyDescent="0.2">
      <c r="A1913" s="159" t="s">
        <v>10744</v>
      </c>
      <c r="B1913" s="159" t="s">
        <v>10745</v>
      </c>
      <c r="C1913" s="159" t="s">
        <v>10739</v>
      </c>
      <c r="D1913" s="159" t="s">
        <v>10739</v>
      </c>
      <c r="E1913" s="160">
        <v>1</v>
      </c>
      <c r="F1913" s="161">
        <v>0</v>
      </c>
      <c r="G1913" s="161">
        <v>10000000</v>
      </c>
      <c r="H1913" s="159" t="s">
        <v>3651</v>
      </c>
      <c r="I1913" s="159" t="s">
        <v>4295</v>
      </c>
      <c r="J1913" s="159" t="s">
        <v>10746</v>
      </c>
      <c r="K1913" s="159" t="s">
        <v>193</v>
      </c>
      <c r="L1913" s="159" t="s">
        <v>10747</v>
      </c>
    </row>
    <row r="1914" spans="1:12" x14ac:dyDescent="0.2">
      <c r="A1914" s="159" t="s">
        <v>9402</v>
      </c>
      <c r="B1914" s="159" t="s">
        <v>9403</v>
      </c>
      <c r="C1914" s="159" t="s">
        <v>10739</v>
      </c>
      <c r="D1914" s="159" t="s">
        <v>2251</v>
      </c>
      <c r="E1914" s="160">
        <v>2</v>
      </c>
      <c r="F1914" s="161">
        <v>69874993</v>
      </c>
      <c r="G1914" s="161">
        <v>102499995</v>
      </c>
      <c r="H1914" s="159" t="s">
        <v>3651</v>
      </c>
      <c r="I1914" s="159" t="s">
        <v>5250</v>
      </c>
      <c r="J1914" s="159" t="s">
        <v>5476</v>
      </c>
      <c r="K1914" s="159" t="s">
        <v>185</v>
      </c>
      <c r="L1914" s="159" t="s">
        <v>10748</v>
      </c>
    </row>
    <row r="1915" spans="1:12" x14ac:dyDescent="0.2">
      <c r="A1915" s="159" t="s">
        <v>6914</v>
      </c>
      <c r="B1915" s="159" t="s">
        <v>6915</v>
      </c>
      <c r="C1915" s="159" t="s">
        <v>10739</v>
      </c>
      <c r="D1915" s="159" t="s">
        <v>10739</v>
      </c>
      <c r="E1915" s="160">
        <v>1</v>
      </c>
      <c r="F1915" s="161">
        <v>150000</v>
      </c>
      <c r="G1915" s="161">
        <v>1000000</v>
      </c>
      <c r="H1915" s="159" t="s">
        <v>3651</v>
      </c>
      <c r="I1915" s="159" t="s">
        <v>3680</v>
      </c>
      <c r="J1915" s="159" t="s">
        <v>3680</v>
      </c>
      <c r="K1915" s="159" t="s">
        <v>178</v>
      </c>
      <c r="L1915" s="159" t="s">
        <v>10749</v>
      </c>
    </row>
    <row r="1916" spans="1:12" x14ac:dyDescent="0.2">
      <c r="A1916" s="159" t="s">
        <v>7311</v>
      </c>
      <c r="B1916" s="159" t="s">
        <v>7312</v>
      </c>
      <c r="C1916" s="159" t="s">
        <v>10739</v>
      </c>
      <c r="D1916" s="159" t="s">
        <v>10750</v>
      </c>
      <c r="E1916" s="160">
        <v>2</v>
      </c>
      <c r="F1916" s="161">
        <v>3000000</v>
      </c>
      <c r="G1916" s="161">
        <v>5000000</v>
      </c>
      <c r="H1916" s="159" t="s">
        <v>3651</v>
      </c>
      <c r="I1916" s="159" t="s">
        <v>3711</v>
      </c>
      <c r="J1916" s="159" t="s">
        <v>7313</v>
      </c>
      <c r="K1916" s="159"/>
      <c r="L1916" s="159" t="s">
        <v>10751</v>
      </c>
    </row>
    <row r="1917" spans="1:12" x14ac:dyDescent="0.2">
      <c r="A1917" s="159" t="s">
        <v>10752</v>
      </c>
      <c r="B1917" s="159" t="s">
        <v>10753</v>
      </c>
      <c r="C1917" s="159" t="s">
        <v>10754</v>
      </c>
      <c r="D1917" s="159" t="s">
        <v>10755</v>
      </c>
      <c r="E1917" s="160">
        <v>2</v>
      </c>
      <c r="F1917" s="161">
        <v>1394728</v>
      </c>
      <c r="G1917" s="161">
        <v>15000000</v>
      </c>
      <c r="H1917" s="159" t="s">
        <v>3651</v>
      </c>
      <c r="I1917" s="159" t="s">
        <v>4846</v>
      </c>
      <c r="J1917" s="159" t="s">
        <v>6904</v>
      </c>
      <c r="K1917" s="159" t="s">
        <v>193</v>
      </c>
      <c r="L1917" s="159" t="s">
        <v>10756</v>
      </c>
    </row>
    <row r="1918" spans="1:12" x14ac:dyDescent="0.2">
      <c r="A1918" s="159" t="s">
        <v>7043</v>
      </c>
      <c r="B1918" s="159" t="s">
        <v>7044</v>
      </c>
      <c r="C1918" s="159" t="s">
        <v>10754</v>
      </c>
      <c r="D1918" s="159" t="s">
        <v>10754</v>
      </c>
      <c r="E1918" s="160">
        <v>1</v>
      </c>
      <c r="F1918" s="161">
        <v>11000</v>
      </c>
      <c r="G1918" s="161">
        <v>200000</v>
      </c>
      <c r="H1918" s="159" t="s">
        <v>3651</v>
      </c>
      <c r="I1918" s="159" t="s">
        <v>5570</v>
      </c>
      <c r="J1918" s="159" t="s">
        <v>5571</v>
      </c>
      <c r="K1918" s="159" t="s">
        <v>185</v>
      </c>
      <c r="L1918" s="159" t="s">
        <v>10757</v>
      </c>
    </row>
    <row r="1919" spans="1:12" x14ac:dyDescent="0.2">
      <c r="A1919" s="159" t="s">
        <v>3700</v>
      </c>
      <c r="B1919" s="159" t="s">
        <v>3702</v>
      </c>
      <c r="C1919" s="159" t="s">
        <v>10754</v>
      </c>
      <c r="D1919" s="159" t="s">
        <v>10758</v>
      </c>
      <c r="E1919" s="160">
        <v>2</v>
      </c>
      <c r="F1919" s="161">
        <v>117210000</v>
      </c>
      <c r="G1919" s="161">
        <v>121080000</v>
      </c>
      <c r="H1919" s="159" t="s">
        <v>3651</v>
      </c>
      <c r="I1919" s="159" t="s">
        <v>3671</v>
      </c>
      <c r="J1919" s="159" t="s">
        <v>3868</v>
      </c>
      <c r="K1919" s="159" t="s">
        <v>185</v>
      </c>
      <c r="L1919" s="159" t="s">
        <v>3751</v>
      </c>
    </row>
    <row r="1920" spans="1:12" x14ac:dyDescent="0.2">
      <c r="A1920" s="159" t="s">
        <v>10759</v>
      </c>
      <c r="B1920" s="159" t="s">
        <v>10760</v>
      </c>
      <c r="C1920" s="159" t="s">
        <v>10754</v>
      </c>
      <c r="D1920" s="159" t="s">
        <v>10754</v>
      </c>
      <c r="E1920" s="160">
        <v>1</v>
      </c>
      <c r="F1920" s="161">
        <v>2000000</v>
      </c>
      <c r="G1920" s="161">
        <v>2000000</v>
      </c>
      <c r="H1920" s="159" t="s">
        <v>3651</v>
      </c>
      <c r="I1920" s="159" t="s">
        <v>7988</v>
      </c>
      <c r="J1920" s="159" t="s">
        <v>10761</v>
      </c>
      <c r="K1920" s="159"/>
      <c r="L1920" s="159" t="s">
        <v>10762</v>
      </c>
    </row>
    <row r="1921" spans="1:12" x14ac:dyDescent="0.2">
      <c r="A1921" s="159" t="s">
        <v>10763</v>
      </c>
      <c r="B1921" s="159" t="s">
        <v>10764</v>
      </c>
      <c r="C1921" s="159" t="s">
        <v>10754</v>
      </c>
      <c r="D1921" s="159" t="s">
        <v>10754</v>
      </c>
      <c r="E1921" s="160">
        <v>1</v>
      </c>
      <c r="F1921" s="161">
        <v>2901272</v>
      </c>
      <c r="G1921" s="161">
        <v>15000000</v>
      </c>
      <c r="H1921" s="159" t="s">
        <v>3651</v>
      </c>
      <c r="I1921" s="159" t="s">
        <v>4846</v>
      </c>
      <c r="J1921" s="159" t="s">
        <v>6904</v>
      </c>
      <c r="K1921" s="159" t="s">
        <v>193</v>
      </c>
      <c r="L1921" s="159" t="s">
        <v>10765</v>
      </c>
    </row>
    <row r="1922" spans="1:12" x14ac:dyDescent="0.2">
      <c r="A1922" s="159" t="s">
        <v>8164</v>
      </c>
      <c r="B1922" s="159" t="s">
        <v>8165</v>
      </c>
      <c r="C1922" s="159" t="s">
        <v>10755</v>
      </c>
      <c r="D1922" s="159" t="s">
        <v>10755</v>
      </c>
      <c r="E1922" s="160">
        <v>1</v>
      </c>
      <c r="F1922" s="161">
        <v>2676030</v>
      </c>
      <c r="G1922" s="161">
        <v>5000000</v>
      </c>
      <c r="H1922" s="159" t="s">
        <v>3651</v>
      </c>
      <c r="I1922" s="159" t="s">
        <v>4846</v>
      </c>
      <c r="J1922" s="159" t="s">
        <v>5892</v>
      </c>
      <c r="K1922" s="159"/>
      <c r="L1922" s="159" t="s">
        <v>10766</v>
      </c>
    </row>
    <row r="1923" spans="1:12" x14ac:dyDescent="0.2">
      <c r="A1923" s="159" t="s">
        <v>9800</v>
      </c>
      <c r="B1923" s="159" t="s">
        <v>9801</v>
      </c>
      <c r="C1923" s="159" t="s">
        <v>10755</v>
      </c>
      <c r="D1923" s="159" t="s">
        <v>10755</v>
      </c>
      <c r="E1923" s="160">
        <v>1</v>
      </c>
      <c r="F1923" s="161">
        <v>36925</v>
      </c>
      <c r="G1923" s="161">
        <v>36925</v>
      </c>
      <c r="H1923" s="159" t="s">
        <v>3651</v>
      </c>
      <c r="I1923" s="159" t="s">
        <v>3776</v>
      </c>
      <c r="J1923" s="159" t="s">
        <v>5360</v>
      </c>
      <c r="K1923" s="159"/>
      <c r="L1923" s="159" t="s">
        <v>10767</v>
      </c>
    </row>
    <row r="1924" spans="1:12" x14ac:dyDescent="0.2">
      <c r="A1924" s="159" t="s">
        <v>10768</v>
      </c>
      <c r="B1924" s="159" t="s">
        <v>10769</v>
      </c>
      <c r="C1924" s="159" t="s">
        <v>10755</v>
      </c>
      <c r="D1924" s="159" t="s">
        <v>10755</v>
      </c>
      <c r="E1924" s="160">
        <v>1</v>
      </c>
      <c r="F1924" s="161">
        <v>321000</v>
      </c>
      <c r="G1924" s="161">
        <v>1500000</v>
      </c>
      <c r="H1924" s="159" t="s">
        <v>3670</v>
      </c>
      <c r="I1924" s="159" t="s">
        <v>4940</v>
      </c>
      <c r="J1924" s="159" t="s">
        <v>5116</v>
      </c>
      <c r="K1924" s="159"/>
      <c r="L1924" s="159" t="s">
        <v>10770</v>
      </c>
    </row>
    <row r="1925" spans="1:12" x14ac:dyDescent="0.2">
      <c r="A1925" s="159" t="s">
        <v>10771</v>
      </c>
      <c r="B1925" s="159" t="s">
        <v>10772</v>
      </c>
      <c r="C1925" s="159" t="s">
        <v>10755</v>
      </c>
      <c r="D1925" s="159" t="s">
        <v>10755</v>
      </c>
      <c r="E1925" s="160">
        <v>1</v>
      </c>
      <c r="F1925" s="161">
        <v>250000</v>
      </c>
      <c r="G1925" s="161">
        <v>10000000</v>
      </c>
      <c r="H1925" s="159" t="s">
        <v>3670</v>
      </c>
      <c r="I1925" s="159" t="s">
        <v>3753</v>
      </c>
      <c r="J1925" s="159" t="s">
        <v>7989</v>
      </c>
      <c r="K1925" s="159" t="s">
        <v>182</v>
      </c>
      <c r="L1925" s="159" t="s">
        <v>10773</v>
      </c>
    </row>
    <row r="1926" spans="1:12" x14ac:dyDescent="0.2">
      <c r="A1926" s="159" t="s">
        <v>3713</v>
      </c>
      <c r="B1926" s="159" t="s">
        <v>3714</v>
      </c>
      <c r="C1926" s="159" t="s">
        <v>3566</v>
      </c>
      <c r="D1926" s="159" t="s">
        <v>3566</v>
      </c>
      <c r="E1926" s="160">
        <v>1</v>
      </c>
      <c r="F1926" s="161">
        <v>532563</v>
      </c>
      <c r="G1926" s="161">
        <v>5399124</v>
      </c>
      <c r="H1926" s="159" t="s">
        <v>3651</v>
      </c>
      <c r="I1926" s="159" t="s">
        <v>3671</v>
      </c>
      <c r="J1926" s="159" t="s">
        <v>4202</v>
      </c>
      <c r="K1926" s="159"/>
      <c r="L1926" s="159" t="s">
        <v>3567</v>
      </c>
    </row>
    <row r="1927" spans="1:12" x14ac:dyDescent="0.2">
      <c r="A1927" s="159" t="s">
        <v>10774</v>
      </c>
      <c r="B1927" s="159" t="s">
        <v>10775</v>
      </c>
      <c r="C1927" s="159" t="s">
        <v>3566</v>
      </c>
      <c r="D1927" s="159" t="s">
        <v>3566</v>
      </c>
      <c r="E1927" s="160">
        <v>1</v>
      </c>
      <c r="F1927" s="161">
        <v>6178594</v>
      </c>
      <c r="G1927" s="161">
        <v>6523999</v>
      </c>
      <c r="H1927" s="159" t="s">
        <v>3651</v>
      </c>
      <c r="I1927" s="159" t="s">
        <v>3871</v>
      </c>
      <c r="J1927" s="159" t="s">
        <v>3872</v>
      </c>
      <c r="K1927" s="159"/>
      <c r="L1927" s="159" t="s">
        <v>10776</v>
      </c>
    </row>
    <row r="1928" spans="1:12" x14ac:dyDescent="0.2">
      <c r="A1928" s="159" t="s">
        <v>10777</v>
      </c>
      <c r="B1928" s="159" t="s">
        <v>10778</v>
      </c>
      <c r="C1928" s="159" t="s">
        <v>7618</v>
      </c>
      <c r="D1928" s="159" t="s">
        <v>7618</v>
      </c>
      <c r="E1928" s="160">
        <v>1</v>
      </c>
      <c r="F1928" s="161">
        <v>200000</v>
      </c>
      <c r="G1928" s="161">
        <v>200000</v>
      </c>
      <c r="H1928" s="159" t="s">
        <v>3651</v>
      </c>
      <c r="I1928" s="159" t="s">
        <v>3711</v>
      </c>
      <c r="J1928" s="159" t="s">
        <v>5599</v>
      </c>
      <c r="K1928" s="159" t="s">
        <v>193</v>
      </c>
      <c r="L1928" s="159" t="s">
        <v>10779</v>
      </c>
    </row>
    <row r="1929" spans="1:12" x14ac:dyDescent="0.2">
      <c r="A1929" s="159" t="s">
        <v>8154</v>
      </c>
      <c r="B1929" s="159" t="s">
        <v>5798</v>
      </c>
      <c r="C1929" s="159" t="s">
        <v>7618</v>
      </c>
      <c r="D1929" s="159" t="s">
        <v>7618</v>
      </c>
      <c r="E1929" s="160">
        <v>1</v>
      </c>
      <c r="F1929" s="161">
        <v>7788000</v>
      </c>
      <c r="G1929" s="161">
        <v>9193000</v>
      </c>
      <c r="H1929" s="159" t="s">
        <v>3651</v>
      </c>
      <c r="I1929" s="159" t="s">
        <v>3671</v>
      </c>
      <c r="J1929" s="159" t="s">
        <v>6104</v>
      </c>
      <c r="K1929" s="159"/>
      <c r="L1929" s="159" t="s">
        <v>10780</v>
      </c>
    </row>
    <row r="1930" spans="1:12" x14ac:dyDescent="0.2">
      <c r="A1930" s="159" t="s">
        <v>10781</v>
      </c>
      <c r="B1930" s="159" t="s">
        <v>10782</v>
      </c>
      <c r="C1930" s="159" t="s">
        <v>7618</v>
      </c>
      <c r="D1930" s="159" t="s">
        <v>7618</v>
      </c>
      <c r="E1930" s="160">
        <v>1</v>
      </c>
      <c r="F1930" s="161">
        <v>775000</v>
      </c>
      <c r="G1930" s="161">
        <v>775000</v>
      </c>
      <c r="H1930" s="159" t="s">
        <v>3670</v>
      </c>
      <c r="I1930" s="159" t="s">
        <v>3704</v>
      </c>
      <c r="J1930" s="159" t="s">
        <v>5205</v>
      </c>
      <c r="K1930" s="159" t="s">
        <v>189</v>
      </c>
      <c r="L1930" s="159" t="s">
        <v>10783</v>
      </c>
    </row>
    <row r="1931" spans="1:12" x14ac:dyDescent="0.2">
      <c r="A1931" s="159" t="s">
        <v>6333</v>
      </c>
      <c r="B1931" s="159" t="s">
        <v>6334</v>
      </c>
      <c r="C1931" s="159" t="s">
        <v>7618</v>
      </c>
      <c r="D1931" s="159" t="s">
        <v>7618</v>
      </c>
      <c r="E1931" s="160">
        <v>1</v>
      </c>
      <c r="F1931" s="161">
        <v>26484515</v>
      </c>
      <c r="G1931" s="161">
        <v>26484515</v>
      </c>
      <c r="H1931" s="159" t="s">
        <v>3651</v>
      </c>
      <c r="I1931" s="159" t="s">
        <v>4846</v>
      </c>
      <c r="J1931" s="159" t="s">
        <v>4968</v>
      </c>
      <c r="K1931" s="159" t="s">
        <v>182</v>
      </c>
      <c r="L1931" s="159" t="s">
        <v>10784</v>
      </c>
    </row>
    <row r="1932" spans="1:12" x14ac:dyDescent="0.2">
      <c r="A1932" s="159" t="s">
        <v>6160</v>
      </c>
      <c r="B1932" s="159" t="s">
        <v>6161</v>
      </c>
      <c r="C1932" s="159" t="s">
        <v>7618</v>
      </c>
      <c r="D1932" s="159" t="s">
        <v>7618</v>
      </c>
      <c r="E1932" s="160">
        <v>1</v>
      </c>
      <c r="F1932" s="161">
        <v>12738262</v>
      </c>
      <c r="G1932" s="161">
        <v>12738262</v>
      </c>
      <c r="H1932" s="159" t="s">
        <v>3651</v>
      </c>
      <c r="I1932" s="159" t="s">
        <v>6162</v>
      </c>
      <c r="J1932" s="159" t="s">
        <v>6163</v>
      </c>
      <c r="K1932" s="159"/>
      <c r="L1932" s="159" t="s">
        <v>10785</v>
      </c>
    </row>
    <row r="1933" spans="1:12" x14ac:dyDescent="0.2">
      <c r="A1933" s="159" t="s">
        <v>10781</v>
      </c>
      <c r="B1933" s="159" t="s">
        <v>10782</v>
      </c>
      <c r="C1933" s="159" t="s">
        <v>7618</v>
      </c>
      <c r="D1933" s="159" t="s">
        <v>7618</v>
      </c>
      <c r="E1933" s="160">
        <v>1</v>
      </c>
      <c r="F1933" s="161">
        <v>300000</v>
      </c>
      <c r="G1933" s="161">
        <v>300000</v>
      </c>
      <c r="H1933" s="159" t="s">
        <v>3670</v>
      </c>
      <c r="I1933" s="159" t="s">
        <v>3704</v>
      </c>
      <c r="J1933" s="159" t="s">
        <v>5205</v>
      </c>
      <c r="K1933" s="159" t="s">
        <v>189</v>
      </c>
      <c r="L1933" s="159" t="s">
        <v>10786</v>
      </c>
    </row>
    <row r="1934" spans="1:12" x14ac:dyDescent="0.2">
      <c r="A1934" s="159" t="s">
        <v>10787</v>
      </c>
      <c r="B1934" s="159" t="s">
        <v>10788</v>
      </c>
      <c r="C1934" s="159" t="s">
        <v>2251</v>
      </c>
      <c r="D1934" s="159" t="s">
        <v>9791</v>
      </c>
      <c r="E1934" s="160">
        <v>2</v>
      </c>
      <c r="F1934" s="161">
        <v>444639</v>
      </c>
      <c r="G1934" s="161">
        <v>5000000</v>
      </c>
      <c r="H1934" s="159" t="s">
        <v>3651</v>
      </c>
      <c r="I1934" s="159" t="s">
        <v>3656</v>
      </c>
      <c r="J1934" s="159" t="s">
        <v>10789</v>
      </c>
      <c r="K1934" s="159" t="s">
        <v>178</v>
      </c>
      <c r="L1934" s="159" t="s">
        <v>10790</v>
      </c>
    </row>
    <row r="1935" spans="1:12" x14ac:dyDescent="0.2">
      <c r="A1935" s="159" t="s">
        <v>10791</v>
      </c>
      <c r="B1935" s="159" t="s">
        <v>10792</v>
      </c>
      <c r="C1935" s="159" t="s">
        <v>2251</v>
      </c>
      <c r="D1935" s="159" t="s">
        <v>2251</v>
      </c>
      <c r="E1935" s="160">
        <v>1</v>
      </c>
      <c r="F1935" s="161">
        <v>86890346</v>
      </c>
      <c r="G1935" s="161">
        <v>86890346</v>
      </c>
      <c r="H1935" s="159" t="s">
        <v>3651</v>
      </c>
      <c r="I1935" s="159" t="s">
        <v>3656</v>
      </c>
      <c r="J1935" s="159" t="s">
        <v>5226</v>
      </c>
      <c r="K1935" s="159"/>
      <c r="L1935" s="159" t="s">
        <v>10793</v>
      </c>
    </row>
    <row r="1936" spans="1:12" x14ac:dyDescent="0.2">
      <c r="A1936" s="159" t="s">
        <v>10794</v>
      </c>
      <c r="B1936" s="159" t="s">
        <v>10795</v>
      </c>
      <c r="C1936" s="159" t="s">
        <v>2251</v>
      </c>
      <c r="D1936" s="159" t="s">
        <v>2251</v>
      </c>
      <c r="E1936" s="160">
        <v>1</v>
      </c>
      <c r="F1936" s="161">
        <v>50675000</v>
      </c>
      <c r="G1936" s="161">
        <v>50675000</v>
      </c>
      <c r="H1936" s="159" t="s">
        <v>3670</v>
      </c>
      <c r="I1936" s="159" t="s">
        <v>3671</v>
      </c>
      <c r="J1936" s="159" t="s">
        <v>3887</v>
      </c>
      <c r="K1936" s="159" t="s">
        <v>185</v>
      </c>
      <c r="L1936" s="159" t="s">
        <v>10796</v>
      </c>
    </row>
    <row r="1937" spans="1:12" x14ac:dyDescent="0.2">
      <c r="A1937" s="159" t="s">
        <v>8863</v>
      </c>
      <c r="B1937" s="159" t="s">
        <v>8864</v>
      </c>
      <c r="C1937" s="159" t="s">
        <v>9791</v>
      </c>
      <c r="D1937" s="159" t="s">
        <v>9791</v>
      </c>
      <c r="E1937" s="160">
        <v>1</v>
      </c>
      <c r="F1937" s="161">
        <v>2300000</v>
      </c>
      <c r="G1937" s="161">
        <v>2300000</v>
      </c>
      <c r="H1937" s="159" t="s">
        <v>3651</v>
      </c>
      <c r="I1937" s="159" t="s">
        <v>3656</v>
      </c>
      <c r="J1937" s="159" t="s">
        <v>4984</v>
      </c>
      <c r="K1937" s="159" t="s">
        <v>189</v>
      </c>
      <c r="L1937" s="159" t="s">
        <v>10797</v>
      </c>
    </row>
    <row r="1938" spans="1:12" x14ac:dyDescent="0.2">
      <c r="A1938" s="159" t="s">
        <v>10798</v>
      </c>
      <c r="B1938" s="159" t="s">
        <v>10799</v>
      </c>
      <c r="C1938" s="159" t="s">
        <v>9791</v>
      </c>
      <c r="D1938" s="159" t="s">
        <v>9791</v>
      </c>
      <c r="E1938" s="160">
        <v>1</v>
      </c>
      <c r="F1938" s="161">
        <v>2612903</v>
      </c>
      <c r="G1938" s="161">
        <v>8000000</v>
      </c>
      <c r="H1938" s="159" t="s">
        <v>3651</v>
      </c>
      <c r="I1938" s="159" t="s">
        <v>3671</v>
      </c>
      <c r="J1938" s="159" t="s">
        <v>5256</v>
      </c>
      <c r="K1938" s="159" t="s">
        <v>182</v>
      </c>
      <c r="L1938" s="159" t="s">
        <v>10800</v>
      </c>
    </row>
    <row r="1939" spans="1:12" x14ac:dyDescent="0.2">
      <c r="A1939" s="159" t="s">
        <v>10798</v>
      </c>
      <c r="B1939" s="159" t="s">
        <v>10799</v>
      </c>
      <c r="C1939" s="159" t="s">
        <v>9791</v>
      </c>
      <c r="D1939" s="159" t="s">
        <v>9791</v>
      </c>
      <c r="E1939" s="160">
        <v>1</v>
      </c>
      <c r="F1939" s="161">
        <v>2177419</v>
      </c>
      <c r="G1939" s="161">
        <v>5000000</v>
      </c>
      <c r="H1939" s="159" t="s">
        <v>3651</v>
      </c>
      <c r="I1939" s="159" t="s">
        <v>3671</v>
      </c>
      <c r="J1939" s="159" t="s">
        <v>5256</v>
      </c>
      <c r="K1939" s="159" t="s">
        <v>182</v>
      </c>
      <c r="L1939" s="159" t="s">
        <v>10801</v>
      </c>
    </row>
    <row r="1940" spans="1:12" x14ac:dyDescent="0.2">
      <c r="A1940" s="159" t="s">
        <v>10802</v>
      </c>
      <c r="B1940" s="159" t="s">
        <v>10803</v>
      </c>
      <c r="C1940" s="159" t="s">
        <v>9791</v>
      </c>
      <c r="D1940" s="159" t="s">
        <v>10804</v>
      </c>
      <c r="E1940" s="160">
        <v>2</v>
      </c>
      <c r="F1940" s="161">
        <v>23022065</v>
      </c>
      <c r="G1940" s="161">
        <v>40000000</v>
      </c>
      <c r="H1940" s="159" t="s">
        <v>3670</v>
      </c>
      <c r="I1940" s="159" t="s">
        <v>3680</v>
      </c>
      <c r="J1940" s="159" t="s">
        <v>3680</v>
      </c>
      <c r="K1940" s="159" t="s">
        <v>178</v>
      </c>
      <c r="L1940" s="159" t="s">
        <v>10805</v>
      </c>
    </row>
    <row r="1941" spans="1:12" x14ac:dyDescent="0.2">
      <c r="A1941" s="159" t="s">
        <v>4850</v>
      </c>
      <c r="B1941" s="159" t="s">
        <v>4851</v>
      </c>
      <c r="C1941" s="159" t="s">
        <v>10806</v>
      </c>
      <c r="D1941" s="159" t="s">
        <v>10806</v>
      </c>
      <c r="E1941" s="160">
        <v>1</v>
      </c>
      <c r="F1941" s="161">
        <v>200000</v>
      </c>
      <c r="G1941" s="161">
        <v>3500000</v>
      </c>
      <c r="H1941" s="159" t="s">
        <v>3651</v>
      </c>
      <c r="I1941" s="159" t="s">
        <v>4852</v>
      </c>
      <c r="J1941" s="159" t="s">
        <v>4853</v>
      </c>
      <c r="K1941" s="159" t="s">
        <v>182</v>
      </c>
      <c r="L1941" s="159" t="s">
        <v>10807</v>
      </c>
    </row>
    <row r="1942" spans="1:12" x14ac:dyDescent="0.2">
      <c r="A1942" s="159" t="s">
        <v>4850</v>
      </c>
      <c r="B1942" s="159" t="s">
        <v>4851</v>
      </c>
      <c r="C1942" s="159" t="s">
        <v>10806</v>
      </c>
      <c r="D1942" s="159" t="s">
        <v>10806</v>
      </c>
      <c r="E1942" s="160">
        <v>1</v>
      </c>
      <c r="F1942" s="161">
        <v>25000</v>
      </c>
      <c r="G1942" s="161">
        <v>5000000</v>
      </c>
      <c r="H1942" s="159" t="s">
        <v>3651</v>
      </c>
      <c r="I1942" s="159" t="s">
        <v>4852</v>
      </c>
      <c r="J1942" s="159" t="s">
        <v>4853</v>
      </c>
      <c r="K1942" s="159" t="s">
        <v>182</v>
      </c>
      <c r="L1942" s="159" t="s">
        <v>10808</v>
      </c>
    </row>
    <row r="1943" spans="1:12" x14ac:dyDescent="0.2">
      <c r="A1943" s="159" t="s">
        <v>6447</v>
      </c>
      <c r="B1943" s="159" t="s">
        <v>6448</v>
      </c>
      <c r="C1943" s="159" t="s">
        <v>10806</v>
      </c>
      <c r="D1943" s="159" t="s">
        <v>3988</v>
      </c>
      <c r="E1943" s="160">
        <v>3</v>
      </c>
      <c r="F1943" s="161">
        <v>59139615</v>
      </c>
      <c r="G1943" s="161">
        <v>59139615</v>
      </c>
      <c r="H1943" s="159" t="s">
        <v>3651</v>
      </c>
      <c r="I1943" s="159" t="s">
        <v>3656</v>
      </c>
      <c r="J1943" s="159" t="s">
        <v>5077</v>
      </c>
      <c r="K1943" s="159"/>
      <c r="L1943" s="159" t="s">
        <v>10809</v>
      </c>
    </row>
    <row r="1944" spans="1:12" x14ac:dyDescent="0.2">
      <c r="A1944" s="159" t="s">
        <v>10810</v>
      </c>
      <c r="B1944" s="159" t="s">
        <v>10811</v>
      </c>
      <c r="C1944" s="159" t="s">
        <v>10806</v>
      </c>
      <c r="D1944" s="159" t="s">
        <v>10806</v>
      </c>
      <c r="E1944" s="160">
        <v>1</v>
      </c>
      <c r="F1944" s="161">
        <v>1733500</v>
      </c>
      <c r="G1944" s="161">
        <v>4160400</v>
      </c>
      <c r="H1944" s="159" t="s">
        <v>3651</v>
      </c>
      <c r="I1944" s="159" t="s">
        <v>3656</v>
      </c>
      <c r="J1944" s="159" t="s">
        <v>5077</v>
      </c>
      <c r="K1944" s="159"/>
      <c r="L1944" s="159" t="s">
        <v>10812</v>
      </c>
    </row>
    <row r="1945" spans="1:12" x14ac:dyDescent="0.2">
      <c r="A1945" s="159" t="s">
        <v>4929</v>
      </c>
      <c r="B1945" s="159" t="s">
        <v>4930</v>
      </c>
      <c r="C1945" s="159" t="s">
        <v>10806</v>
      </c>
      <c r="D1945" s="159" t="s">
        <v>9660</v>
      </c>
      <c r="E1945" s="160">
        <v>2</v>
      </c>
      <c r="F1945" s="161">
        <v>10552797</v>
      </c>
      <c r="G1945" s="161">
        <v>10552797</v>
      </c>
      <c r="H1945" s="159" t="s">
        <v>3670</v>
      </c>
      <c r="I1945" s="159" t="s">
        <v>3671</v>
      </c>
      <c r="J1945" s="159" t="s">
        <v>5394</v>
      </c>
      <c r="K1945" s="159"/>
      <c r="L1945" s="159" t="s">
        <v>10813</v>
      </c>
    </row>
    <row r="1946" spans="1:12" x14ac:dyDescent="0.2">
      <c r="A1946" s="159" t="s">
        <v>5113</v>
      </c>
      <c r="B1946" s="159" t="s">
        <v>5114</v>
      </c>
      <c r="C1946" s="159" t="s">
        <v>10806</v>
      </c>
      <c r="D1946" s="159" t="s">
        <v>4224</v>
      </c>
      <c r="E1946" s="160">
        <v>2</v>
      </c>
      <c r="F1946" s="161">
        <v>64175000</v>
      </c>
      <c r="G1946" s="161">
        <v>64175000</v>
      </c>
      <c r="H1946" s="159" t="s">
        <v>3651</v>
      </c>
      <c r="I1946" s="159" t="s">
        <v>3671</v>
      </c>
      <c r="J1946" s="159" t="s">
        <v>10814</v>
      </c>
      <c r="K1946" s="159"/>
      <c r="L1946" s="159" t="s">
        <v>10815</v>
      </c>
    </row>
    <row r="1947" spans="1:12" x14ac:dyDescent="0.2">
      <c r="A1947" s="159" t="s">
        <v>4850</v>
      </c>
      <c r="B1947" s="159" t="s">
        <v>4851</v>
      </c>
      <c r="C1947" s="159" t="s">
        <v>10806</v>
      </c>
      <c r="D1947" s="159" t="s">
        <v>10806</v>
      </c>
      <c r="E1947" s="160">
        <v>1</v>
      </c>
      <c r="F1947" s="161">
        <v>100000</v>
      </c>
      <c r="G1947" s="161">
        <v>3500000</v>
      </c>
      <c r="H1947" s="159" t="s">
        <v>3651</v>
      </c>
      <c r="I1947" s="159" t="s">
        <v>4852</v>
      </c>
      <c r="J1947" s="159" t="s">
        <v>4853</v>
      </c>
      <c r="K1947" s="159" t="s">
        <v>182</v>
      </c>
      <c r="L1947" s="159" t="s">
        <v>10816</v>
      </c>
    </row>
    <row r="1948" spans="1:12" x14ac:dyDescent="0.2">
      <c r="A1948" s="159" t="s">
        <v>3752</v>
      </c>
      <c r="B1948" s="159" t="s">
        <v>3754</v>
      </c>
      <c r="C1948" s="159" t="s">
        <v>3625</v>
      </c>
      <c r="D1948" s="159" t="s">
        <v>3625</v>
      </c>
      <c r="E1948" s="160">
        <v>1</v>
      </c>
      <c r="F1948" s="161">
        <v>1665000</v>
      </c>
      <c r="G1948" s="161">
        <v>15000000</v>
      </c>
      <c r="H1948" s="159" t="s">
        <v>3651</v>
      </c>
      <c r="I1948" s="159" t="s">
        <v>3753</v>
      </c>
      <c r="J1948" s="159" t="s">
        <v>6369</v>
      </c>
      <c r="K1948" s="159" t="s">
        <v>193</v>
      </c>
      <c r="L1948" s="159" t="s">
        <v>3626</v>
      </c>
    </row>
    <row r="1949" spans="1:12" x14ac:dyDescent="0.2">
      <c r="A1949" s="159" t="s">
        <v>6584</v>
      </c>
      <c r="B1949" s="159" t="s">
        <v>6585</v>
      </c>
      <c r="C1949" s="159" t="s">
        <v>3625</v>
      </c>
      <c r="D1949" s="159" t="s">
        <v>3625</v>
      </c>
      <c r="E1949" s="160">
        <v>1</v>
      </c>
      <c r="F1949" s="161">
        <v>15332894</v>
      </c>
      <c r="G1949" s="161"/>
      <c r="H1949" s="159" t="s">
        <v>3651</v>
      </c>
      <c r="I1949" s="159" t="s">
        <v>3671</v>
      </c>
      <c r="J1949" s="159" t="s">
        <v>3851</v>
      </c>
      <c r="K1949" s="159" t="s">
        <v>182</v>
      </c>
      <c r="L1949" s="159" t="s">
        <v>10817</v>
      </c>
    </row>
    <row r="1950" spans="1:12" x14ac:dyDescent="0.2">
      <c r="A1950" s="159" t="s">
        <v>8498</v>
      </c>
      <c r="B1950" s="159" t="s">
        <v>8499</v>
      </c>
      <c r="C1950" s="159" t="s">
        <v>3625</v>
      </c>
      <c r="D1950" s="159" t="s">
        <v>3625</v>
      </c>
      <c r="E1950" s="160">
        <v>1</v>
      </c>
      <c r="F1950" s="161">
        <v>100000</v>
      </c>
      <c r="G1950" s="161">
        <v>220000</v>
      </c>
      <c r="H1950" s="159" t="s">
        <v>3651</v>
      </c>
      <c r="I1950" s="159" t="s">
        <v>3776</v>
      </c>
      <c r="J1950" s="159" t="s">
        <v>7731</v>
      </c>
      <c r="K1950" s="159"/>
      <c r="L1950" s="159" t="s">
        <v>10818</v>
      </c>
    </row>
    <row r="1951" spans="1:12" x14ac:dyDescent="0.2">
      <c r="A1951" s="159" t="s">
        <v>10819</v>
      </c>
      <c r="B1951" s="159" t="s">
        <v>9663</v>
      </c>
      <c r="C1951" s="159" t="s">
        <v>3625</v>
      </c>
      <c r="D1951" s="159" t="s">
        <v>3625</v>
      </c>
      <c r="E1951" s="160">
        <v>1</v>
      </c>
      <c r="F1951" s="161">
        <v>180000000</v>
      </c>
      <c r="G1951" s="161">
        <v>180000000</v>
      </c>
      <c r="H1951" s="159" t="s">
        <v>3651</v>
      </c>
      <c r="I1951" s="159" t="s">
        <v>3671</v>
      </c>
      <c r="J1951" s="159" t="s">
        <v>5394</v>
      </c>
      <c r="K1951" s="159"/>
      <c r="L1951" s="159" t="s">
        <v>10820</v>
      </c>
    </row>
    <row r="1952" spans="1:12" x14ac:dyDescent="0.2">
      <c r="A1952" s="159" t="s">
        <v>10821</v>
      </c>
      <c r="B1952" s="159" t="s">
        <v>10822</v>
      </c>
      <c r="C1952" s="159" t="s">
        <v>3507</v>
      </c>
      <c r="D1952" s="159" t="s">
        <v>3507</v>
      </c>
      <c r="E1952" s="160">
        <v>1</v>
      </c>
      <c r="F1952" s="161">
        <v>5000000</v>
      </c>
      <c r="G1952" s="161">
        <v>10000000</v>
      </c>
      <c r="H1952" s="159" t="s">
        <v>3651</v>
      </c>
      <c r="I1952" s="159" t="s">
        <v>7988</v>
      </c>
      <c r="J1952" s="159" t="s">
        <v>10761</v>
      </c>
      <c r="K1952" s="159" t="s">
        <v>178</v>
      </c>
      <c r="L1952" s="159" t="s">
        <v>10823</v>
      </c>
    </row>
    <row r="1953" spans="1:12" x14ac:dyDescent="0.2">
      <c r="A1953" s="159" t="s">
        <v>6570</v>
      </c>
      <c r="B1953" s="159" t="s">
        <v>6571</v>
      </c>
      <c r="C1953" s="159" t="s">
        <v>3507</v>
      </c>
      <c r="D1953" s="159" t="s">
        <v>3507</v>
      </c>
      <c r="E1953" s="160">
        <v>1</v>
      </c>
      <c r="F1953" s="161">
        <v>332000</v>
      </c>
      <c r="G1953" s="161">
        <v>1750000</v>
      </c>
      <c r="H1953" s="159" t="s">
        <v>3651</v>
      </c>
      <c r="I1953" s="159" t="s">
        <v>3680</v>
      </c>
      <c r="J1953" s="159" t="s">
        <v>3680</v>
      </c>
      <c r="K1953" s="159" t="s">
        <v>178</v>
      </c>
      <c r="L1953" s="159" t="s">
        <v>10824</v>
      </c>
    </row>
    <row r="1954" spans="1:12" x14ac:dyDescent="0.2">
      <c r="A1954" s="159" t="s">
        <v>10825</v>
      </c>
      <c r="B1954" s="159" t="s">
        <v>10826</v>
      </c>
      <c r="C1954" s="159" t="s">
        <v>3507</v>
      </c>
      <c r="D1954" s="159" t="s">
        <v>3507</v>
      </c>
      <c r="E1954" s="160">
        <v>1</v>
      </c>
      <c r="F1954" s="161">
        <v>2252517</v>
      </c>
      <c r="G1954" s="161">
        <v>4000000</v>
      </c>
      <c r="H1954" s="159" t="s">
        <v>3670</v>
      </c>
      <c r="I1954" s="159" t="s">
        <v>5565</v>
      </c>
      <c r="J1954" s="159" t="s">
        <v>5566</v>
      </c>
      <c r="K1954" s="159" t="s">
        <v>189</v>
      </c>
      <c r="L1954" s="159" t="s">
        <v>10827</v>
      </c>
    </row>
    <row r="1955" spans="1:12" x14ac:dyDescent="0.2">
      <c r="A1955" s="159" t="s">
        <v>3755</v>
      </c>
      <c r="B1955" s="159" t="s">
        <v>3756</v>
      </c>
      <c r="C1955" s="159" t="s">
        <v>3507</v>
      </c>
      <c r="D1955" s="159" t="s">
        <v>3507</v>
      </c>
      <c r="E1955" s="160">
        <v>1</v>
      </c>
      <c r="F1955" s="161">
        <v>14425013</v>
      </c>
      <c r="G1955" s="161">
        <v>14425013</v>
      </c>
      <c r="H1955" s="159" t="s">
        <v>3651</v>
      </c>
      <c r="I1955" s="159" t="s">
        <v>3680</v>
      </c>
      <c r="J1955" s="159" t="s">
        <v>3680</v>
      </c>
      <c r="K1955" s="159"/>
      <c r="L1955" s="159" t="s">
        <v>3508</v>
      </c>
    </row>
    <row r="1956" spans="1:12" x14ac:dyDescent="0.2">
      <c r="A1956" s="159" t="s">
        <v>6090</v>
      </c>
      <c r="B1956" s="159" t="s">
        <v>6091</v>
      </c>
      <c r="C1956" s="159" t="s">
        <v>3507</v>
      </c>
      <c r="D1956" s="159" t="s">
        <v>3507</v>
      </c>
      <c r="E1956" s="160">
        <v>1</v>
      </c>
      <c r="F1956" s="161">
        <v>3000000</v>
      </c>
      <c r="G1956" s="161">
        <v>6000000</v>
      </c>
      <c r="H1956" s="159" t="s">
        <v>3651</v>
      </c>
      <c r="I1956" s="159" t="s">
        <v>3656</v>
      </c>
      <c r="J1956" s="159" t="s">
        <v>4924</v>
      </c>
      <c r="K1956" s="159"/>
      <c r="L1956" s="159" t="s">
        <v>10828</v>
      </c>
    </row>
    <row r="1957" spans="1:12" x14ac:dyDescent="0.2">
      <c r="A1957" s="159" t="s">
        <v>10829</v>
      </c>
      <c r="B1957" s="159" t="s">
        <v>10830</v>
      </c>
      <c r="C1957" s="159" t="s">
        <v>10831</v>
      </c>
      <c r="D1957" s="159" t="s">
        <v>10831</v>
      </c>
      <c r="E1957" s="160">
        <v>1</v>
      </c>
      <c r="F1957" s="161">
        <v>3000000</v>
      </c>
      <c r="G1957" s="161">
        <v>3000000</v>
      </c>
      <c r="H1957" s="159" t="s">
        <v>3651</v>
      </c>
      <c r="I1957" s="159" t="s">
        <v>5733</v>
      </c>
      <c r="J1957" s="159" t="s">
        <v>10832</v>
      </c>
      <c r="K1957" s="159"/>
      <c r="L1957" s="159" t="s">
        <v>10833</v>
      </c>
    </row>
    <row r="1958" spans="1:12" x14ac:dyDescent="0.2">
      <c r="A1958" s="159" t="s">
        <v>10834</v>
      </c>
      <c r="B1958" s="159" t="s">
        <v>10835</v>
      </c>
      <c r="C1958" s="159" t="s">
        <v>10831</v>
      </c>
      <c r="D1958" s="159" t="s">
        <v>10831</v>
      </c>
      <c r="E1958" s="160">
        <v>1</v>
      </c>
      <c r="F1958" s="161">
        <v>3779232</v>
      </c>
      <c r="G1958" s="161">
        <v>4000000</v>
      </c>
      <c r="H1958" s="159" t="s">
        <v>3670</v>
      </c>
      <c r="I1958" s="159" t="s">
        <v>5380</v>
      </c>
      <c r="J1958" s="159" t="s">
        <v>10836</v>
      </c>
      <c r="K1958" s="159"/>
      <c r="L1958" s="159" t="s">
        <v>10837</v>
      </c>
    </row>
    <row r="1959" spans="1:12" x14ac:dyDescent="0.2">
      <c r="A1959" s="159" t="s">
        <v>9430</v>
      </c>
      <c r="B1959" s="159" t="s">
        <v>9431</v>
      </c>
      <c r="C1959" s="159" t="s">
        <v>10831</v>
      </c>
      <c r="D1959" s="159" t="s">
        <v>10831</v>
      </c>
      <c r="E1959" s="160">
        <v>1</v>
      </c>
      <c r="F1959" s="161">
        <v>3500000</v>
      </c>
      <c r="G1959" s="161">
        <v>3600000</v>
      </c>
      <c r="H1959" s="159" t="s">
        <v>3651</v>
      </c>
      <c r="I1959" s="159" t="s">
        <v>5380</v>
      </c>
      <c r="J1959" s="159" t="s">
        <v>9432</v>
      </c>
      <c r="K1959" s="159"/>
      <c r="L1959" s="159" t="s">
        <v>10838</v>
      </c>
    </row>
    <row r="1960" spans="1:12" x14ac:dyDescent="0.2">
      <c r="A1960" s="159" t="s">
        <v>9495</v>
      </c>
      <c r="B1960" s="159" t="s">
        <v>9496</v>
      </c>
      <c r="C1960" s="159" t="s">
        <v>10831</v>
      </c>
      <c r="D1960" s="159" t="s">
        <v>10831</v>
      </c>
      <c r="E1960" s="160">
        <v>1</v>
      </c>
      <c r="F1960" s="161">
        <v>122749667</v>
      </c>
      <c r="G1960" s="161">
        <v>206055340</v>
      </c>
      <c r="H1960" s="159" t="s">
        <v>3651</v>
      </c>
      <c r="I1960" s="159" t="s">
        <v>3671</v>
      </c>
      <c r="J1960" s="159" t="s">
        <v>3851</v>
      </c>
      <c r="K1960" s="159"/>
      <c r="L1960" s="159" t="s">
        <v>10839</v>
      </c>
    </row>
    <row r="1961" spans="1:12" x14ac:dyDescent="0.2">
      <c r="A1961" s="159" t="s">
        <v>6570</v>
      </c>
      <c r="B1961" s="159" t="s">
        <v>6571</v>
      </c>
      <c r="C1961" s="159" t="s">
        <v>10831</v>
      </c>
      <c r="D1961" s="159" t="s">
        <v>10831</v>
      </c>
      <c r="E1961" s="160">
        <v>1</v>
      </c>
      <c r="F1961" s="161">
        <v>500000</v>
      </c>
      <c r="G1961" s="161">
        <v>500000</v>
      </c>
      <c r="H1961" s="159" t="s">
        <v>3651</v>
      </c>
      <c r="I1961" s="159" t="s">
        <v>3680</v>
      </c>
      <c r="J1961" s="159" t="s">
        <v>3680</v>
      </c>
      <c r="K1961" s="159" t="s">
        <v>178</v>
      </c>
      <c r="L1961" s="159" t="s">
        <v>10840</v>
      </c>
    </row>
    <row r="1962" spans="1:12" x14ac:dyDescent="0.2">
      <c r="A1962" s="159" t="s">
        <v>10841</v>
      </c>
      <c r="B1962" s="159" t="s">
        <v>10842</v>
      </c>
      <c r="C1962" s="159" t="s">
        <v>10831</v>
      </c>
      <c r="D1962" s="159" t="s">
        <v>10831</v>
      </c>
      <c r="E1962" s="160">
        <v>1</v>
      </c>
      <c r="F1962" s="161">
        <v>1318772</v>
      </c>
      <c r="G1962" s="161">
        <v>5000000</v>
      </c>
      <c r="H1962" s="159" t="s">
        <v>3651</v>
      </c>
      <c r="I1962" s="159" t="s">
        <v>4846</v>
      </c>
      <c r="J1962" s="159" t="s">
        <v>4847</v>
      </c>
      <c r="K1962" s="159"/>
      <c r="L1962" s="159" t="s">
        <v>10843</v>
      </c>
    </row>
    <row r="1963" spans="1:12" x14ac:dyDescent="0.2">
      <c r="A1963" s="159" t="s">
        <v>10844</v>
      </c>
      <c r="B1963" s="159" t="s">
        <v>10845</v>
      </c>
      <c r="C1963" s="159" t="s">
        <v>10846</v>
      </c>
      <c r="D1963" s="159" t="s">
        <v>10846</v>
      </c>
      <c r="E1963" s="160">
        <v>1</v>
      </c>
      <c r="F1963" s="161">
        <v>6610604</v>
      </c>
      <c r="G1963" s="161">
        <v>6610604</v>
      </c>
      <c r="H1963" s="159" t="s">
        <v>3651</v>
      </c>
      <c r="I1963" s="159" t="s">
        <v>3818</v>
      </c>
      <c r="J1963" s="159" t="s">
        <v>8100</v>
      </c>
      <c r="K1963" s="159"/>
      <c r="L1963" s="159" t="s">
        <v>10847</v>
      </c>
    </row>
    <row r="1964" spans="1:12" x14ac:dyDescent="0.2">
      <c r="A1964" s="159" t="s">
        <v>10848</v>
      </c>
      <c r="B1964" s="159" t="s">
        <v>10849</v>
      </c>
      <c r="C1964" s="159" t="s">
        <v>10846</v>
      </c>
      <c r="D1964" s="159" t="s">
        <v>10846</v>
      </c>
      <c r="E1964" s="160">
        <v>1</v>
      </c>
      <c r="F1964" s="161">
        <v>6999999</v>
      </c>
      <c r="G1964" s="161">
        <v>12500000</v>
      </c>
      <c r="H1964" s="159" t="s">
        <v>3651</v>
      </c>
      <c r="I1964" s="159" t="s">
        <v>3671</v>
      </c>
      <c r="J1964" s="159" t="s">
        <v>6104</v>
      </c>
      <c r="K1964" s="159" t="s">
        <v>189</v>
      </c>
      <c r="L1964" s="159" t="s">
        <v>10850</v>
      </c>
    </row>
    <row r="1965" spans="1:12" x14ac:dyDescent="0.2">
      <c r="A1965" s="159" t="s">
        <v>10851</v>
      </c>
      <c r="B1965" s="159" t="s">
        <v>10852</v>
      </c>
      <c r="C1965" s="159" t="s">
        <v>10846</v>
      </c>
      <c r="D1965" s="159" t="s">
        <v>10846</v>
      </c>
      <c r="E1965" s="160">
        <v>1</v>
      </c>
      <c r="F1965" s="161">
        <v>49574983</v>
      </c>
      <c r="G1965" s="161">
        <v>56824978</v>
      </c>
      <c r="H1965" s="159" t="s">
        <v>3651</v>
      </c>
      <c r="I1965" s="159" t="s">
        <v>3656</v>
      </c>
      <c r="J1965" s="159" t="s">
        <v>3944</v>
      </c>
      <c r="K1965" s="159" t="s">
        <v>189</v>
      </c>
      <c r="L1965" s="159" t="s">
        <v>10853</v>
      </c>
    </row>
    <row r="1966" spans="1:12" x14ac:dyDescent="0.2">
      <c r="A1966" s="159" t="s">
        <v>10854</v>
      </c>
      <c r="B1966" s="159" t="s">
        <v>10855</v>
      </c>
      <c r="C1966" s="159" t="s">
        <v>10846</v>
      </c>
      <c r="D1966" s="159" t="s">
        <v>10846</v>
      </c>
      <c r="E1966" s="160">
        <v>1</v>
      </c>
      <c r="F1966" s="161">
        <v>88649917</v>
      </c>
      <c r="G1966" s="161">
        <v>99999997</v>
      </c>
      <c r="H1966" s="159" t="s">
        <v>3670</v>
      </c>
      <c r="I1966" s="159" t="s">
        <v>3656</v>
      </c>
      <c r="J1966" s="159" t="s">
        <v>5077</v>
      </c>
      <c r="K1966" s="159" t="s">
        <v>182</v>
      </c>
      <c r="L1966" s="159" t="s">
        <v>10856</v>
      </c>
    </row>
    <row r="1967" spans="1:12" x14ac:dyDescent="0.2">
      <c r="A1967" s="159" t="s">
        <v>10857</v>
      </c>
      <c r="B1967" s="159" t="s">
        <v>10858</v>
      </c>
      <c r="C1967" s="159" t="s">
        <v>7249</v>
      </c>
      <c r="D1967" s="159" t="s">
        <v>7249</v>
      </c>
      <c r="E1967" s="160">
        <v>1</v>
      </c>
      <c r="F1967" s="161">
        <v>10000000</v>
      </c>
      <c r="G1967" s="161">
        <v>15000000</v>
      </c>
      <c r="H1967" s="159" t="s">
        <v>3651</v>
      </c>
      <c r="I1967" s="159" t="s">
        <v>4846</v>
      </c>
      <c r="J1967" s="159" t="s">
        <v>10859</v>
      </c>
      <c r="K1967" s="159" t="s">
        <v>193</v>
      </c>
      <c r="L1967" s="159" t="s">
        <v>10860</v>
      </c>
    </row>
    <row r="1968" spans="1:12" x14ac:dyDescent="0.2">
      <c r="A1968" s="159" t="s">
        <v>10861</v>
      </c>
      <c r="B1968" s="159" t="s">
        <v>10862</v>
      </c>
      <c r="C1968" s="159" t="s">
        <v>7249</v>
      </c>
      <c r="D1968" s="159" t="s">
        <v>7249</v>
      </c>
      <c r="E1968" s="160">
        <v>1</v>
      </c>
      <c r="F1968" s="161">
        <v>49999993</v>
      </c>
      <c r="G1968" s="161">
        <v>50000502</v>
      </c>
      <c r="H1968" s="159" t="s">
        <v>3651</v>
      </c>
      <c r="I1968" s="159" t="s">
        <v>5250</v>
      </c>
      <c r="J1968" s="159" t="s">
        <v>10863</v>
      </c>
      <c r="K1968" s="159" t="s">
        <v>189</v>
      </c>
      <c r="L1968" s="159" t="s">
        <v>10864</v>
      </c>
    </row>
    <row r="1969" spans="1:12" x14ac:dyDescent="0.2">
      <c r="A1969" s="159" t="s">
        <v>10865</v>
      </c>
      <c r="B1969" s="159" t="s">
        <v>10866</v>
      </c>
      <c r="C1969" s="159" t="s">
        <v>7249</v>
      </c>
      <c r="D1969" s="159" t="s">
        <v>7249</v>
      </c>
      <c r="E1969" s="160">
        <v>1</v>
      </c>
      <c r="F1969" s="161">
        <v>508454</v>
      </c>
      <c r="G1969" s="161">
        <v>508454</v>
      </c>
      <c r="H1969" s="159" t="s">
        <v>3651</v>
      </c>
      <c r="I1969" s="159" t="s">
        <v>3683</v>
      </c>
      <c r="J1969" s="159" t="s">
        <v>10867</v>
      </c>
      <c r="K1969" s="159"/>
      <c r="L1969" s="159" t="s">
        <v>10868</v>
      </c>
    </row>
    <row r="1970" spans="1:12" x14ac:dyDescent="0.2">
      <c r="A1970" s="159" t="s">
        <v>7436</v>
      </c>
      <c r="B1970" s="159" t="s">
        <v>7437</v>
      </c>
      <c r="C1970" s="159" t="s">
        <v>10869</v>
      </c>
      <c r="D1970" s="159" t="s">
        <v>10869</v>
      </c>
      <c r="E1970" s="160">
        <v>1</v>
      </c>
      <c r="F1970" s="161">
        <v>554808</v>
      </c>
      <c r="G1970" s="161">
        <v>554808</v>
      </c>
      <c r="H1970" s="159" t="s">
        <v>3670</v>
      </c>
      <c r="I1970" s="159" t="s">
        <v>3656</v>
      </c>
      <c r="J1970" s="159" t="s">
        <v>4945</v>
      </c>
      <c r="K1970" s="159"/>
      <c r="L1970" s="159" t="s">
        <v>10870</v>
      </c>
    </row>
    <row r="1971" spans="1:12" x14ac:dyDescent="0.2">
      <c r="A1971" s="159" t="s">
        <v>9493</v>
      </c>
      <c r="B1971" s="159" t="s">
        <v>8618</v>
      </c>
      <c r="C1971" s="159" t="s">
        <v>10869</v>
      </c>
      <c r="D1971" s="159" t="s">
        <v>10869</v>
      </c>
      <c r="E1971" s="160">
        <v>1</v>
      </c>
      <c r="F1971" s="161">
        <v>6793406</v>
      </c>
      <c r="G1971" s="161">
        <v>6793406</v>
      </c>
      <c r="H1971" s="159" t="s">
        <v>3670</v>
      </c>
      <c r="I1971" s="159" t="s">
        <v>3683</v>
      </c>
      <c r="J1971" s="159" t="s">
        <v>8619</v>
      </c>
      <c r="K1971" s="159"/>
      <c r="L1971" s="159" t="s">
        <v>10871</v>
      </c>
    </row>
    <row r="1972" spans="1:12" x14ac:dyDescent="0.2">
      <c r="A1972" s="159" t="s">
        <v>10872</v>
      </c>
      <c r="B1972" s="159" t="s">
        <v>10873</v>
      </c>
      <c r="C1972" s="159" t="s">
        <v>10869</v>
      </c>
      <c r="D1972" s="159" t="s">
        <v>10869</v>
      </c>
      <c r="E1972" s="160">
        <v>1</v>
      </c>
      <c r="F1972" s="161">
        <v>13740355</v>
      </c>
      <c r="G1972" s="161">
        <v>90000000</v>
      </c>
      <c r="H1972" s="159" t="s">
        <v>3651</v>
      </c>
      <c r="I1972" s="159" t="s">
        <v>3671</v>
      </c>
      <c r="J1972" s="159" t="s">
        <v>3851</v>
      </c>
      <c r="K1972" s="159" t="s">
        <v>178</v>
      </c>
      <c r="L1972" s="159" t="s">
        <v>10874</v>
      </c>
    </row>
    <row r="1973" spans="1:12" x14ac:dyDescent="0.2">
      <c r="A1973" s="159" t="s">
        <v>3677</v>
      </c>
      <c r="B1973" s="159" t="s">
        <v>3757</v>
      </c>
      <c r="C1973" s="159" t="s">
        <v>3055</v>
      </c>
      <c r="D1973" s="159" t="s">
        <v>3055</v>
      </c>
      <c r="E1973" s="160">
        <v>1</v>
      </c>
      <c r="F1973" s="161">
        <v>7047530</v>
      </c>
      <c r="G1973" s="161">
        <v>7047530</v>
      </c>
      <c r="H1973" s="159" t="s">
        <v>3651</v>
      </c>
      <c r="I1973" s="159" t="s">
        <v>3671</v>
      </c>
      <c r="J1973" s="159" t="s">
        <v>3868</v>
      </c>
      <c r="K1973" s="159"/>
      <c r="L1973" s="159" t="s">
        <v>3489</v>
      </c>
    </row>
    <row r="1974" spans="1:12" x14ac:dyDescent="0.2">
      <c r="A1974" s="159" t="s">
        <v>8677</v>
      </c>
      <c r="B1974" s="159" t="s">
        <v>8678</v>
      </c>
      <c r="C1974" s="159" t="s">
        <v>3055</v>
      </c>
      <c r="D1974" s="159" t="s">
        <v>3055</v>
      </c>
      <c r="E1974" s="160">
        <v>1</v>
      </c>
      <c r="F1974" s="161">
        <v>1762097</v>
      </c>
      <c r="G1974" s="161">
        <v>4245053</v>
      </c>
      <c r="H1974" s="159" t="s">
        <v>3651</v>
      </c>
      <c r="I1974" s="159" t="s">
        <v>4979</v>
      </c>
      <c r="J1974" s="159" t="s">
        <v>6017</v>
      </c>
      <c r="K1974" s="159"/>
      <c r="L1974" s="159" t="s">
        <v>10875</v>
      </c>
    </row>
    <row r="1975" spans="1:12" x14ac:dyDescent="0.2">
      <c r="A1975" s="159" t="s">
        <v>6669</v>
      </c>
      <c r="B1975" s="159" t="s">
        <v>6670</v>
      </c>
      <c r="C1975" s="159" t="s">
        <v>3055</v>
      </c>
      <c r="D1975" s="159" t="s">
        <v>3055</v>
      </c>
      <c r="E1975" s="160">
        <v>1</v>
      </c>
      <c r="F1975" s="161">
        <v>2000000</v>
      </c>
      <c r="G1975" s="161"/>
      <c r="H1975" s="159" t="s">
        <v>3670</v>
      </c>
      <c r="I1975" s="159" t="s">
        <v>5733</v>
      </c>
      <c r="J1975" s="159" t="s">
        <v>6671</v>
      </c>
      <c r="K1975" s="159"/>
      <c r="L1975" s="159" t="s">
        <v>10876</v>
      </c>
    </row>
    <row r="1976" spans="1:12" x14ac:dyDescent="0.2">
      <c r="A1976" s="159" t="s">
        <v>10877</v>
      </c>
      <c r="B1976" s="159" t="s">
        <v>10878</v>
      </c>
      <c r="C1976" s="159" t="s">
        <v>3055</v>
      </c>
      <c r="D1976" s="159" t="s">
        <v>3055</v>
      </c>
      <c r="E1976" s="160">
        <v>1</v>
      </c>
      <c r="F1976" s="161">
        <v>254296</v>
      </c>
      <c r="G1976" s="161">
        <v>254296</v>
      </c>
      <c r="H1976" s="159" t="s">
        <v>3651</v>
      </c>
      <c r="I1976" s="159" t="s">
        <v>3683</v>
      </c>
      <c r="J1976" s="159" t="s">
        <v>10879</v>
      </c>
      <c r="K1976" s="159" t="s">
        <v>185</v>
      </c>
      <c r="L1976" s="159" t="s">
        <v>10880</v>
      </c>
    </row>
    <row r="1977" spans="1:12" x14ac:dyDescent="0.2">
      <c r="A1977" s="159" t="s">
        <v>7125</v>
      </c>
      <c r="B1977" s="159" t="s">
        <v>7126</v>
      </c>
      <c r="C1977" s="159" t="s">
        <v>3055</v>
      </c>
      <c r="D1977" s="159" t="s">
        <v>3055</v>
      </c>
      <c r="E1977" s="160">
        <v>1</v>
      </c>
      <c r="F1977" s="161">
        <v>1861250</v>
      </c>
      <c r="G1977" s="161">
        <v>1861250</v>
      </c>
      <c r="H1977" s="159" t="s">
        <v>3651</v>
      </c>
      <c r="I1977" s="159" t="s">
        <v>5733</v>
      </c>
      <c r="J1977" s="159" t="s">
        <v>8233</v>
      </c>
      <c r="K1977" s="159"/>
      <c r="L1977" s="159" t="s">
        <v>10881</v>
      </c>
    </row>
    <row r="1978" spans="1:12" x14ac:dyDescent="0.2">
      <c r="A1978" s="159" t="s">
        <v>10882</v>
      </c>
      <c r="B1978" s="159" t="s">
        <v>10883</v>
      </c>
      <c r="C1978" s="159" t="s">
        <v>3055</v>
      </c>
      <c r="D1978" s="159" t="s">
        <v>3068</v>
      </c>
      <c r="E1978" s="160">
        <v>2</v>
      </c>
      <c r="F1978" s="161">
        <v>3725000</v>
      </c>
      <c r="G1978" s="161">
        <v>10000000</v>
      </c>
      <c r="H1978" s="159" t="s">
        <v>3651</v>
      </c>
      <c r="I1978" s="159" t="s">
        <v>5209</v>
      </c>
      <c r="J1978" s="159" t="s">
        <v>5576</v>
      </c>
      <c r="K1978" s="159" t="s">
        <v>178</v>
      </c>
      <c r="L1978" s="159" t="s">
        <v>10884</v>
      </c>
    </row>
    <row r="1979" spans="1:12" x14ac:dyDescent="0.2">
      <c r="A1979" s="159" t="s">
        <v>6507</v>
      </c>
      <c r="B1979" s="159" t="s">
        <v>6508</v>
      </c>
      <c r="C1979" s="159" t="s">
        <v>10885</v>
      </c>
      <c r="D1979" s="159" t="s">
        <v>10885</v>
      </c>
      <c r="E1979" s="160">
        <v>1</v>
      </c>
      <c r="F1979" s="161">
        <v>3255467</v>
      </c>
      <c r="G1979" s="161">
        <v>12859762</v>
      </c>
      <c r="H1979" s="159" t="s">
        <v>3651</v>
      </c>
      <c r="I1979" s="159" t="s">
        <v>3671</v>
      </c>
      <c r="J1979" s="159" t="s">
        <v>3887</v>
      </c>
      <c r="K1979" s="159"/>
      <c r="L1979" s="159" t="s">
        <v>10886</v>
      </c>
    </row>
    <row r="1980" spans="1:12" x14ac:dyDescent="0.2">
      <c r="A1980" s="159" t="s">
        <v>10887</v>
      </c>
      <c r="B1980" s="159" t="s">
        <v>10888</v>
      </c>
      <c r="C1980" s="159" t="s">
        <v>10885</v>
      </c>
      <c r="D1980" s="159" t="s">
        <v>10885</v>
      </c>
      <c r="E1980" s="160">
        <v>1</v>
      </c>
      <c r="F1980" s="161">
        <v>105000</v>
      </c>
      <c r="G1980" s="161">
        <v>500000</v>
      </c>
      <c r="H1980" s="159" t="s">
        <v>3651</v>
      </c>
      <c r="I1980" s="159" t="s">
        <v>3716</v>
      </c>
      <c r="J1980" s="159" t="s">
        <v>10889</v>
      </c>
      <c r="K1980" s="159"/>
      <c r="L1980" s="159" t="s">
        <v>10890</v>
      </c>
    </row>
    <row r="1981" spans="1:12" x14ac:dyDescent="0.2">
      <c r="A1981" s="159" t="s">
        <v>10419</v>
      </c>
      <c r="B1981" s="159" t="s">
        <v>10420</v>
      </c>
      <c r="C1981" s="159" t="s">
        <v>10885</v>
      </c>
      <c r="D1981" s="159" t="s">
        <v>10885</v>
      </c>
      <c r="E1981" s="160">
        <v>1</v>
      </c>
      <c r="F1981" s="161">
        <v>0</v>
      </c>
      <c r="G1981" s="161">
        <v>2571942</v>
      </c>
      <c r="H1981" s="159" t="s">
        <v>3651</v>
      </c>
      <c r="I1981" s="159" t="s">
        <v>3753</v>
      </c>
      <c r="J1981" s="159" t="s">
        <v>5330</v>
      </c>
      <c r="K1981" s="159"/>
      <c r="L1981" s="159" t="s">
        <v>10891</v>
      </c>
    </row>
    <row r="1982" spans="1:12" x14ac:dyDescent="0.2">
      <c r="A1982" s="159" t="s">
        <v>10423</v>
      </c>
      <c r="B1982" s="159" t="s">
        <v>10424</v>
      </c>
      <c r="C1982" s="159" t="s">
        <v>10885</v>
      </c>
      <c r="D1982" s="159" t="s">
        <v>10885</v>
      </c>
      <c r="E1982" s="160">
        <v>1</v>
      </c>
      <c r="F1982" s="161">
        <v>9999998</v>
      </c>
      <c r="G1982" s="161">
        <v>9999998</v>
      </c>
      <c r="H1982" s="159" t="s">
        <v>3651</v>
      </c>
      <c r="I1982" s="159" t="s">
        <v>3690</v>
      </c>
      <c r="J1982" s="159" t="s">
        <v>10425</v>
      </c>
      <c r="K1982" s="159"/>
      <c r="L1982" s="159" t="s">
        <v>10892</v>
      </c>
    </row>
    <row r="1983" spans="1:12" x14ac:dyDescent="0.2">
      <c r="A1983" s="159" t="s">
        <v>8424</v>
      </c>
      <c r="B1983" s="159" t="s">
        <v>8425</v>
      </c>
      <c r="C1983" s="159" t="s">
        <v>10885</v>
      </c>
      <c r="D1983" s="159" t="s">
        <v>10885</v>
      </c>
      <c r="E1983" s="160">
        <v>1</v>
      </c>
      <c r="F1983" s="161">
        <v>1500000</v>
      </c>
      <c r="G1983" s="161">
        <v>1500000</v>
      </c>
      <c r="H1983" s="159" t="s">
        <v>3651</v>
      </c>
      <c r="I1983" s="159" t="s">
        <v>3671</v>
      </c>
      <c r="J1983" s="159" t="s">
        <v>4902</v>
      </c>
      <c r="K1983" s="159" t="s">
        <v>189</v>
      </c>
      <c r="L1983" s="159" t="s">
        <v>10893</v>
      </c>
    </row>
    <row r="1984" spans="1:12" x14ac:dyDescent="0.2">
      <c r="A1984" s="159" t="s">
        <v>10266</v>
      </c>
      <c r="B1984" s="159" t="s">
        <v>10267</v>
      </c>
      <c r="C1984" s="159" t="s">
        <v>10894</v>
      </c>
      <c r="D1984" s="159" t="s">
        <v>10894</v>
      </c>
      <c r="E1984" s="160">
        <v>1</v>
      </c>
      <c r="F1984" s="161">
        <v>1111542</v>
      </c>
      <c r="G1984" s="161">
        <v>2500969</v>
      </c>
      <c r="H1984" s="159" t="s">
        <v>3651</v>
      </c>
      <c r="I1984" s="159" t="s">
        <v>3818</v>
      </c>
      <c r="J1984" s="159" t="s">
        <v>10269</v>
      </c>
      <c r="K1984" s="159"/>
      <c r="L1984" s="159" t="s">
        <v>10895</v>
      </c>
    </row>
    <row r="1985" spans="1:12" x14ac:dyDescent="0.2">
      <c r="A1985" s="159" t="s">
        <v>5851</v>
      </c>
      <c r="B1985" s="159" t="s">
        <v>5852</v>
      </c>
      <c r="C1985" s="159" t="s">
        <v>10894</v>
      </c>
      <c r="D1985" s="159" t="s">
        <v>10894</v>
      </c>
      <c r="E1985" s="160">
        <v>1</v>
      </c>
      <c r="F1985" s="161">
        <v>250000</v>
      </c>
      <c r="G1985" s="161">
        <v>500000</v>
      </c>
      <c r="H1985" s="159" t="s">
        <v>3651</v>
      </c>
      <c r="I1985" s="159" t="s">
        <v>3660</v>
      </c>
      <c r="J1985" s="159" t="s">
        <v>7060</v>
      </c>
      <c r="K1985" s="159"/>
      <c r="L1985" s="159" t="s">
        <v>10896</v>
      </c>
    </row>
    <row r="1986" spans="1:12" x14ac:dyDescent="0.2">
      <c r="A1986" s="159" t="s">
        <v>10897</v>
      </c>
      <c r="B1986" s="159" t="s">
        <v>10898</v>
      </c>
      <c r="C1986" s="159" t="s">
        <v>10197</v>
      </c>
      <c r="D1986" s="159" t="s">
        <v>10197</v>
      </c>
      <c r="E1986" s="160">
        <v>1</v>
      </c>
      <c r="F1986" s="161">
        <v>30000000</v>
      </c>
      <c r="G1986" s="161">
        <v>30000000</v>
      </c>
      <c r="H1986" s="159" t="s">
        <v>3670</v>
      </c>
      <c r="I1986" s="159" t="s">
        <v>3671</v>
      </c>
      <c r="J1986" s="159" t="s">
        <v>4835</v>
      </c>
      <c r="K1986" s="159"/>
      <c r="L1986" s="159" t="s">
        <v>10899</v>
      </c>
    </row>
    <row r="1987" spans="1:12" x14ac:dyDescent="0.2">
      <c r="A1987" s="159" t="s">
        <v>5953</v>
      </c>
      <c r="B1987" s="159" t="s">
        <v>5954</v>
      </c>
      <c r="C1987" s="159" t="s">
        <v>10197</v>
      </c>
      <c r="D1987" s="159" t="s">
        <v>10197</v>
      </c>
      <c r="E1987" s="160">
        <v>1</v>
      </c>
      <c r="F1987" s="161">
        <v>6000000</v>
      </c>
      <c r="G1987" s="161">
        <v>15000000</v>
      </c>
      <c r="H1987" s="159" t="s">
        <v>3651</v>
      </c>
      <c r="I1987" s="159" t="s">
        <v>3671</v>
      </c>
      <c r="J1987" s="159" t="s">
        <v>4835</v>
      </c>
      <c r="K1987" s="159" t="s">
        <v>182</v>
      </c>
      <c r="L1987" s="159" t="s">
        <v>10900</v>
      </c>
    </row>
    <row r="1988" spans="1:12" x14ac:dyDescent="0.2">
      <c r="A1988" s="159" t="s">
        <v>10901</v>
      </c>
      <c r="B1988" s="159" t="s">
        <v>10902</v>
      </c>
      <c r="C1988" s="159" t="s">
        <v>10903</v>
      </c>
      <c r="D1988" s="159" t="s">
        <v>10903</v>
      </c>
      <c r="E1988" s="160">
        <v>1</v>
      </c>
      <c r="F1988" s="161">
        <v>0</v>
      </c>
      <c r="G1988" s="161">
        <v>350000</v>
      </c>
      <c r="H1988" s="159" t="s">
        <v>3670</v>
      </c>
      <c r="I1988" s="159" t="s">
        <v>3671</v>
      </c>
      <c r="J1988" s="159" t="s">
        <v>4835</v>
      </c>
      <c r="K1988" s="159"/>
      <c r="L1988" s="159" t="s">
        <v>10904</v>
      </c>
    </row>
    <row r="1989" spans="1:12" x14ac:dyDescent="0.2">
      <c r="A1989" s="159" t="s">
        <v>10905</v>
      </c>
      <c r="B1989" s="159" t="s">
        <v>10906</v>
      </c>
      <c r="C1989" s="159" t="s">
        <v>10903</v>
      </c>
      <c r="D1989" s="159" t="s">
        <v>10903</v>
      </c>
      <c r="E1989" s="160">
        <v>1</v>
      </c>
      <c r="F1989" s="161">
        <v>5175000</v>
      </c>
      <c r="G1989" s="161">
        <v>5175000</v>
      </c>
      <c r="H1989" s="159" t="s">
        <v>3651</v>
      </c>
      <c r="I1989" s="159" t="s">
        <v>3656</v>
      </c>
      <c r="J1989" s="159" t="s">
        <v>3881</v>
      </c>
      <c r="K1989" s="159"/>
      <c r="L1989" s="159" t="s">
        <v>10907</v>
      </c>
    </row>
    <row r="1990" spans="1:12" x14ac:dyDescent="0.2">
      <c r="A1990" s="159" t="s">
        <v>10908</v>
      </c>
      <c r="B1990" s="159" t="s">
        <v>10909</v>
      </c>
      <c r="C1990" s="159" t="s">
        <v>10903</v>
      </c>
      <c r="D1990" s="159" t="s">
        <v>10903</v>
      </c>
      <c r="E1990" s="160">
        <v>1</v>
      </c>
      <c r="F1990" s="161">
        <v>0</v>
      </c>
      <c r="G1990" s="161">
        <v>5000000</v>
      </c>
      <c r="H1990" s="159" t="s">
        <v>3651</v>
      </c>
      <c r="I1990" s="159" t="s">
        <v>3671</v>
      </c>
      <c r="J1990" s="159" t="s">
        <v>4835</v>
      </c>
      <c r="K1990" s="159" t="s">
        <v>193</v>
      </c>
      <c r="L1990" s="159" t="s">
        <v>10910</v>
      </c>
    </row>
    <row r="1991" spans="1:12" x14ac:dyDescent="0.2">
      <c r="A1991" s="159" t="s">
        <v>10290</v>
      </c>
      <c r="B1991" s="159" t="s">
        <v>10291</v>
      </c>
      <c r="C1991" s="159" t="s">
        <v>10911</v>
      </c>
      <c r="D1991" s="159" t="s">
        <v>10911</v>
      </c>
      <c r="E1991" s="160">
        <v>1</v>
      </c>
      <c r="F1991" s="161">
        <v>1694259</v>
      </c>
      <c r="G1991" s="161">
        <v>1694259</v>
      </c>
      <c r="H1991" s="159" t="s">
        <v>3670</v>
      </c>
      <c r="I1991" s="159" t="s">
        <v>3818</v>
      </c>
      <c r="J1991" s="159" t="s">
        <v>8100</v>
      </c>
      <c r="K1991" s="159"/>
      <c r="L1991" s="159" t="s">
        <v>10912</v>
      </c>
    </row>
    <row r="1992" spans="1:12" x14ac:dyDescent="0.2">
      <c r="A1992" s="159" t="s">
        <v>10913</v>
      </c>
      <c r="B1992" s="159" t="s">
        <v>5183</v>
      </c>
      <c r="C1992" s="159" t="s">
        <v>10911</v>
      </c>
      <c r="D1992" s="159" t="s">
        <v>10911</v>
      </c>
      <c r="E1992" s="160">
        <v>1</v>
      </c>
      <c r="F1992" s="161">
        <v>800000</v>
      </c>
      <c r="G1992" s="161">
        <v>800000</v>
      </c>
      <c r="H1992" s="159" t="s">
        <v>3651</v>
      </c>
      <c r="I1992" s="159" t="s">
        <v>5184</v>
      </c>
      <c r="J1992" s="159" t="s">
        <v>5185</v>
      </c>
      <c r="K1992" s="159" t="s">
        <v>182</v>
      </c>
      <c r="L1992" s="159" t="s">
        <v>10914</v>
      </c>
    </row>
    <row r="1993" spans="1:12" x14ac:dyDescent="0.2">
      <c r="A1993" s="159" t="s">
        <v>6698</v>
      </c>
      <c r="B1993" s="159" t="s">
        <v>6699</v>
      </c>
      <c r="C1993" s="159" t="s">
        <v>5369</v>
      </c>
      <c r="D1993" s="159" t="s">
        <v>5369</v>
      </c>
      <c r="E1993" s="160">
        <v>1</v>
      </c>
      <c r="F1993" s="161">
        <v>2954976</v>
      </c>
      <c r="G1993" s="161">
        <v>3153975</v>
      </c>
      <c r="H1993" s="159" t="s">
        <v>3651</v>
      </c>
      <c r="I1993" s="159" t="s">
        <v>3671</v>
      </c>
      <c r="J1993" s="159" t="s">
        <v>4835</v>
      </c>
      <c r="K1993" s="159" t="s">
        <v>185</v>
      </c>
      <c r="L1993" s="159" t="s">
        <v>10915</v>
      </c>
    </row>
    <row r="1994" spans="1:12" x14ac:dyDescent="0.2">
      <c r="A1994" s="159" t="s">
        <v>7323</v>
      </c>
      <c r="B1994" s="159" t="s">
        <v>7324</v>
      </c>
      <c r="C1994" s="159" t="s">
        <v>5369</v>
      </c>
      <c r="D1994" s="159" t="s">
        <v>5369</v>
      </c>
      <c r="E1994" s="160">
        <v>1</v>
      </c>
      <c r="F1994" s="161">
        <v>125000</v>
      </c>
      <c r="G1994" s="161">
        <v>1500000</v>
      </c>
      <c r="H1994" s="159" t="s">
        <v>3670</v>
      </c>
      <c r="I1994" s="159" t="s">
        <v>3716</v>
      </c>
      <c r="J1994" s="159" t="s">
        <v>5266</v>
      </c>
      <c r="K1994" s="159"/>
      <c r="L1994" s="159" t="s">
        <v>10916</v>
      </c>
    </row>
    <row r="1995" spans="1:12" x14ac:dyDescent="0.2">
      <c r="A1995" s="159" t="s">
        <v>10917</v>
      </c>
      <c r="B1995" s="159" t="s">
        <v>10918</v>
      </c>
      <c r="C1995" s="159" t="s">
        <v>5369</v>
      </c>
      <c r="D1995" s="159" t="s">
        <v>5369</v>
      </c>
      <c r="E1995" s="160">
        <v>1</v>
      </c>
      <c r="F1995" s="161">
        <v>0</v>
      </c>
      <c r="G1995" s="161">
        <v>1500000</v>
      </c>
      <c r="H1995" s="159" t="s">
        <v>3651</v>
      </c>
      <c r="I1995" s="159" t="s">
        <v>4010</v>
      </c>
      <c r="J1995" s="159" t="s">
        <v>10919</v>
      </c>
      <c r="K1995" s="159" t="s">
        <v>178</v>
      </c>
      <c r="L1995" s="159" t="s">
        <v>10920</v>
      </c>
    </row>
    <row r="1996" spans="1:12" x14ac:dyDescent="0.2">
      <c r="A1996" s="159" t="s">
        <v>10921</v>
      </c>
      <c r="B1996" s="159" t="s">
        <v>10922</v>
      </c>
      <c r="C1996" s="159" t="s">
        <v>5369</v>
      </c>
      <c r="D1996" s="159" t="s">
        <v>5369</v>
      </c>
      <c r="E1996" s="160">
        <v>1</v>
      </c>
      <c r="F1996" s="161">
        <v>190000</v>
      </c>
      <c r="G1996" s="161">
        <v>5000000</v>
      </c>
      <c r="H1996" s="159" t="s">
        <v>3651</v>
      </c>
      <c r="I1996" s="159" t="s">
        <v>3871</v>
      </c>
      <c r="J1996" s="159" t="s">
        <v>8177</v>
      </c>
      <c r="K1996" s="159"/>
      <c r="L1996" s="159" t="s">
        <v>10923</v>
      </c>
    </row>
    <row r="1997" spans="1:12" x14ac:dyDescent="0.2">
      <c r="A1997" s="159" t="s">
        <v>10924</v>
      </c>
      <c r="B1997" s="159" t="s">
        <v>10925</v>
      </c>
      <c r="C1997" s="159" t="s">
        <v>10926</v>
      </c>
      <c r="D1997" s="159" t="s">
        <v>10926</v>
      </c>
      <c r="E1997" s="160">
        <v>1</v>
      </c>
      <c r="F1997" s="161">
        <v>710000</v>
      </c>
      <c r="G1997" s="161">
        <v>710000</v>
      </c>
      <c r="H1997" s="159" t="s">
        <v>3651</v>
      </c>
      <c r="I1997" s="159" t="s">
        <v>4846</v>
      </c>
      <c r="J1997" s="159" t="s">
        <v>9963</v>
      </c>
      <c r="K1997" s="159"/>
      <c r="L1997" s="159" t="s">
        <v>10927</v>
      </c>
    </row>
    <row r="1998" spans="1:12" x14ac:dyDescent="0.2">
      <c r="A1998" s="159" t="s">
        <v>8724</v>
      </c>
      <c r="B1998" s="159" t="s">
        <v>8725</v>
      </c>
      <c r="C1998" s="159" t="s">
        <v>10926</v>
      </c>
      <c r="D1998" s="159" t="s">
        <v>10926</v>
      </c>
      <c r="E1998" s="160">
        <v>1</v>
      </c>
      <c r="F1998" s="161">
        <v>19999999</v>
      </c>
      <c r="G1998" s="161">
        <v>19999999</v>
      </c>
      <c r="H1998" s="159" t="s">
        <v>3651</v>
      </c>
      <c r="I1998" s="159" t="s">
        <v>3671</v>
      </c>
      <c r="J1998" s="159" t="s">
        <v>7904</v>
      </c>
      <c r="K1998" s="159"/>
      <c r="L1998" s="159" t="s">
        <v>10928</v>
      </c>
    </row>
    <row r="1999" spans="1:12" x14ac:dyDescent="0.2">
      <c r="A1999" s="159" t="s">
        <v>10929</v>
      </c>
      <c r="B1999" s="159" t="s">
        <v>10930</v>
      </c>
      <c r="C1999" s="159" t="s">
        <v>10926</v>
      </c>
      <c r="D1999" s="159" t="s">
        <v>10931</v>
      </c>
      <c r="E1999" s="160">
        <v>2</v>
      </c>
      <c r="F1999" s="161">
        <v>9079616</v>
      </c>
      <c r="G1999" s="161">
        <v>13500000</v>
      </c>
      <c r="H1999" s="159" t="s">
        <v>3651</v>
      </c>
      <c r="I1999" s="159" t="s">
        <v>3680</v>
      </c>
      <c r="J1999" s="159" t="s">
        <v>3680</v>
      </c>
      <c r="K1999" s="159" t="s">
        <v>193</v>
      </c>
      <c r="L1999" s="159" t="s">
        <v>10932</v>
      </c>
    </row>
    <row r="2000" spans="1:12" x14ac:dyDescent="0.2">
      <c r="A2000" s="159" t="s">
        <v>9331</v>
      </c>
      <c r="B2000" s="159" t="s">
        <v>9332</v>
      </c>
      <c r="C2000" s="159" t="s">
        <v>10926</v>
      </c>
      <c r="D2000" s="159" t="s">
        <v>10926</v>
      </c>
      <c r="E2000" s="160">
        <v>1</v>
      </c>
      <c r="F2000" s="161">
        <v>37500000</v>
      </c>
      <c r="G2000" s="161">
        <v>75000000</v>
      </c>
      <c r="H2000" s="159" t="s">
        <v>3670</v>
      </c>
      <c r="I2000" s="159" t="s">
        <v>3671</v>
      </c>
      <c r="J2000" s="159" t="s">
        <v>8969</v>
      </c>
      <c r="K2000" s="159" t="s">
        <v>182</v>
      </c>
      <c r="L2000" s="159" t="s">
        <v>10933</v>
      </c>
    </row>
    <row r="2001" spans="1:12" x14ac:dyDescent="0.2">
      <c r="A2001" s="159" t="s">
        <v>10934</v>
      </c>
      <c r="B2001" s="159" t="s">
        <v>10935</v>
      </c>
      <c r="C2001" s="159" t="s">
        <v>10926</v>
      </c>
      <c r="D2001" s="159" t="s">
        <v>4461</v>
      </c>
      <c r="E2001" s="160">
        <v>2</v>
      </c>
      <c r="F2001" s="161">
        <v>6925563</v>
      </c>
      <c r="G2001" s="161">
        <v>6925563</v>
      </c>
      <c r="H2001" s="159" t="s">
        <v>3651</v>
      </c>
      <c r="I2001" s="159" t="s">
        <v>3671</v>
      </c>
      <c r="J2001" s="159" t="s">
        <v>9333</v>
      </c>
      <c r="K2001" s="159" t="s">
        <v>178</v>
      </c>
      <c r="L2001" s="159" t="s">
        <v>10936</v>
      </c>
    </row>
    <row r="2002" spans="1:12" x14ac:dyDescent="0.2">
      <c r="A2002" s="159" t="s">
        <v>10937</v>
      </c>
      <c r="B2002" s="159" t="s">
        <v>10938</v>
      </c>
      <c r="C2002" s="159" t="s">
        <v>10926</v>
      </c>
      <c r="D2002" s="159" t="s">
        <v>10926</v>
      </c>
      <c r="E2002" s="160">
        <v>1</v>
      </c>
      <c r="F2002" s="161">
        <v>34940000</v>
      </c>
      <c r="G2002" s="161">
        <v>35000000</v>
      </c>
      <c r="H2002" s="159" t="s">
        <v>3651</v>
      </c>
      <c r="I2002" s="159" t="s">
        <v>4996</v>
      </c>
      <c r="J2002" s="159" t="s">
        <v>6351</v>
      </c>
      <c r="K2002" s="159" t="s">
        <v>193</v>
      </c>
      <c r="L2002" s="159" t="s">
        <v>10939</v>
      </c>
    </row>
    <row r="2003" spans="1:12" x14ac:dyDescent="0.2">
      <c r="A2003" s="159" t="s">
        <v>6394</v>
      </c>
      <c r="B2003" s="159" t="s">
        <v>6395</v>
      </c>
      <c r="C2003" s="159" t="s">
        <v>10926</v>
      </c>
      <c r="D2003" s="159" t="s">
        <v>10926</v>
      </c>
      <c r="E2003" s="160">
        <v>1</v>
      </c>
      <c r="F2003" s="161">
        <v>2528201</v>
      </c>
      <c r="G2003" s="161">
        <v>2528201</v>
      </c>
      <c r="H2003" s="159" t="s">
        <v>3651</v>
      </c>
      <c r="I2003" s="159" t="s">
        <v>3683</v>
      </c>
      <c r="J2003" s="159" t="s">
        <v>5145</v>
      </c>
      <c r="K2003" s="159" t="s">
        <v>182</v>
      </c>
      <c r="L2003" s="159" t="s">
        <v>10940</v>
      </c>
    </row>
    <row r="2004" spans="1:12" x14ac:dyDescent="0.2">
      <c r="A2004" s="159" t="s">
        <v>5383</v>
      </c>
      <c r="B2004" s="159" t="s">
        <v>5384</v>
      </c>
      <c r="C2004" s="159" t="s">
        <v>10926</v>
      </c>
      <c r="D2004" s="159" t="s">
        <v>10926</v>
      </c>
      <c r="E2004" s="160">
        <v>1</v>
      </c>
      <c r="F2004" s="161">
        <v>12000000</v>
      </c>
      <c r="G2004" s="161">
        <v>25000000</v>
      </c>
      <c r="H2004" s="159" t="s">
        <v>3651</v>
      </c>
      <c r="I2004" s="159" t="s">
        <v>3810</v>
      </c>
      <c r="J2004" s="159" t="s">
        <v>5385</v>
      </c>
      <c r="K2004" s="159"/>
      <c r="L2004" s="159" t="s">
        <v>10941</v>
      </c>
    </row>
    <row r="2005" spans="1:12" x14ac:dyDescent="0.2">
      <c r="A2005" s="159" t="s">
        <v>6463</v>
      </c>
      <c r="B2005" s="159" t="s">
        <v>6464</v>
      </c>
      <c r="C2005" s="159" t="s">
        <v>10942</v>
      </c>
      <c r="D2005" s="159" t="s">
        <v>10942</v>
      </c>
      <c r="E2005" s="160">
        <v>1</v>
      </c>
      <c r="F2005" s="161">
        <v>40251846</v>
      </c>
      <c r="G2005" s="161">
        <v>51651846</v>
      </c>
      <c r="H2005" s="159" t="s">
        <v>3651</v>
      </c>
      <c r="I2005" s="159" t="s">
        <v>3753</v>
      </c>
      <c r="J2005" s="159" t="s">
        <v>6465</v>
      </c>
      <c r="K2005" s="159" t="s">
        <v>185</v>
      </c>
      <c r="L2005" s="159" t="s">
        <v>10943</v>
      </c>
    </row>
    <row r="2006" spans="1:12" x14ac:dyDescent="0.2">
      <c r="A2006" s="159" t="s">
        <v>10944</v>
      </c>
      <c r="B2006" s="159" t="s">
        <v>10945</v>
      </c>
      <c r="C2006" s="159" t="s">
        <v>10942</v>
      </c>
      <c r="D2006" s="159" t="s">
        <v>10942</v>
      </c>
      <c r="E2006" s="160">
        <v>1</v>
      </c>
      <c r="F2006" s="161">
        <v>4078010</v>
      </c>
      <c r="G2006" s="161">
        <v>6580866</v>
      </c>
      <c r="H2006" s="159" t="s">
        <v>3651</v>
      </c>
      <c r="I2006" s="159" t="s">
        <v>4846</v>
      </c>
      <c r="J2006" s="159" t="s">
        <v>4958</v>
      </c>
      <c r="K2006" s="159"/>
      <c r="L2006" s="159" t="s">
        <v>10946</v>
      </c>
    </row>
    <row r="2007" spans="1:12" x14ac:dyDescent="0.2">
      <c r="A2007" s="159" t="s">
        <v>10947</v>
      </c>
      <c r="B2007" s="159" t="s">
        <v>10948</v>
      </c>
      <c r="C2007" s="159" t="s">
        <v>10942</v>
      </c>
      <c r="D2007" s="159" t="s">
        <v>10942</v>
      </c>
      <c r="E2007" s="160">
        <v>1</v>
      </c>
      <c r="F2007" s="161">
        <v>27524145</v>
      </c>
      <c r="G2007" s="161">
        <v>33124959</v>
      </c>
      <c r="H2007" s="159" t="s">
        <v>3651</v>
      </c>
      <c r="I2007" s="159" t="s">
        <v>4010</v>
      </c>
      <c r="J2007" s="159" t="s">
        <v>5390</v>
      </c>
      <c r="K2007" s="159" t="s">
        <v>182</v>
      </c>
      <c r="L2007" s="159" t="s">
        <v>10949</v>
      </c>
    </row>
    <row r="2008" spans="1:12" x14ac:dyDescent="0.2">
      <c r="A2008" s="159" t="s">
        <v>10950</v>
      </c>
      <c r="B2008" s="159" t="s">
        <v>10951</v>
      </c>
      <c r="C2008" s="159" t="s">
        <v>10942</v>
      </c>
      <c r="D2008" s="159" t="s">
        <v>10942</v>
      </c>
      <c r="E2008" s="160">
        <v>1</v>
      </c>
      <c r="F2008" s="161">
        <v>8000011</v>
      </c>
      <c r="G2008" s="161">
        <v>17000022</v>
      </c>
      <c r="H2008" s="159" t="s">
        <v>3651</v>
      </c>
      <c r="I2008" s="159" t="s">
        <v>3656</v>
      </c>
      <c r="J2008" s="159" t="s">
        <v>3881</v>
      </c>
      <c r="K2008" s="159" t="s">
        <v>189</v>
      </c>
      <c r="L2008" s="159" t="s">
        <v>10952</v>
      </c>
    </row>
    <row r="2009" spans="1:12" x14ac:dyDescent="0.2">
      <c r="A2009" s="159" t="s">
        <v>10953</v>
      </c>
      <c r="B2009" s="159" t="s">
        <v>10954</v>
      </c>
      <c r="C2009" s="159" t="s">
        <v>10942</v>
      </c>
      <c r="D2009" s="159" t="s">
        <v>10942</v>
      </c>
      <c r="E2009" s="160">
        <v>1</v>
      </c>
      <c r="F2009" s="161">
        <v>14999997</v>
      </c>
      <c r="G2009" s="161">
        <v>65000000</v>
      </c>
      <c r="H2009" s="159" t="s">
        <v>3651</v>
      </c>
      <c r="I2009" s="159" t="s">
        <v>3680</v>
      </c>
      <c r="J2009" s="159" t="s">
        <v>3680</v>
      </c>
      <c r="K2009" s="159" t="s">
        <v>193</v>
      </c>
      <c r="L2009" s="159" t="s">
        <v>10955</v>
      </c>
    </row>
    <row r="2010" spans="1:12" x14ac:dyDescent="0.2">
      <c r="A2010" s="159" t="s">
        <v>3892</v>
      </c>
      <c r="B2010" s="159" t="s">
        <v>7692</v>
      </c>
      <c r="C2010" s="159" t="s">
        <v>10942</v>
      </c>
      <c r="D2010" s="159" t="s">
        <v>10942</v>
      </c>
      <c r="E2010" s="160">
        <v>1</v>
      </c>
      <c r="F2010" s="161">
        <v>80000016</v>
      </c>
      <c r="G2010" s="161">
        <v>240000000</v>
      </c>
      <c r="H2010" s="159" t="s">
        <v>3651</v>
      </c>
      <c r="I2010" s="159" t="s">
        <v>3893</v>
      </c>
      <c r="J2010" s="159" t="s">
        <v>3680</v>
      </c>
      <c r="K2010" s="159"/>
      <c r="L2010" s="159" t="s">
        <v>10956</v>
      </c>
    </row>
    <row r="2011" spans="1:12" x14ac:dyDescent="0.2">
      <c r="A2011" s="159" t="s">
        <v>10957</v>
      </c>
      <c r="B2011" s="159" t="s">
        <v>10958</v>
      </c>
      <c r="C2011" s="159" t="s">
        <v>7961</v>
      </c>
      <c r="D2011" s="159" t="s">
        <v>7961</v>
      </c>
      <c r="E2011" s="160">
        <v>1</v>
      </c>
      <c r="F2011" s="161">
        <v>3278840</v>
      </c>
      <c r="G2011" s="161">
        <v>3278840</v>
      </c>
      <c r="H2011" s="159" t="s">
        <v>3651</v>
      </c>
      <c r="I2011" s="159" t="s">
        <v>3680</v>
      </c>
      <c r="J2011" s="159" t="s">
        <v>3680</v>
      </c>
      <c r="K2011" s="159" t="s">
        <v>185</v>
      </c>
      <c r="L2011" s="159" t="s">
        <v>10959</v>
      </c>
    </row>
    <row r="2012" spans="1:12" x14ac:dyDescent="0.2">
      <c r="A2012" s="159" t="s">
        <v>10957</v>
      </c>
      <c r="B2012" s="159" t="s">
        <v>10958</v>
      </c>
      <c r="C2012" s="159" t="s">
        <v>7961</v>
      </c>
      <c r="D2012" s="159" t="s">
        <v>7961</v>
      </c>
      <c r="E2012" s="160">
        <v>1</v>
      </c>
      <c r="F2012" s="161">
        <v>210000</v>
      </c>
      <c r="G2012" s="161">
        <v>10000000</v>
      </c>
      <c r="H2012" s="159" t="s">
        <v>3651</v>
      </c>
      <c r="I2012" s="159" t="s">
        <v>3680</v>
      </c>
      <c r="J2012" s="159" t="s">
        <v>3680</v>
      </c>
      <c r="K2012" s="159" t="s">
        <v>185</v>
      </c>
      <c r="L2012" s="159" t="s">
        <v>10960</v>
      </c>
    </row>
    <row r="2013" spans="1:12" x14ac:dyDescent="0.2">
      <c r="A2013" s="159" t="s">
        <v>10961</v>
      </c>
      <c r="B2013" s="159" t="s">
        <v>10962</v>
      </c>
      <c r="C2013" s="159" t="s">
        <v>7961</v>
      </c>
      <c r="D2013" s="159" t="s">
        <v>7961</v>
      </c>
      <c r="E2013" s="160">
        <v>1</v>
      </c>
      <c r="F2013" s="161">
        <v>35010120</v>
      </c>
      <c r="G2013" s="161">
        <v>35010120</v>
      </c>
      <c r="H2013" s="159" t="s">
        <v>3651</v>
      </c>
      <c r="I2013" s="159" t="s">
        <v>3818</v>
      </c>
      <c r="J2013" s="159" t="s">
        <v>10963</v>
      </c>
      <c r="K2013" s="159"/>
      <c r="L2013" s="159" t="s">
        <v>10964</v>
      </c>
    </row>
    <row r="2014" spans="1:12" x14ac:dyDescent="0.2">
      <c r="A2014" s="159" t="s">
        <v>3721</v>
      </c>
      <c r="B2014" s="159" t="s">
        <v>3723</v>
      </c>
      <c r="C2014" s="159" t="s">
        <v>7961</v>
      </c>
      <c r="D2014" s="159" t="s">
        <v>7961</v>
      </c>
      <c r="E2014" s="160">
        <v>1</v>
      </c>
      <c r="F2014" s="161">
        <v>20846671</v>
      </c>
      <c r="G2014" s="161">
        <v>20846671</v>
      </c>
      <c r="H2014" s="159" t="s">
        <v>3651</v>
      </c>
      <c r="I2014" s="159" t="s">
        <v>3663</v>
      </c>
      <c r="J2014" s="159" t="s">
        <v>4192</v>
      </c>
      <c r="K2014" s="159"/>
      <c r="L2014" s="159" t="s">
        <v>3758</v>
      </c>
    </row>
    <row r="2015" spans="1:12" x14ac:dyDescent="0.2">
      <c r="A2015" s="159" t="s">
        <v>10965</v>
      </c>
      <c r="B2015" s="159" t="s">
        <v>10966</v>
      </c>
      <c r="C2015" s="159" t="s">
        <v>10382</v>
      </c>
      <c r="D2015" s="159" t="s">
        <v>10967</v>
      </c>
      <c r="E2015" s="160">
        <v>2</v>
      </c>
      <c r="F2015" s="161">
        <v>3500000</v>
      </c>
      <c r="G2015" s="161">
        <v>7400000</v>
      </c>
      <c r="H2015" s="159" t="s">
        <v>3651</v>
      </c>
      <c r="I2015" s="159" t="s">
        <v>3656</v>
      </c>
      <c r="J2015" s="159" t="s">
        <v>4916</v>
      </c>
      <c r="K2015" s="159" t="s">
        <v>193</v>
      </c>
      <c r="L2015" s="159" t="s">
        <v>10968</v>
      </c>
    </row>
    <row r="2016" spans="1:12" x14ac:dyDescent="0.2">
      <c r="A2016" s="159" t="s">
        <v>4892</v>
      </c>
      <c r="B2016" s="159" t="s">
        <v>4893</v>
      </c>
      <c r="C2016" s="159" t="s">
        <v>10382</v>
      </c>
      <c r="D2016" s="159" t="s">
        <v>10382</v>
      </c>
      <c r="E2016" s="160">
        <v>1</v>
      </c>
      <c r="F2016" s="161">
        <v>3758000</v>
      </c>
      <c r="G2016" s="161">
        <v>7000000</v>
      </c>
      <c r="H2016" s="159" t="s">
        <v>3651</v>
      </c>
      <c r="I2016" s="159" t="s">
        <v>3656</v>
      </c>
      <c r="J2016" s="159" t="s">
        <v>4895</v>
      </c>
      <c r="K2016" s="159"/>
      <c r="L2016" s="159" t="s">
        <v>10969</v>
      </c>
    </row>
    <row r="2017" spans="1:12" x14ac:dyDescent="0.2">
      <c r="A2017" s="159" t="s">
        <v>8781</v>
      </c>
      <c r="B2017" s="159" t="s">
        <v>8782</v>
      </c>
      <c r="C2017" s="159" t="s">
        <v>10382</v>
      </c>
      <c r="D2017" s="159" t="s">
        <v>10382</v>
      </c>
      <c r="E2017" s="160">
        <v>1</v>
      </c>
      <c r="F2017" s="161">
        <v>8300000</v>
      </c>
      <c r="G2017" s="161">
        <v>15000000</v>
      </c>
      <c r="H2017" s="159" t="s">
        <v>3651</v>
      </c>
      <c r="I2017" s="159" t="s">
        <v>5794</v>
      </c>
      <c r="J2017" s="159" t="s">
        <v>5795</v>
      </c>
      <c r="K2017" s="159" t="s">
        <v>185</v>
      </c>
      <c r="L2017" s="159" t="s">
        <v>10970</v>
      </c>
    </row>
    <row r="2018" spans="1:12" x14ac:dyDescent="0.2">
      <c r="A2018" s="159" t="s">
        <v>9151</v>
      </c>
      <c r="B2018" s="159" t="s">
        <v>9152</v>
      </c>
      <c r="C2018" s="159" t="s">
        <v>10382</v>
      </c>
      <c r="D2018" s="159" t="s">
        <v>10382</v>
      </c>
      <c r="E2018" s="160">
        <v>1</v>
      </c>
      <c r="F2018" s="161">
        <v>250000</v>
      </c>
      <c r="G2018" s="161">
        <v>250000</v>
      </c>
      <c r="H2018" s="159" t="s">
        <v>3651</v>
      </c>
      <c r="I2018" s="159" t="s">
        <v>3656</v>
      </c>
      <c r="J2018" s="159" t="s">
        <v>3881</v>
      </c>
      <c r="K2018" s="159" t="s">
        <v>182</v>
      </c>
      <c r="L2018" s="159" t="s">
        <v>10971</v>
      </c>
    </row>
    <row r="2019" spans="1:12" x14ac:dyDescent="0.2">
      <c r="A2019" s="159" t="s">
        <v>7104</v>
      </c>
      <c r="B2019" s="159" t="s">
        <v>7105</v>
      </c>
      <c r="C2019" s="159" t="s">
        <v>10382</v>
      </c>
      <c r="D2019" s="159" t="s">
        <v>10382</v>
      </c>
      <c r="E2019" s="160">
        <v>1</v>
      </c>
      <c r="F2019" s="161">
        <v>6000000</v>
      </c>
      <c r="G2019" s="161">
        <v>6000000</v>
      </c>
      <c r="H2019" s="159" t="s">
        <v>3651</v>
      </c>
      <c r="I2019" s="159" t="s">
        <v>5209</v>
      </c>
      <c r="J2019" s="159" t="s">
        <v>5663</v>
      </c>
      <c r="K2019" s="159"/>
      <c r="L2019" s="159" t="s">
        <v>10972</v>
      </c>
    </row>
    <row r="2020" spans="1:12" x14ac:dyDescent="0.2">
      <c r="A2020" s="159" t="s">
        <v>10973</v>
      </c>
      <c r="B2020" s="159" t="s">
        <v>10974</v>
      </c>
      <c r="C2020" s="159" t="s">
        <v>10975</v>
      </c>
      <c r="D2020" s="159" t="s">
        <v>10975</v>
      </c>
      <c r="E2020" s="160">
        <v>1</v>
      </c>
      <c r="F2020" s="161">
        <v>1000000</v>
      </c>
      <c r="G2020" s="161">
        <v>5000000</v>
      </c>
      <c r="H2020" s="159" t="s">
        <v>3670</v>
      </c>
      <c r="I2020" s="159" t="s">
        <v>3690</v>
      </c>
      <c r="J2020" s="159" t="s">
        <v>6798</v>
      </c>
      <c r="K2020" s="159"/>
      <c r="L2020" s="159" t="s">
        <v>10976</v>
      </c>
    </row>
    <row r="2021" spans="1:12" x14ac:dyDescent="0.2">
      <c r="A2021" s="159" t="s">
        <v>10977</v>
      </c>
      <c r="B2021" s="159" t="s">
        <v>10978</v>
      </c>
      <c r="C2021" s="159" t="s">
        <v>10975</v>
      </c>
      <c r="D2021" s="159" t="s">
        <v>10975</v>
      </c>
      <c r="E2021" s="160">
        <v>1</v>
      </c>
      <c r="F2021" s="161">
        <v>24049258</v>
      </c>
      <c r="G2021" s="161">
        <v>24049258</v>
      </c>
      <c r="H2021" s="159" t="s">
        <v>3651</v>
      </c>
      <c r="I2021" s="159" t="s">
        <v>3671</v>
      </c>
      <c r="J2021" s="159" t="s">
        <v>4920</v>
      </c>
      <c r="K2021" s="159" t="s">
        <v>193</v>
      </c>
      <c r="L2021" s="159" t="s">
        <v>10979</v>
      </c>
    </row>
    <row r="2022" spans="1:12" x14ac:dyDescent="0.2">
      <c r="A2022" s="159" t="s">
        <v>10980</v>
      </c>
      <c r="B2022" s="159" t="s">
        <v>10981</v>
      </c>
      <c r="C2022" s="159" t="s">
        <v>10975</v>
      </c>
      <c r="D2022" s="159" t="s">
        <v>10975</v>
      </c>
      <c r="E2022" s="160">
        <v>1</v>
      </c>
      <c r="F2022" s="161">
        <v>0</v>
      </c>
      <c r="G2022" s="161">
        <v>500000</v>
      </c>
      <c r="H2022" s="159" t="s">
        <v>3651</v>
      </c>
      <c r="I2022" s="159" t="s">
        <v>5565</v>
      </c>
      <c r="J2022" s="159" t="s">
        <v>6477</v>
      </c>
      <c r="K2022" s="159" t="s">
        <v>193</v>
      </c>
      <c r="L2022" s="159" t="s">
        <v>10982</v>
      </c>
    </row>
    <row r="2023" spans="1:12" x14ac:dyDescent="0.2">
      <c r="A2023" s="159" t="s">
        <v>10983</v>
      </c>
      <c r="B2023" s="159" t="s">
        <v>10984</v>
      </c>
      <c r="C2023" s="159" t="s">
        <v>10985</v>
      </c>
      <c r="D2023" s="159" t="s">
        <v>10986</v>
      </c>
      <c r="E2023" s="160">
        <v>4</v>
      </c>
      <c r="F2023" s="161">
        <v>119850000</v>
      </c>
      <c r="G2023" s="161">
        <v>119850000</v>
      </c>
      <c r="H2023" s="159" t="s">
        <v>3670</v>
      </c>
      <c r="I2023" s="159" t="s">
        <v>3716</v>
      </c>
      <c r="J2023" s="159" t="s">
        <v>5266</v>
      </c>
      <c r="K2023" s="159" t="s">
        <v>193</v>
      </c>
      <c r="L2023" s="159" t="s">
        <v>10987</v>
      </c>
    </row>
    <row r="2024" spans="1:12" x14ac:dyDescent="0.2">
      <c r="A2024" s="159" t="s">
        <v>5051</v>
      </c>
      <c r="B2024" s="159" t="s">
        <v>5052</v>
      </c>
      <c r="C2024" s="159" t="s">
        <v>10985</v>
      </c>
      <c r="D2024" s="159" t="s">
        <v>10985</v>
      </c>
      <c r="E2024" s="160">
        <v>1</v>
      </c>
      <c r="F2024" s="161">
        <v>1055000</v>
      </c>
      <c r="G2024" s="161"/>
      <c r="H2024" s="159" t="s">
        <v>3651</v>
      </c>
      <c r="I2024" s="159" t="s">
        <v>3753</v>
      </c>
      <c r="J2024" s="159" t="s">
        <v>5053</v>
      </c>
      <c r="K2024" s="159" t="s">
        <v>185</v>
      </c>
      <c r="L2024" s="159" t="s">
        <v>10988</v>
      </c>
    </row>
    <row r="2025" spans="1:12" x14ac:dyDescent="0.2">
      <c r="A2025" s="159" t="s">
        <v>10989</v>
      </c>
      <c r="B2025" s="159" t="s">
        <v>10990</v>
      </c>
      <c r="C2025" s="159" t="s">
        <v>10985</v>
      </c>
      <c r="D2025" s="159" t="s">
        <v>6310</v>
      </c>
      <c r="E2025" s="160">
        <v>2</v>
      </c>
      <c r="F2025" s="161">
        <v>841000</v>
      </c>
      <c r="G2025" s="161">
        <v>1300000</v>
      </c>
      <c r="H2025" s="159" t="s">
        <v>3651</v>
      </c>
      <c r="I2025" s="159" t="s">
        <v>6772</v>
      </c>
      <c r="J2025" s="159" t="s">
        <v>10991</v>
      </c>
      <c r="K2025" s="159" t="s">
        <v>182</v>
      </c>
      <c r="L2025" s="159" t="s">
        <v>10992</v>
      </c>
    </row>
    <row r="2026" spans="1:12" x14ac:dyDescent="0.2">
      <c r="A2026" s="159" t="s">
        <v>8734</v>
      </c>
      <c r="B2026" s="159" t="s">
        <v>8735</v>
      </c>
      <c r="C2026" s="159" t="s">
        <v>7918</v>
      </c>
      <c r="D2026" s="159" t="s">
        <v>7918</v>
      </c>
      <c r="E2026" s="160">
        <v>1</v>
      </c>
      <c r="F2026" s="161">
        <v>7000000</v>
      </c>
      <c r="G2026" s="161">
        <v>75000000</v>
      </c>
      <c r="H2026" s="159" t="s">
        <v>3670</v>
      </c>
      <c r="I2026" s="159" t="s">
        <v>3656</v>
      </c>
      <c r="J2026" s="159" t="s">
        <v>5270</v>
      </c>
      <c r="K2026" s="159"/>
      <c r="L2026" s="159" t="s">
        <v>10993</v>
      </c>
    </row>
    <row r="2027" spans="1:12" x14ac:dyDescent="0.2">
      <c r="A2027" s="159" t="s">
        <v>10994</v>
      </c>
      <c r="B2027" s="159" t="s">
        <v>10995</v>
      </c>
      <c r="C2027" s="159" t="s">
        <v>7918</v>
      </c>
      <c r="D2027" s="159" t="s">
        <v>7918</v>
      </c>
      <c r="E2027" s="160">
        <v>1</v>
      </c>
      <c r="F2027" s="161">
        <v>350000</v>
      </c>
      <c r="G2027" s="161">
        <v>350000</v>
      </c>
      <c r="H2027" s="159" t="s">
        <v>3651</v>
      </c>
      <c r="I2027" s="159" t="s">
        <v>3687</v>
      </c>
      <c r="J2027" s="159" t="s">
        <v>5313</v>
      </c>
      <c r="K2027" s="159" t="s">
        <v>189</v>
      </c>
      <c r="L2027" s="159" t="s">
        <v>10996</v>
      </c>
    </row>
    <row r="2028" spans="1:12" x14ac:dyDescent="0.2">
      <c r="A2028" s="159" t="s">
        <v>6580</v>
      </c>
      <c r="B2028" s="159" t="s">
        <v>6581</v>
      </c>
      <c r="C2028" s="159" t="s">
        <v>7918</v>
      </c>
      <c r="D2028" s="159" t="s">
        <v>7918</v>
      </c>
      <c r="E2028" s="160">
        <v>1</v>
      </c>
      <c r="F2028" s="161">
        <v>2999999</v>
      </c>
      <c r="G2028" s="161">
        <v>2999999</v>
      </c>
      <c r="H2028" s="159" t="s">
        <v>3651</v>
      </c>
      <c r="I2028" s="159" t="s">
        <v>3776</v>
      </c>
      <c r="J2028" s="159" t="s">
        <v>6582</v>
      </c>
      <c r="K2028" s="159"/>
      <c r="L2028" s="159" t="s">
        <v>10997</v>
      </c>
    </row>
    <row r="2029" spans="1:12" x14ac:dyDescent="0.2">
      <c r="A2029" s="159" t="s">
        <v>10998</v>
      </c>
      <c r="B2029" s="159" t="s">
        <v>10999</v>
      </c>
      <c r="C2029" s="159" t="s">
        <v>7918</v>
      </c>
      <c r="D2029" s="159" t="s">
        <v>7918</v>
      </c>
      <c r="E2029" s="160">
        <v>1</v>
      </c>
      <c r="F2029" s="161">
        <v>720000</v>
      </c>
      <c r="G2029" s="161">
        <v>1020000</v>
      </c>
      <c r="H2029" s="159" t="s">
        <v>3651</v>
      </c>
      <c r="I2029" s="159" t="s">
        <v>3663</v>
      </c>
      <c r="J2029" s="159" t="s">
        <v>11000</v>
      </c>
      <c r="K2029" s="159" t="s">
        <v>189</v>
      </c>
      <c r="L2029" s="159" t="s">
        <v>11001</v>
      </c>
    </row>
    <row r="2030" spans="1:12" x14ac:dyDescent="0.2">
      <c r="A2030" s="159" t="s">
        <v>11002</v>
      </c>
      <c r="B2030" s="159" t="s">
        <v>5216</v>
      </c>
      <c r="C2030" s="159" t="s">
        <v>4483</v>
      </c>
      <c r="D2030" s="159" t="s">
        <v>4483</v>
      </c>
      <c r="E2030" s="160">
        <v>1</v>
      </c>
      <c r="F2030" s="161">
        <v>6000000</v>
      </c>
      <c r="G2030" s="161">
        <v>6000000</v>
      </c>
      <c r="H2030" s="159" t="s">
        <v>3670</v>
      </c>
      <c r="I2030" s="159" t="s">
        <v>3656</v>
      </c>
      <c r="J2030" s="159" t="s">
        <v>5070</v>
      </c>
      <c r="K2030" s="159"/>
      <c r="L2030" s="159" t="s">
        <v>11003</v>
      </c>
    </row>
    <row r="2031" spans="1:12" x14ac:dyDescent="0.2">
      <c r="A2031" s="159" t="s">
        <v>11004</v>
      </c>
      <c r="B2031" s="159" t="s">
        <v>11005</v>
      </c>
      <c r="C2031" s="159" t="s">
        <v>4483</v>
      </c>
      <c r="D2031" s="159" t="s">
        <v>4483</v>
      </c>
      <c r="E2031" s="160">
        <v>1</v>
      </c>
      <c r="F2031" s="161">
        <v>100007</v>
      </c>
      <c r="G2031" s="161">
        <v>300023</v>
      </c>
      <c r="H2031" s="159" t="s">
        <v>3651</v>
      </c>
      <c r="I2031" s="159" t="s">
        <v>3753</v>
      </c>
      <c r="J2031" s="159" t="s">
        <v>11006</v>
      </c>
      <c r="K2031" s="159" t="s">
        <v>178</v>
      </c>
      <c r="L2031" s="159" t="s">
        <v>11007</v>
      </c>
    </row>
    <row r="2032" spans="1:12" x14ac:dyDescent="0.2">
      <c r="A2032" s="159" t="s">
        <v>7002</v>
      </c>
      <c r="B2032" s="159" t="s">
        <v>7003</v>
      </c>
      <c r="C2032" s="159" t="s">
        <v>4483</v>
      </c>
      <c r="D2032" s="159" t="s">
        <v>4483</v>
      </c>
      <c r="E2032" s="160">
        <v>1</v>
      </c>
      <c r="F2032" s="161">
        <v>149999997</v>
      </c>
      <c r="G2032" s="161">
        <v>149999997</v>
      </c>
      <c r="H2032" s="159" t="s">
        <v>3651</v>
      </c>
      <c r="I2032" s="159" t="s">
        <v>3656</v>
      </c>
      <c r="J2032" s="159" t="s">
        <v>7005</v>
      </c>
      <c r="K2032" s="159" t="s">
        <v>182</v>
      </c>
      <c r="L2032" s="159" t="s">
        <v>11008</v>
      </c>
    </row>
    <row r="2033" spans="1:12" x14ac:dyDescent="0.2">
      <c r="A2033" s="159" t="s">
        <v>9650</v>
      </c>
      <c r="B2033" s="159" t="s">
        <v>9651</v>
      </c>
      <c r="C2033" s="159" t="s">
        <v>11009</v>
      </c>
      <c r="D2033" s="159" t="s">
        <v>11009</v>
      </c>
      <c r="E2033" s="160">
        <v>1</v>
      </c>
      <c r="F2033" s="161">
        <v>125000000</v>
      </c>
      <c r="G2033" s="161">
        <v>125000000</v>
      </c>
      <c r="H2033" s="159" t="s">
        <v>3651</v>
      </c>
      <c r="I2033" s="159" t="s">
        <v>3656</v>
      </c>
      <c r="J2033" s="159" t="s">
        <v>3944</v>
      </c>
      <c r="K2033" s="159"/>
      <c r="L2033" s="159" t="s">
        <v>11010</v>
      </c>
    </row>
    <row r="2034" spans="1:12" x14ac:dyDescent="0.2">
      <c r="A2034" s="159" t="s">
        <v>11011</v>
      </c>
      <c r="B2034" s="159" t="s">
        <v>11012</v>
      </c>
      <c r="C2034" s="159" t="s">
        <v>11009</v>
      </c>
      <c r="D2034" s="159" t="s">
        <v>11009</v>
      </c>
      <c r="E2034" s="160">
        <v>1</v>
      </c>
      <c r="F2034" s="161">
        <v>125000</v>
      </c>
      <c r="G2034" s="161">
        <v>10000000</v>
      </c>
      <c r="H2034" s="159" t="s">
        <v>3651</v>
      </c>
      <c r="I2034" s="159" t="s">
        <v>3704</v>
      </c>
      <c r="J2034" s="159" t="s">
        <v>11013</v>
      </c>
      <c r="K2034" s="159" t="s">
        <v>185</v>
      </c>
      <c r="L2034" s="159" t="s">
        <v>11014</v>
      </c>
    </row>
    <row r="2035" spans="1:12" x14ac:dyDescent="0.2">
      <c r="A2035" s="159" t="s">
        <v>5532</v>
      </c>
      <c r="B2035" s="159" t="s">
        <v>5533</v>
      </c>
      <c r="C2035" s="159" t="s">
        <v>11009</v>
      </c>
      <c r="D2035" s="159" t="s">
        <v>2184</v>
      </c>
      <c r="E2035" s="160">
        <v>2</v>
      </c>
      <c r="F2035" s="161">
        <v>21098500</v>
      </c>
      <c r="G2035" s="161">
        <v>30000000</v>
      </c>
      <c r="H2035" s="159" t="s">
        <v>3651</v>
      </c>
      <c r="I2035" s="159" t="s">
        <v>5209</v>
      </c>
      <c r="J2035" s="159" t="s">
        <v>5534</v>
      </c>
      <c r="K2035" s="159"/>
      <c r="L2035" s="159" t="s">
        <v>11015</v>
      </c>
    </row>
    <row r="2036" spans="1:12" x14ac:dyDescent="0.2">
      <c r="A2036" s="159" t="s">
        <v>11016</v>
      </c>
      <c r="B2036" s="159" t="s">
        <v>11017</v>
      </c>
      <c r="C2036" s="159" t="s">
        <v>11018</v>
      </c>
      <c r="D2036" s="159" t="s">
        <v>11018</v>
      </c>
      <c r="E2036" s="160">
        <v>1</v>
      </c>
      <c r="F2036" s="161">
        <v>12776288</v>
      </c>
      <c r="G2036" s="161">
        <v>12776288</v>
      </c>
      <c r="H2036" s="159" t="s">
        <v>3670</v>
      </c>
      <c r="I2036" s="159" t="s">
        <v>3656</v>
      </c>
      <c r="J2036" s="159" t="s">
        <v>6707</v>
      </c>
      <c r="K2036" s="159" t="s">
        <v>185</v>
      </c>
      <c r="L2036" s="159" t="s">
        <v>11019</v>
      </c>
    </row>
    <row r="2037" spans="1:12" x14ac:dyDescent="0.2">
      <c r="A2037" s="159" t="s">
        <v>11020</v>
      </c>
      <c r="B2037" s="159" t="s">
        <v>11021</v>
      </c>
      <c r="C2037" s="159" t="s">
        <v>11018</v>
      </c>
      <c r="D2037" s="159" t="s">
        <v>10703</v>
      </c>
      <c r="E2037" s="160">
        <v>2</v>
      </c>
      <c r="F2037" s="161">
        <v>40321700</v>
      </c>
      <c r="G2037" s="161">
        <v>40321700</v>
      </c>
      <c r="H2037" s="159" t="s">
        <v>3651</v>
      </c>
      <c r="I2037" s="159" t="s">
        <v>3671</v>
      </c>
      <c r="J2037" s="159" t="s">
        <v>3851</v>
      </c>
      <c r="K2037" s="159" t="s">
        <v>185</v>
      </c>
      <c r="L2037" s="159" t="s">
        <v>11022</v>
      </c>
    </row>
    <row r="2038" spans="1:12" x14ac:dyDescent="0.2">
      <c r="A2038" s="159" t="s">
        <v>11023</v>
      </c>
      <c r="B2038" s="159" t="s">
        <v>11024</v>
      </c>
      <c r="C2038" s="159" t="s">
        <v>11018</v>
      </c>
      <c r="D2038" s="159" t="s">
        <v>11018</v>
      </c>
      <c r="E2038" s="160">
        <v>1</v>
      </c>
      <c r="F2038" s="161">
        <v>725000</v>
      </c>
      <c r="G2038" s="161">
        <v>6000000</v>
      </c>
      <c r="H2038" s="159" t="s">
        <v>3670</v>
      </c>
      <c r="I2038" s="159" t="s">
        <v>3704</v>
      </c>
      <c r="J2038" s="159" t="s">
        <v>5205</v>
      </c>
      <c r="K2038" s="159"/>
      <c r="L2038" s="159" t="s">
        <v>11025</v>
      </c>
    </row>
    <row r="2039" spans="1:12" x14ac:dyDescent="0.2">
      <c r="A2039" s="159" t="s">
        <v>8677</v>
      </c>
      <c r="B2039" s="159" t="s">
        <v>8678</v>
      </c>
      <c r="C2039" s="159" t="s">
        <v>11018</v>
      </c>
      <c r="D2039" s="159" t="s">
        <v>11018</v>
      </c>
      <c r="E2039" s="160">
        <v>1</v>
      </c>
      <c r="F2039" s="161">
        <v>2839628</v>
      </c>
      <c r="G2039" s="161">
        <v>6840921</v>
      </c>
      <c r="H2039" s="159" t="s">
        <v>3651</v>
      </c>
      <c r="I2039" s="159" t="s">
        <v>4979</v>
      </c>
      <c r="J2039" s="159" t="s">
        <v>6017</v>
      </c>
      <c r="K2039" s="159"/>
      <c r="L2039" s="159" t="s">
        <v>11026</v>
      </c>
    </row>
    <row r="2040" spans="1:12" x14ac:dyDescent="0.2">
      <c r="A2040" s="159" t="s">
        <v>11027</v>
      </c>
      <c r="B2040" s="159" t="s">
        <v>11028</v>
      </c>
      <c r="C2040" s="159" t="s">
        <v>11018</v>
      </c>
      <c r="D2040" s="159" t="s">
        <v>11018</v>
      </c>
      <c r="E2040" s="160">
        <v>1</v>
      </c>
      <c r="F2040" s="161">
        <v>56494419</v>
      </c>
      <c r="G2040" s="161">
        <v>56494419</v>
      </c>
      <c r="H2040" s="159" t="s">
        <v>3651</v>
      </c>
      <c r="I2040" s="159" t="s">
        <v>4010</v>
      </c>
      <c r="J2040" s="159" t="s">
        <v>7151</v>
      </c>
      <c r="K2040" s="159"/>
      <c r="L2040" s="159" t="s">
        <v>11029</v>
      </c>
    </row>
    <row r="2041" spans="1:12" x14ac:dyDescent="0.2">
      <c r="A2041" s="159" t="s">
        <v>5288</v>
      </c>
      <c r="B2041" s="159" t="s">
        <v>5289</v>
      </c>
      <c r="C2041" s="159" t="s">
        <v>11030</v>
      </c>
      <c r="D2041" s="159" t="s">
        <v>11030</v>
      </c>
      <c r="E2041" s="160">
        <v>1</v>
      </c>
      <c r="F2041" s="161">
        <v>1539999</v>
      </c>
      <c r="G2041" s="161">
        <v>10000000</v>
      </c>
      <c r="H2041" s="159" t="s">
        <v>3651</v>
      </c>
      <c r="I2041" s="159" t="s">
        <v>3671</v>
      </c>
      <c r="J2041" s="159" t="s">
        <v>4835</v>
      </c>
      <c r="K2041" s="159"/>
      <c r="L2041" s="159" t="s">
        <v>11031</v>
      </c>
    </row>
    <row r="2042" spans="1:12" x14ac:dyDescent="0.2">
      <c r="A2042" s="159" t="s">
        <v>7348</v>
      </c>
      <c r="B2042" s="159" t="s">
        <v>7349</v>
      </c>
      <c r="C2042" s="159" t="s">
        <v>11032</v>
      </c>
      <c r="D2042" s="159" t="s">
        <v>11032</v>
      </c>
      <c r="E2042" s="160">
        <v>1</v>
      </c>
      <c r="F2042" s="161">
        <v>2565225</v>
      </c>
      <c r="G2042" s="161"/>
      <c r="H2042" s="159" t="s">
        <v>3651</v>
      </c>
      <c r="I2042" s="159" t="s">
        <v>3683</v>
      </c>
      <c r="J2042" s="159" t="s">
        <v>8687</v>
      </c>
      <c r="K2042" s="159"/>
      <c r="L2042" s="159" t="s">
        <v>11033</v>
      </c>
    </row>
    <row r="2043" spans="1:12" x14ac:dyDescent="0.2">
      <c r="A2043" s="159" t="s">
        <v>11034</v>
      </c>
      <c r="B2043" s="159" t="s">
        <v>11035</v>
      </c>
      <c r="C2043" s="159" t="s">
        <v>11032</v>
      </c>
      <c r="D2043" s="159" t="s">
        <v>11032</v>
      </c>
      <c r="E2043" s="160">
        <v>1</v>
      </c>
      <c r="F2043" s="161">
        <v>2195000</v>
      </c>
      <c r="G2043" s="161">
        <v>4000000</v>
      </c>
      <c r="H2043" s="159" t="s">
        <v>3651</v>
      </c>
      <c r="I2043" s="159" t="s">
        <v>4846</v>
      </c>
      <c r="J2043" s="159" t="s">
        <v>11036</v>
      </c>
      <c r="K2043" s="159" t="s">
        <v>178</v>
      </c>
      <c r="L2043" s="159" t="s">
        <v>11037</v>
      </c>
    </row>
    <row r="2044" spans="1:12" x14ac:dyDescent="0.2">
      <c r="A2044" s="159" t="s">
        <v>8700</v>
      </c>
      <c r="B2044" s="159" t="s">
        <v>8701</v>
      </c>
      <c r="C2044" s="159" t="s">
        <v>11032</v>
      </c>
      <c r="D2044" s="159" t="s">
        <v>11032</v>
      </c>
      <c r="E2044" s="160">
        <v>1</v>
      </c>
      <c r="F2044" s="161">
        <v>400000</v>
      </c>
      <c r="G2044" s="161">
        <v>1400000</v>
      </c>
      <c r="H2044" s="159" t="s">
        <v>3651</v>
      </c>
      <c r="I2044" s="159" t="s">
        <v>3671</v>
      </c>
      <c r="J2044" s="159" t="s">
        <v>3887</v>
      </c>
      <c r="K2044" s="159" t="s">
        <v>185</v>
      </c>
      <c r="L2044" s="159" t="s">
        <v>11038</v>
      </c>
    </row>
    <row r="2045" spans="1:12" x14ac:dyDescent="0.2">
      <c r="A2045" s="159" t="s">
        <v>8943</v>
      </c>
      <c r="B2045" s="159" t="s">
        <v>8944</v>
      </c>
      <c r="C2045" s="159" t="s">
        <v>11032</v>
      </c>
      <c r="D2045" s="159" t="s">
        <v>11032</v>
      </c>
      <c r="E2045" s="160">
        <v>1</v>
      </c>
      <c r="F2045" s="161">
        <v>436758</v>
      </c>
      <c r="G2045" s="161">
        <v>450000</v>
      </c>
      <c r="H2045" s="159" t="s">
        <v>3651</v>
      </c>
      <c r="I2045" s="159" t="s">
        <v>4846</v>
      </c>
      <c r="J2045" s="159" t="s">
        <v>5089</v>
      </c>
      <c r="K2045" s="159"/>
      <c r="L2045" s="159" t="s">
        <v>11039</v>
      </c>
    </row>
    <row r="2046" spans="1:12" x14ac:dyDescent="0.2">
      <c r="A2046" s="159" t="s">
        <v>11040</v>
      </c>
      <c r="B2046" s="159" t="s">
        <v>11041</v>
      </c>
      <c r="C2046" s="159" t="s">
        <v>2285</v>
      </c>
      <c r="D2046" s="159" t="s">
        <v>2285</v>
      </c>
      <c r="E2046" s="160">
        <v>1</v>
      </c>
      <c r="F2046" s="161">
        <v>150000808</v>
      </c>
      <c r="G2046" s="161">
        <v>150000808</v>
      </c>
      <c r="H2046" s="159" t="s">
        <v>3651</v>
      </c>
      <c r="I2046" s="159" t="s">
        <v>3656</v>
      </c>
      <c r="J2046" s="159" t="s">
        <v>5077</v>
      </c>
      <c r="K2046" s="159"/>
      <c r="L2046" s="159" t="s">
        <v>11042</v>
      </c>
    </row>
    <row r="2047" spans="1:12" x14ac:dyDescent="0.2">
      <c r="A2047" s="159" t="s">
        <v>11043</v>
      </c>
      <c r="B2047" s="159" t="s">
        <v>11044</v>
      </c>
      <c r="C2047" s="159" t="s">
        <v>2285</v>
      </c>
      <c r="D2047" s="159" t="s">
        <v>2285</v>
      </c>
      <c r="E2047" s="160">
        <v>1</v>
      </c>
      <c r="F2047" s="161">
        <v>9999995</v>
      </c>
      <c r="G2047" s="161">
        <v>9999995</v>
      </c>
      <c r="H2047" s="159" t="s">
        <v>3651</v>
      </c>
      <c r="I2047" s="159" t="s">
        <v>3656</v>
      </c>
      <c r="J2047" s="159" t="s">
        <v>3944</v>
      </c>
      <c r="K2047" s="159" t="s">
        <v>182</v>
      </c>
      <c r="L2047" s="159" t="s">
        <v>11045</v>
      </c>
    </row>
    <row r="2048" spans="1:12" x14ac:dyDescent="0.2">
      <c r="A2048" s="159" t="s">
        <v>7125</v>
      </c>
      <c r="B2048" s="159" t="s">
        <v>7126</v>
      </c>
      <c r="C2048" s="159" t="s">
        <v>2285</v>
      </c>
      <c r="D2048" s="159" t="s">
        <v>2285</v>
      </c>
      <c r="E2048" s="160">
        <v>1</v>
      </c>
      <c r="F2048" s="161">
        <v>4557650</v>
      </c>
      <c r="G2048" s="161">
        <v>4557650</v>
      </c>
      <c r="H2048" s="159" t="s">
        <v>3651</v>
      </c>
      <c r="I2048" s="159" t="s">
        <v>5733</v>
      </c>
      <c r="J2048" s="159" t="s">
        <v>8233</v>
      </c>
      <c r="K2048" s="159"/>
      <c r="L2048" s="159" t="s">
        <v>11046</v>
      </c>
    </row>
    <row r="2049" spans="1:12" x14ac:dyDescent="0.2">
      <c r="A2049" s="159" t="s">
        <v>9854</v>
      </c>
      <c r="B2049" s="159" t="s">
        <v>9855</v>
      </c>
      <c r="C2049" s="159" t="s">
        <v>2285</v>
      </c>
      <c r="D2049" s="159" t="s">
        <v>2285</v>
      </c>
      <c r="E2049" s="160">
        <v>1</v>
      </c>
      <c r="F2049" s="161">
        <v>10000000</v>
      </c>
      <c r="G2049" s="161">
        <v>10000000</v>
      </c>
      <c r="H2049" s="159" t="s">
        <v>3670</v>
      </c>
      <c r="I2049" s="159" t="s">
        <v>3818</v>
      </c>
      <c r="J2049" s="159" t="s">
        <v>6523</v>
      </c>
      <c r="K2049" s="159"/>
      <c r="L2049" s="159" t="s">
        <v>11047</v>
      </c>
    </row>
    <row r="2050" spans="1:12" x14ac:dyDescent="0.2">
      <c r="A2050" s="159" t="s">
        <v>8730</v>
      </c>
      <c r="B2050" s="159" t="s">
        <v>8731</v>
      </c>
      <c r="C2050" s="159" t="s">
        <v>2285</v>
      </c>
      <c r="D2050" s="159" t="s">
        <v>2285</v>
      </c>
      <c r="E2050" s="160">
        <v>1</v>
      </c>
      <c r="F2050" s="161">
        <v>0</v>
      </c>
      <c r="G2050" s="161"/>
      <c r="H2050" s="159" t="s">
        <v>3651</v>
      </c>
      <c r="I2050" s="159" t="s">
        <v>3671</v>
      </c>
      <c r="J2050" s="159" t="s">
        <v>5256</v>
      </c>
      <c r="K2050" s="159"/>
      <c r="L2050" s="159" t="s">
        <v>11048</v>
      </c>
    </row>
    <row r="2051" spans="1:12" x14ac:dyDescent="0.2">
      <c r="A2051" s="159" t="s">
        <v>11049</v>
      </c>
      <c r="B2051" s="159" t="s">
        <v>11050</v>
      </c>
      <c r="C2051" s="159" t="s">
        <v>11051</v>
      </c>
      <c r="D2051" s="159" t="s">
        <v>11051</v>
      </c>
      <c r="E2051" s="160">
        <v>1</v>
      </c>
      <c r="F2051" s="161">
        <v>7556334</v>
      </c>
      <c r="G2051" s="161">
        <v>34999995</v>
      </c>
      <c r="H2051" s="159" t="s">
        <v>3670</v>
      </c>
      <c r="I2051" s="159" t="s">
        <v>3656</v>
      </c>
      <c r="J2051" s="159" t="s">
        <v>6686</v>
      </c>
      <c r="K2051" s="159" t="s">
        <v>178</v>
      </c>
      <c r="L2051" s="159" t="s">
        <v>11052</v>
      </c>
    </row>
    <row r="2052" spans="1:12" x14ac:dyDescent="0.2">
      <c r="A2052" s="159" t="s">
        <v>11053</v>
      </c>
      <c r="B2052" s="159" t="s">
        <v>11054</v>
      </c>
      <c r="C2052" s="159" t="s">
        <v>11051</v>
      </c>
      <c r="D2052" s="159" t="s">
        <v>11051</v>
      </c>
      <c r="E2052" s="160">
        <v>1</v>
      </c>
      <c r="F2052" s="161">
        <v>1000000</v>
      </c>
      <c r="G2052" s="161">
        <v>1000000</v>
      </c>
      <c r="H2052" s="159" t="s">
        <v>3651</v>
      </c>
      <c r="I2052" s="159" t="s">
        <v>3871</v>
      </c>
      <c r="J2052" s="159" t="s">
        <v>3872</v>
      </c>
      <c r="K2052" s="159" t="s">
        <v>185</v>
      </c>
      <c r="L2052" s="159" t="s">
        <v>11055</v>
      </c>
    </row>
    <row r="2053" spans="1:12" x14ac:dyDescent="0.2">
      <c r="A2053" s="159" t="s">
        <v>6740</v>
      </c>
      <c r="B2053" s="159" t="s">
        <v>6741</v>
      </c>
      <c r="C2053" s="159" t="s">
        <v>11051</v>
      </c>
      <c r="D2053" s="159" t="s">
        <v>11051</v>
      </c>
      <c r="E2053" s="160">
        <v>1</v>
      </c>
      <c r="F2053" s="161">
        <v>15000000</v>
      </c>
      <c r="G2053" s="161">
        <v>30000000</v>
      </c>
      <c r="H2053" s="159" t="s">
        <v>3651</v>
      </c>
      <c r="I2053" s="159" t="s">
        <v>3716</v>
      </c>
      <c r="J2053" s="159" t="s">
        <v>6735</v>
      </c>
      <c r="K2053" s="159"/>
      <c r="L2053" s="159" t="s">
        <v>11056</v>
      </c>
    </row>
    <row r="2054" spans="1:12" x14ac:dyDescent="0.2">
      <c r="A2054" s="159" t="s">
        <v>11057</v>
      </c>
      <c r="B2054" s="159" t="s">
        <v>11058</v>
      </c>
      <c r="C2054" s="159" t="s">
        <v>11059</v>
      </c>
      <c r="D2054" s="159" t="s">
        <v>11059</v>
      </c>
      <c r="E2054" s="160">
        <v>1</v>
      </c>
      <c r="F2054" s="161">
        <v>950000</v>
      </c>
      <c r="G2054" s="161">
        <v>2000000</v>
      </c>
      <c r="H2054" s="159" t="s">
        <v>3651</v>
      </c>
      <c r="I2054" s="159" t="s">
        <v>3656</v>
      </c>
      <c r="J2054" s="159" t="s">
        <v>7627</v>
      </c>
      <c r="K2054" s="159" t="s">
        <v>178</v>
      </c>
      <c r="L2054" s="159" t="s">
        <v>11060</v>
      </c>
    </row>
    <row r="2055" spans="1:12" x14ac:dyDescent="0.2">
      <c r="A2055" s="159" t="s">
        <v>11061</v>
      </c>
      <c r="B2055" s="159" t="s">
        <v>11062</v>
      </c>
      <c r="C2055" s="159" t="s">
        <v>11059</v>
      </c>
      <c r="D2055" s="159" t="s">
        <v>11059</v>
      </c>
      <c r="E2055" s="160">
        <v>1</v>
      </c>
      <c r="F2055" s="161">
        <v>2400000</v>
      </c>
      <c r="G2055" s="161">
        <v>2400000</v>
      </c>
      <c r="H2055" s="159" t="s">
        <v>3651</v>
      </c>
      <c r="I2055" s="159" t="s">
        <v>4979</v>
      </c>
      <c r="J2055" s="159" t="s">
        <v>6017</v>
      </c>
      <c r="K2055" s="159"/>
      <c r="L2055" s="159" t="s">
        <v>11063</v>
      </c>
    </row>
    <row r="2056" spans="1:12" x14ac:dyDescent="0.2">
      <c r="A2056" s="159" t="s">
        <v>11064</v>
      </c>
      <c r="B2056" s="159" t="s">
        <v>11065</v>
      </c>
      <c r="C2056" s="159" t="s">
        <v>11059</v>
      </c>
      <c r="D2056" s="159" t="s">
        <v>11059</v>
      </c>
      <c r="E2056" s="160">
        <v>1</v>
      </c>
      <c r="F2056" s="161">
        <v>6488230</v>
      </c>
      <c r="G2056" s="161">
        <v>6488230</v>
      </c>
      <c r="H2056" s="159" t="s">
        <v>3651</v>
      </c>
      <c r="I2056" s="159" t="s">
        <v>4846</v>
      </c>
      <c r="J2056" s="159" t="s">
        <v>4958</v>
      </c>
      <c r="K2056" s="159"/>
      <c r="L2056" s="159" t="s">
        <v>11066</v>
      </c>
    </row>
    <row r="2057" spans="1:12" x14ac:dyDescent="0.2">
      <c r="A2057" s="159" t="s">
        <v>11067</v>
      </c>
      <c r="B2057" s="159" t="s">
        <v>11068</v>
      </c>
      <c r="C2057" s="159" t="s">
        <v>11059</v>
      </c>
      <c r="D2057" s="159" t="s">
        <v>11059</v>
      </c>
      <c r="E2057" s="160">
        <v>1</v>
      </c>
      <c r="F2057" s="161">
        <v>3199999</v>
      </c>
      <c r="G2057" s="161">
        <v>3199999</v>
      </c>
      <c r="H2057" s="159" t="s">
        <v>3651</v>
      </c>
      <c r="I2057" s="159" t="s">
        <v>4010</v>
      </c>
      <c r="J2057" s="159" t="s">
        <v>7081</v>
      </c>
      <c r="K2057" s="159" t="s">
        <v>189</v>
      </c>
      <c r="L2057" s="159" t="s">
        <v>11069</v>
      </c>
    </row>
    <row r="2058" spans="1:12" x14ac:dyDescent="0.2">
      <c r="A2058" s="159" t="s">
        <v>11070</v>
      </c>
      <c r="B2058" s="159" t="s">
        <v>11071</v>
      </c>
      <c r="C2058" s="159" t="s">
        <v>4461</v>
      </c>
      <c r="D2058" s="159" t="s">
        <v>4461</v>
      </c>
      <c r="E2058" s="160">
        <v>1</v>
      </c>
      <c r="F2058" s="161">
        <v>55999931</v>
      </c>
      <c r="G2058" s="161">
        <v>55999931</v>
      </c>
      <c r="H2058" s="159" t="s">
        <v>3651</v>
      </c>
      <c r="I2058" s="159" t="s">
        <v>3656</v>
      </c>
      <c r="J2058" s="159" t="s">
        <v>4289</v>
      </c>
      <c r="K2058" s="159" t="s">
        <v>178</v>
      </c>
      <c r="L2058" s="159" t="s">
        <v>11072</v>
      </c>
    </row>
    <row r="2059" spans="1:12" x14ac:dyDescent="0.2">
      <c r="A2059" s="159" t="s">
        <v>11073</v>
      </c>
      <c r="B2059" s="159" t="s">
        <v>11074</v>
      </c>
      <c r="C2059" s="159" t="s">
        <v>4461</v>
      </c>
      <c r="D2059" s="159" t="s">
        <v>10348</v>
      </c>
      <c r="E2059" s="160">
        <v>2</v>
      </c>
      <c r="F2059" s="161">
        <v>4650000</v>
      </c>
      <c r="G2059" s="161">
        <v>5000000</v>
      </c>
      <c r="H2059" s="159" t="s">
        <v>3651</v>
      </c>
      <c r="I2059" s="159" t="s">
        <v>3656</v>
      </c>
      <c r="J2059" s="159" t="s">
        <v>5879</v>
      </c>
      <c r="K2059" s="159"/>
      <c r="L2059" s="159" t="s">
        <v>11075</v>
      </c>
    </row>
    <row r="2060" spans="1:12" x14ac:dyDescent="0.2">
      <c r="A2060" s="159" t="s">
        <v>11076</v>
      </c>
      <c r="B2060" s="159" t="s">
        <v>11077</v>
      </c>
      <c r="C2060" s="159" t="s">
        <v>4472</v>
      </c>
      <c r="D2060" s="159" t="s">
        <v>4472</v>
      </c>
      <c r="E2060" s="160">
        <v>1</v>
      </c>
      <c r="F2060" s="161">
        <v>0</v>
      </c>
      <c r="G2060" s="161">
        <v>6874466</v>
      </c>
      <c r="H2060" s="159" t="s">
        <v>3651</v>
      </c>
      <c r="I2060" s="159" t="s">
        <v>3680</v>
      </c>
      <c r="J2060" s="159" t="s">
        <v>11078</v>
      </c>
      <c r="K2060" s="159"/>
      <c r="L2060" s="159" t="s">
        <v>11079</v>
      </c>
    </row>
    <row r="2061" spans="1:12" x14ac:dyDescent="0.2">
      <c r="A2061" s="159" t="s">
        <v>11080</v>
      </c>
      <c r="B2061" s="159" t="s">
        <v>11081</v>
      </c>
      <c r="C2061" s="159" t="s">
        <v>4472</v>
      </c>
      <c r="D2061" s="159" t="s">
        <v>4472</v>
      </c>
      <c r="E2061" s="160">
        <v>1</v>
      </c>
      <c r="F2061" s="161">
        <v>55000</v>
      </c>
      <c r="G2061" s="161">
        <v>490000</v>
      </c>
      <c r="H2061" s="159" t="s">
        <v>3651</v>
      </c>
      <c r="I2061" s="159" t="s">
        <v>3656</v>
      </c>
      <c r="J2061" s="159" t="s">
        <v>8011</v>
      </c>
      <c r="K2061" s="159" t="s">
        <v>193</v>
      </c>
      <c r="L2061" s="159" t="s">
        <v>11082</v>
      </c>
    </row>
    <row r="2062" spans="1:12" x14ac:dyDescent="0.2">
      <c r="A2062" s="159" t="s">
        <v>10066</v>
      </c>
      <c r="B2062" s="159" t="s">
        <v>10067</v>
      </c>
      <c r="C2062" s="159" t="s">
        <v>4472</v>
      </c>
      <c r="D2062" s="159" t="s">
        <v>4472</v>
      </c>
      <c r="E2062" s="160">
        <v>1</v>
      </c>
      <c r="F2062" s="161">
        <v>49991010</v>
      </c>
      <c r="G2062" s="161">
        <v>49991010</v>
      </c>
      <c r="H2062" s="159" t="s">
        <v>3651</v>
      </c>
      <c r="I2062" s="159" t="s">
        <v>3656</v>
      </c>
      <c r="J2062" s="159" t="s">
        <v>5077</v>
      </c>
      <c r="K2062" s="159"/>
      <c r="L2062" s="159" t="s">
        <v>11083</v>
      </c>
    </row>
    <row r="2063" spans="1:12" x14ac:dyDescent="0.2">
      <c r="A2063" s="159" t="s">
        <v>11084</v>
      </c>
      <c r="B2063" s="159" t="s">
        <v>11085</v>
      </c>
      <c r="C2063" s="159" t="s">
        <v>4472</v>
      </c>
      <c r="D2063" s="159" t="s">
        <v>11086</v>
      </c>
      <c r="E2063" s="160">
        <v>3</v>
      </c>
      <c r="F2063" s="161">
        <v>5901147</v>
      </c>
      <c r="G2063" s="161">
        <v>7999999</v>
      </c>
      <c r="H2063" s="159" t="s">
        <v>3651</v>
      </c>
      <c r="I2063" s="159" t="s">
        <v>3671</v>
      </c>
      <c r="J2063" s="159" t="s">
        <v>3868</v>
      </c>
      <c r="K2063" s="159" t="s">
        <v>182</v>
      </c>
      <c r="L2063" s="159" t="s">
        <v>11087</v>
      </c>
    </row>
    <row r="2064" spans="1:12" x14ac:dyDescent="0.2">
      <c r="A2064" s="159" t="s">
        <v>11088</v>
      </c>
      <c r="B2064" s="159" t="s">
        <v>11089</v>
      </c>
      <c r="C2064" s="159" t="s">
        <v>4472</v>
      </c>
      <c r="D2064" s="159" t="s">
        <v>4472</v>
      </c>
      <c r="E2064" s="160">
        <v>1</v>
      </c>
      <c r="F2064" s="161">
        <v>10970135</v>
      </c>
      <c r="G2064" s="161">
        <v>12410030</v>
      </c>
      <c r="H2064" s="159" t="s">
        <v>3670</v>
      </c>
      <c r="I2064" s="159" t="s">
        <v>5325</v>
      </c>
      <c r="J2064" s="159" t="s">
        <v>6616</v>
      </c>
      <c r="K2064" s="159"/>
      <c r="L2064" s="159" t="s">
        <v>11090</v>
      </c>
    </row>
    <row r="2065" spans="1:12" x14ac:dyDescent="0.2">
      <c r="A2065" s="159" t="s">
        <v>7639</v>
      </c>
      <c r="B2065" s="159" t="s">
        <v>7640</v>
      </c>
      <c r="C2065" s="159" t="s">
        <v>4472</v>
      </c>
      <c r="D2065" s="159" t="s">
        <v>4472</v>
      </c>
      <c r="E2065" s="160">
        <v>1</v>
      </c>
      <c r="F2065" s="161">
        <v>850000</v>
      </c>
      <c r="G2065" s="161">
        <v>3000000</v>
      </c>
      <c r="H2065" s="159" t="s">
        <v>3651</v>
      </c>
      <c r="I2065" s="159" t="s">
        <v>4857</v>
      </c>
      <c r="J2065" s="159" t="s">
        <v>5286</v>
      </c>
      <c r="K2065" s="159"/>
      <c r="L2065" s="159" t="s">
        <v>11091</v>
      </c>
    </row>
    <row r="2066" spans="1:12" x14ac:dyDescent="0.2">
      <c r="A2066" s="159" t="s">
        <v>6337</v>
      </c>
      <c r="B2066" s="159" t="s">
        <v>6338</v>
      </c>
      <c r="C2066" s="159" t="s">
        <v>11092</v>
      </c>
      <c r="D2066" s="159" t="s">
        <v>11092</v>
      </c>
      <c r="E2066" s="160">
        <v>1</v>
      </c>
      <c r="F2066" s="161">
        <v>2502717</v>
      </c>
      <c r="G2066" s="161">
        <v>2502717</v>
      </c>
      <c r="H2066" s="159" t="s">
        <v>3651</v>
      </c>
      <c r="I2066" s="159" t="s">
        <v>3656</v>
      </c>
      <c r="J2066" s="159" t="s">
        <v>4895</v>
      </c>
      <c r="K2066" s="159"/>
      <c r="L2066" s="159" t="s">
        <v>11093</v>
      </c>
    </row>
    <row r="2067" spans="1:12" x14ac:dyDescent="0.2">
      <c r="A2067" s="159" t="s">
        <v>5547</v>
      </c>
      <c r="B2067" s="159" t="s">
        <v>5548</v>
      </c>
      <c r="C2067" s="159" t="s">
        <v>11092</v>
      </c>
      <c r="D2067" s="159" t="s">
        <v>11092</v>
      </c>
      <c r="E2067" s="160">
        <v>1</v>
      </c>
      <c r="F2067" s="161">
        <v>40000000</v>
      </c>
      <c r="G2067" s="161">
        <v>45000000</v>
      </c>
      <c r="H2067" s="159" t="s">
        <v>3651</v>
      </c>
      <c r="I2067" s="159" t="s">
        <v>3671</v>
      </c>
      <c r="J2067" s="159" t="s">
        <v>5549</v>
      </c>
      <c r="K2067" s="159"/>
      <c r="L2067" s="159" t="s">
        <v>11094</v>
      </c>
    </row>
    <row r="2068" spans="1:12" x14ac:dyDescent="0.2">
      <c r="A2068" s="159" t="s">
        <v>11095</v>
      </c>
      <c r="B2068" s="159" t="s">
        <v>11096</v>
      </c>
      <c r="C2068" s="159" t="s">
        <v>11092</v>
      </c>
      <c r="D2068" s="159" t="s">
        <v>11092</v>
      </c>
      <c r="E2068" s="160">
        <v>1</v>
      </c>
      <c r="F2068" s="161">
        <v>199999934</v>
      </c>
      <c r="G2068" s="161">
        <v>199999934</v>
      </c>
      <c r="H2068" s="159" t="s">
        <v>3651</v>
      </c>
      <c r="I2068" s="159" t="s">
        <v>3656</v>
      </c>
      <c r="J2068" s="159" t="s">
        <v>4895</v>
      </c>
      <c r="K2068" s="159"/>
      <c r="L2068" s="159" t="s">
        <v>11097</v>
      </c>
    </row>
    <row r="2069" spans="1:12" x14ac:dyDescent="0.2">
      <c r="A2069" s="159" t="s">
        <v>8218</v>
      </c>
      <c r="B2069" s="159" t="s">
        <v>8219</v>
      </c>
      <c r="C2069" s="159" t="s">
        <v>11092</v>
      </c>
      <c r="D2069" s="159" t="s">
        <v>11092</v>
      </c>
      <c r="E2069" s="160">
        <v>1</v>
      </c>
      <c r="F2069" s="161">
        <v>119999974</v>
      </c>
      <c r="G2069" s="161">
        <v>119999974</v>
      </c>
      <c r="H2069" s="159" t="s">
        <v>3651</v>
      </c>
      <c r="I2069" s="159" t="s">
        <v>3656</v>
      </c>
      <c r="J2069" s="159" t="s">
        <v>3944</v>
      </c>
      <c r="K2069" s="159"/>
      <c r="L2069" s="159" t="s">
        <v>11098</v>
      </c>
    </row>
    <row r="2070" spans="1:12" x14ac:dyDescent="0.2">
      <c r="A2070" s="159" t="s">
        <v>11099</v>
      </c>
      <c r="B2070" s="159" t="s">
        <v>11100</v>
      </c>
      <c r="C2070" s="159" t="s">
        <v>11092</v>
      </c>
      <c r="D2070" s="159" t="s">
        <v>11092</v>
      </c>
      <c r="E2070" s="160">
        <v>1</v>
      </c>
      <c r="F2070" s="161">
        <v>2636584</v>
      </c>
      <c r="G2070" s="161">
        <v>2636584</v>
      </c>
      <c r="H2070" s="159" t="s">
        <v>3670</v>
      </c>
      <c r="I2070" s="159" t="s">
        <v>4940</v>
      </c>
      <c r="J2070" s="159" t="s">
        <v>5116</v>
      </c>
      <c r="K2070" s="159" t="s">
        <v>185</v>
      </c>
      <c r="L2070" s="159" t="s">
        <v>11101</v>
      </c>
    </row>
    <row r="2071" spans="1:12" x14ac:dyDescent="0.2">
      <c r="A2071" s="159" t="s">
        <v>11102</v>
      </c>
      <c r="B2071" s="159" t="s">
        <v>11103</v>
      </c>
      <c r="C2071" s="159" t="s">
        <v>11092</v>
      </c>
      <c r="D2071" s="159" t="s">
        <v>11092</v>
      </c>
      <c r="E2071" s="160">
        <v>1</v>
      </c>
      <c r="F2071" s="161">
        <v>194390799</v>
      </c>
      <c r="G2071" s="161">
        <v>194390799</v>
      </c>
      <c r="H2071" s="159" t="s">
        <v>3651</v>
      </c>
      <c r="I2071" s="159" t="s">
        <v>3656</v>
      </c>
      <c r="J2071" s="159" t="s">
        <v>5663</v>
      </c>
      <c r="K2071" s="159"/>
      <c r="L2071" s="159" t="s">
        <v>11104</v>
      </c>
    </row>
    <row r="2072" spans="1:12" x14ac:dyDescent="0.2">
      <c r="A2072" s="159" t="s">
        <v>11105</v>
      </c>
      <c r="B2072" s="159" t="s">
        <v>11106</v>
      </c>
      <c r="C2072" s="159" t="s">
        <v>4446</v>
      </c>
      <c r="D2072" s="159" t="s">
        <v>4446</v>
      </c>
      <c r="E2072" s="160">
        <v>1</v>
      </c>
      <c r="F2072" s="161">
        <v>0</v>
      </c>
      <c r="G2072" s="161">
        <v>3574468</v>
      </c>
      <c r="H2072" s="159" t="s">
        <v>3651</v>
      </c>
      <c r="I2072" s="159" t="s">
        <v>3680</v>
      </c>
      <c r="J2072" s="159" t="s">
        <v>3680</v>
      </c>
      <c r="K2072" s="159"/>
      <c r="L2072" s="159" t="s">
        <v>11107</v>
      </c>
    </row>
    <row r="2073" spans="1:12" x14ac:dyDescent="0.2">
      <c r="A2073" s="159" t="s">
        <v>8240</v>
      </c>
      <c r="B2073" s="159" t="s">
        <v>8241</v>
      </c>
      <c r="C2073" s="159" t="s">
        <v>4446</v>
      </c>
      <c r="D2073" s="159" t="s">
        <v>4446</v>
      </c>
      <c r="E2073" s="160">
        <v>1</v>
      </c>
      <c r="F2073" s="161">
        <v>42479388</v>
      </c>
      <c r="G2073" s="161">
        <v>42479388</v>
      </c>
      <c r="H2073" s="159" t="s">
        <v>3651</v>
      </c>
      <c r="I2073" s="159" t="s">
        <v>3671</v>
      </c>
      <c r="J2073" s="159" t="s">
        <v>4835</v>
      </c>
      <c r="K2073" s="159"/>
      <c r="L2073" s="159" t="s">
        <v>11108</v>
      </c>
    </row>
    <row r="2074" spans="1:12" x14ac:dyDescent="0.2">
      <c r="A2074" s="159" t="s">
        <v>10674</v>
      </c>
      <c r="B2074" s="159" t="s">
        <v>10675</v>
      </c>
      <c r="C2074" s="159" t="s">
        <v>4446</v>
      </c>
      <c r="D2074" s="159" t="s">
        <v>4446</v>
      </c>
      <c r="E2074" s="160">
        <v>1</v>
      </c>
      <c r="F2074" s="161">
        <v>24999996</v>
      </c>
      <c r="G2074" s="161">
        <v>24999996</v>
      </c>
      <c r="H2074" s="159" t="s">
        <v>3651</v>
      </c>
      <c r="I2074" s="159" t="s">
        <v>3680</v>
      </c>
      <c r="J2074" s="159" t="s">
        <v>3890</v>
      </c>
      <c r="K2074" s="159" t="s">
        <v>182</v>
      </c>
      <c r="L2074" s="159" t="s">
        <v>11109</v>
      </c>
    </row>
    <row r="2075" spans="1:12" x14ac:dyDescent="0.2">
      <c r="A2075" s="159" t="s">
        <v>9925</v>
      </c>
      <c r="B2075" s="159" t="s">
        <v>9926</v>
      </c>
      <c r="C2075" s="159" t="s">
        <v>4446</v>
      </c>
      <c r="D2075" s="159" t="s">
        <v>4446</v>
      </c>
      <c r="E2075" s="160">
        <v>1</v>
      </c>
      <c r="F2075" s="161">
        <v>1187700</v>
      </c>
      <c r="G2075" s="161">
        <v>1187700</v>
      </c>
      <c r="H2075" s="159" t="s">
        <v>3651</v>
      </c>
      <c r="I2075" s="159" t="s">
        <v>3656</v>
      </c>
      <c r="J2075" s="159" t="s">
        <v>5849</v>
      </c>
      <c r="K2075" s="159" t="s">
        <v>182</v>
      </c>
      <c r="L2075" s="159" t="s">
        <v>11110</v>
      </c>
    </row>
    <row r="2076" spans="1:12" x14ac:dyDescent="0.2">
      <c r="A2076" s="159" t="s">
        <v>11111</v>
      </c>
      <c r="B2076" s="159" t="s">
        <v>11112</v>
      </c>
      <c r="C2076" s="159" t="s">
        <v>4446</v>
      </c>
      <c r="D2076" s="159" t="s">
        <v>4446</v>
      </c>
      <c r="E2076" s="160">
        <v>1</v>
      </c>
      <c r="F2076" s="161">
        <v>2499999</v>
      </c>
      <c r="G2076" s="161">
        <v>2499999</v>
      </c>
      <c r="H2076" s="159" t="s">
        <v>3651</v>
      </c>
      <c r="I2076" s="159" t="s">
        <v>3656</v>
      </c>
      <c r="J2076" s="159" t="s">
        <v>5077</v>
      </c>
      <c r="K2076" s="159"/>
      <c r="L2076" s="159" t="s">
        <v>11113</v>
      </c>
    </row>
    <row r="2077" spans="1:12" x14ac:dyDescent="0.2">
      <c r="A2077" s="159" t="s">
        <v>11114</v>
      </c>
      <c r="B2077" s="159" t="s">
        <v>11115</v>
      </c>
      <c r="C2077" s="159" t="s">
        <v>4446</v>
      </c>
      <c r="D2077" s="159" t="s">
        <v>4446</v>
      </c>
      <c r="E2077" s="160">
        <v>1</v>
      </c>
      <c r="F2077" s="161">
        <v>8500000</v>
      </c>
      <c r="G2077" s="161">
        <v>20000000</v>
      </c>
      <c r="H2077" s="159" t="s">
        <v>3670</v>
      </c>
      <c r="I2077" s="159" t="s">
        <v>3680</v>
      </c>
      <c r="J2077" s="159" t="s">
        <v>3680</v>
      </c>
      <c r="K2077" s="159" t="s">
        <v>182</v>
      </c>
      <c r="L2077" s="159" t="s">
        <v>11116</v>
      </c>
    </row>
    <row r="2078" spans="1:12" x14ac:dyDescent="0.2">
      <c r="A2078" s="159" t="s">
        <v>9925</v>
      </c>
      <c r="B2078" s="159" t="s">
        <v>9926</v>
      </c>
      <c r="C2078" s="159" t="s">
        <v>4446</v>
      </c>
      <c r="D2078" s="159" t="s">
        <v>4446</v>
      </c>
      <c r="E2078" s="160">
        <v>1</v>
      </c>
      <c r="F2078" s="161">
        <v>3296554</v>
      </c>
      <c r="G2078" s="161">
        <v>3296554</v>
      </c>
      <c r="H2078" s="159" t="s">
        <v>3651</v>
      </c>
      <c r="I2078" s="159" t="s">
        <v>3656</v>
      </c>
      <c r="J2078" s="159" t="s">
        <v>5849</v>
      </c>
      <c r="K2078" s="159" t="s">
        <v>182</v>
      </c>
      <c r="L2078" s="159" t="s">
        <v>11117</v>
      </c>
    </row>
    <row r="2079" spans="1:12" x14ac:dyDescent="0.2">
      <c r="A2079" s="159" t="s">
        <v>8613</v>
      </c>
      <c r="B2079" s="159" t="s">
        <v>8614</v>
      </c>
      <c r="C2079" s="159" t="s">
        <v>4446</v>
      </c>
      <c r="D2079" s="159" t="s">
        <v>4446</v>
      </c>
      <c r="E2079" s="160">
        <v>1</v>
      </c>
      <c r="F2079" s="161">
        <v>15000000</v>
      </c>
      <c r="G2079" s="161">
        <v>15000000</v>
      </c>
      <c r="H2079" s="159" t="s">
        <v>3670</v>
      </c>
      <c r="I2079" s="159" t="s">
        <v>3656</v>
      </c>
      <c r="J2079" s="159" t="s">
        <v>8011</v>
      </c>
      <c r="K2079" s="159"/>
      <c r="L2079" s="159" t="s">
        <v>11118</v>
      </c>
    </row>
    <row r="2080" spans="1:12" x14ac:dyDescent="0.2">
      <c r="A2080" s="159" t="s">
        <v>6757</v>
      </c>
      <c r="B2080" s="159" t="s">
        <v>6758</v>
      </c>
      <c r="C2080" s="159" t="s">
        <v>4446</v>
      </c>
      <c r="D2080" s="159" t="s">
        <v>4446</v>
      </c>
      <c r="E2080" s="160">
        <v>1</v>
      </c>
      <c r="F2080" s="161">
        <v>600000</v>
      </c>
      <c r="G2080" s="161">
        <v>600000</v>
      </c>
      <c r="H2080" s="159" t="s">
        <v>3670</v>
      </c>
      <c r="I2080" s="159" t="s">
        <v>3716</v>
      </c>
      <c r="J2080" s="159" t="s">
        <v>8924</v>
      </c>
      <c r="K2080" s="159"/>
      <c r="L2080" s="159" t="s">
        <v>11119</v>
      </c>
    </row>
    <row r="2081" spans="1:12" x14ac:dyDescent="0.2">
      <c r="A2081" s="159" t="s">
        <v>10777</v>
      </c>
      <c r="B2081" s="159" t="s">
        <v>10778</v>
      </c>
      <c r="C2081" s="159" t="s">
        <v>4446</v>
      </c>
      <c r="D2081" s="159" t="s">
        <v>4446</v>
      </c>
      <c r="E2081" s="160">
        <v>1</v>
      </c>
      <c r="F2081" s="161">
        <v>150000</v>
      </c>
      <c r="G2081" s="161">
        <v>150000</v>
      </c>
      <c r="H2081" s="159" t="s">
        <v>3651</v>
      </c>
      <c r="I2081" s="159" t="s">
        <v>3711</v>
      </c>
      <c r="J2081" s="159" t="s">
        <v>5599</v>
      </c>
      <c r="K2081" s="159" t="s">
        <v>193</v>
      </c>
      <c r="L2081" s="159" t="s">
        <v>11120</v>
      </c>
    </row>
    <row r="2082" spans="1:12" x14ac:dyDescent="0.2">
      <c r="A2082" s="159" t="s">
        <v>11121</v>
      </c>
      <c r="B2082" s="159" t="s">
        <v>11122</v>
      </c>
      <c r="C2082" s="159" t="s">
        <v>4446</v>
      </c>
      <c r="D2082" s="159" t="s">
        <v>4446</v>
      </c>
      <c r="E2082" s="160">
        <v>1</v>
      </c>
      <c r="F2082" s="161">
        <v>4818026</v>
      </c>
      <c r="G2082" s="161">
        <v>6000000</v>
      </c>
      <c r="H2082" s="159" t="s">
        <v>3651</v>
      </c>
      <c r="I2082" s="159" t="s">
        <v>3671</v>
      </c>
      <c r="J2082" s="159" t="s">
        <v>11123</v>
      </c>
      <c r="K2082" s="159"/>
      <c r="L2082" s="159" t="s">
        <v>11124</v>
      </c>
    </row>
    <row r="2083" spans="1:12" x14ac:dyDescent="0.2">
      <c r="A2083" s="159" t="s">
        <v>6416</v>
      </c>
      <c r="B2083" s="159" t="s">
        <v>6417</v>
      </c>
      <c r="C2083" s="159" t="s">
        <v>4446</v>
      </c>
      <c r="D2083" s="159" t="s">
        <v>4446</v>
      </c>
      <c r="E2083" s="160">
        <v>1</v>
      </c>
      <c r="F2083" s="161">
        <v>2300000</v>
      </c>
      <c r="G2083" s="161">
        <v>2315000</v>
      </c>
      <c r="H2083" s="159" t="s">
        <v>3651</v>
      </c>
      <c r="I2083" s="159" t="s">
        <v>3656</v>
      </c>
      <c r="J2083" s="159" t="s">
        <v>5077</v>
      </c>
      <c r="K2083" s="159" t="s">
        <v>185</v>
      </c>
      <c r="L2083" s="159" t="s">
        <v>11125</v>
      </c>
    </row>
    <row r="2084" spans="1:12" x14ac:dyDescent="0.2">
      <c r="A2084" s="159" t="s">
        <v>6416</v>
      </c>
      <c r="B2084" s="159" t="s">
        <v>6417</v>
      </c>
      <c r="C2084" s="159" t="s">
        <v>11126</v>
      </c>
      <c r="D2084" s="159" t="s">
        <v>11126</v>
      </c>
      <c r="E2084" s="160">
        <v>1</v>
      </c>
      <c r="F2084" s="161">
        <v>150000</v>
      </c>
      <c r="G2084" s="161">
        <v>3000000</v>
      </c>
      <c r="H2084" s="159" t="s">
        <v>3651</v>
      </c>
      <c r="I2084" s="159" t="s">
        <v>3656</v>
      </c>
      <c r="J2084" s="159" t="s">
        <v>5077</v>
      </c>
      <c r="K2084" s="159" t="s">
        <v>185</v>
      </c>
      <c r="L2084" s="159" t="s">
        <v>11127</v>
      </c>
    </row>
    <row r="2085" spans="1:12" x14ac:dyDescent="0.2">
      <c r="A2085" s="159" t="s">
        <v>11128</v>
      </c>
      <c r="B2085" s="159" t="s">
        <v>11129</v>
      </c>
      <c r="C2085" s="159" t="s">
        <v>11126</v>
      </c>
      <c r="D2085" s="159" t="s">
        <v>11126</v>
      </c>
      <c r="E2085" s="160">
        <v>1</v>
      </c>
      <c r="F2085" s="161">
        <v>5691637</v>
      </c>
      <c r="G2085" s="161">
        <v>8000000</v>
      </c>
      <c r="H2085" s="159" t="s">
        <v>3651</v>
      </c>
      <c r="I2085" s="159" t="s">
        <v>3671</v>
      </c>
      <c r="J2085" s="159" t="s">
        <v>4835</v>
      </c>
      <c r="K2085" s="159"/>
      <c r="L2085" s="159" t="s">
        <v>11130</v>
      </c>
    </row>
    <row r="2086" spans="1:12" x14ac:dyDescent="0.2">
      <c r="A2086" s="159" t="s">
        <v>8498</v>
      </c>
      <c r="B2086" s="159" t="s">
        <v>8499</v>
      </c>
      <c r="C2086" s="159" t="s">
        <v>11126</v>
      </c>
      <c r="D2086" s="159" t="s">
        <v>11126</v>
      </c>
      <c r="E2086" s="160">
        <v>1</v>
      </c>
      <c r="F2086" s="161">
        <v>100000</v>
      </c>
      <c r="G2086" s="161">
        <v>220000</v>
      </c>
      <c r="H2086" s="159" t="s">
        <v>3651</v>
      </c>
      <c r="I2086" s="159" t="s">
        <v>3776</v>
      </c>
      <c r="J2086" s="159" t="s">
        <v>5429</v>
      </c>
      <c r="K2086" s="159"/>
      <c r="L2086" s="159" t="s">
        <v>11131</v>
      </c>
    </row>
    <row r="2087" spans="1:12" x14ac:dyDescent="0.2">
      <c r="A2087" s="159" t="s">
        <v>9371</v>
      </c>
      <c r="B2087" s="159" t="s">
        <v>9372</v>
      </c>
      <c r="C2087" s="159" t="s">
        <v>11132</v>
      </c>
      <c r="D2087" s="159" t="s">
        <v>11132</v>
      </c>
      <c r="E2087" s="160">
        <v>1</v>
      </c>
      <c r="F2087" s="161">
        <v>150000</v>
      </c>
      <c r="G2087" s="161">
        <v>6000000</v>
      </c>
      <c r="H2087" s="159" t="s">
        <v>3670</v>
      </c>
      <c r="I2087" s="159" t="s">
        <v>3871</v>
      </c>
      <c r="J2087" s="159" t="s">
        <v>9374</v>
      </c>
      <c r="K2087" s="159"/>
      <c r="L2087" s="159" t="s">
        <v>11133</v>
      </c>
    </row>
    <row r="2088" spans="1:12" x14ac:dyDescent="0.2">
      <c r="A2088" s="159" t="s">
        <v>10297</v>
      </c>
      <c r="B2088" s="159" t="s">
        <v>10298</v>
      </c>
      <c r="C2088" s="159" t="s">
        <v>11132</v>
      </c>
      <c r="D2088" s="159" t="s">
        <v>11132</v>
      </c>
      <c r="E2088" s="160">
        <v>1</v>
      </c>
      <c r="F2088" s="161">
        <v>3600003</v>
      </c>
      <c r="G2088" s="161">
        <v>3600003</v>
      </c>
      <c r="H2088" s="159" t="s">
        <v>3670</v>
      </c>
      <c r="I2088" s="159" t="s">
        <v>4979</v>
      </c>
      <c r="J2088" s="159" t="s">
        <v>10299</v>
      </c>
      <c r="K2088" s="159"/>
      <c r="L2088" s="159" t="s">
        <v>11134</v>
      </c>
    </row>
    <row r="2089" spans="1:12" x14ac:dyDescent="0.2">
      <c r="A2089" s="159" t="s">
        <v>11135</v>
      </c>
      <c r="B2089" s="159" t="s">
        <v>11136</v>
      </c>
      <c r="C2089" s="159" t="s">
        <v>11132</v>
      </c>
      <c r="D2089" s="159" t="s">
        <v>11132</v>
      </c>
      <c r="E2089" s="160">
        <v>1</v>
      </c>
      <c r="F2089" s="161">
        <v>33179812</v>
      </c>
      <c r="G2089" s="161">
        <v>52917435</v>
      </c>
      <c r="H2089" s="159" t="s">
        <v>3651</v>
      </c>
      <c r="I2089" s="159" t="s">
        <v>3680</v>
      </c>
      <c r="J2089" s="159" t="s">
        <v>3680</v>
      </c>
      <c r="K2089" s="159" t="s">
        <v>185</v>
      </c>
      <c r="L2089" s="159" t="s">
        <v>11137</v>
      </c>
    </row>
    <row r="2090" spans="1:12" x14ac:dyDescent="0.2">
      <c r="A2090" s="159" t="s">
        <v>11138</v>
      </c>
      <c r="B2090" s="159" t="s">
        <v>11139</v>
      </c>
      <c r="C2090" s="159" t="s">
        <v>8345</v>
      </c>
      <c r="D2090" s="159" t="s">
        <v>10750</v>
      </c>
      <c r="E2090" s="160">
        <v>2</v>
      </c>
      <c r="F2090" s="161">
        <v>3301250</v>
      </c>
      <c r="G2090" s="161">
        <v>3301250</v>
      </c>
      <c r="H2090" s="159" t="s">
        <v>3651</v>
      </c>
      <c r="I2090" s="159" t="s">
        <v>3753</v>
      </c>
      <c r="J2090" s="159" t="s">
        <v>11140</v>
      </c>
      <c r="K2090" s="159"/>
      <c r="L2090" s="159" t="s">
        <v>11141</v>
      </c>
    </row>
    <row r="2091" spans="1:12" x14ac:dyDescent="0.2">
      <c r="A2091" s="159" t="s">
        <v>11142</v>
      </c>
      <c r="B2091" s="159" t="s">
        <v>11143</v>
      </c>
      <c r="C2091" s="159" t="s">
        <v>8345</v>
      </c>
      <c r="D2091" s="159" t="s">
        <v>8345</v>
      </c>
      <c r="E2091" s="160">
        <v>1</v>
      </c>
      <c r="F2091" s="161">
        <v>28898880</v>
      </c>
      <c r="G2091" s="161">
        <v>37498887</v>
      </c>
      <c r="H2091" s="159" t="s">
        <v>3651</v>
      </c>
      <c r="I2091" s="159" t="s">
        <v>3656</v>
      </c>
      <c r="J2091" s="159" t="s">
        <v>3978</v>
      </c>
      <c r="K2091" s="159"/>
      <c r="L2091" s="159" t="s">
        <v>11144</v>
      </c>
    </row>
    <row r="2092" spans="1:12" x14ac:dyDescent="0.2">
      <c r="A2092" s="159" t="s">
        <v>11145</v>
      </c>
      <c r="B2092" s="159" t="s">
        <v>8289</v>
      </c>
      <c r="C2092" s="159" t="s">
        <v>10750</v>
      </c>
      <c r="D2092" s="159" t="s">
        <v>11146</v>
      </c>
      <c r="E2092" s="160">
        <v>2</v>
      </c>
      <c r="F2092" s="161">
        <v>1700000</v>
      </c>
      <c r="G2092" s="161">
        <v>3000000</v>
      </c>
      <c r="H2092" s="159" t="s">
        <v>3651</v>
      </c>
      <c r="I2092" s="159" t="s">
        <v>3671</v>
      </c>
      <c r="J2092" s="159" t="s">
        <v>3851</v>
      </c>
      <c r="K2092" s="159" t="s">
        <v>189</v>
      </c>
      <c r="L2092" s="159" t="s">
        <v>11147</v>
      </c>
    </row>
    <row r="2093" spans="1:12" x14ac:dyDescent="0.2">
      <c r="A2093" s="159" t="s">
        <v>11148</v>
      </c>
      <c r="B2093" s="159" t="s">
        <v>11149</v>
      </c>
      <c r="C2093" s="159" t="s">
        <v>10750</v>
      </c>
      <c r="D2093" s="159" t="s">
        <v>10750</v>
      </c>
      <c r="E2093" s="160">
        <v>1</v>
      </c>
      <c r="F2093" s="161">
        <v>1264782</v>
      </c>
      <c r="G2093" s="161">
        <v>1264782</v>
      </c>
      <c r="H2093" s="159" t="s">
        <v>3651</v>
      </c>
      <c r="I2093" s="159" t="s">
        <v>11150</v>
      </c>
      <c r="J2093" s="159" t="s">
        <v>9620</v>
      </c>
      <c r="K2093" s="159"/>
      <c r="L2093" s="159" t="s">
        <v>11151</v>
      </c>
    </row>
    <row r="2094" spans="1:12" x14ac:dyDescent="0.2">
      <c r="A2094" s="159" t="s">
        <v>11152</v>
      </c>
      <c r="B2094" s="159" t="s">
        <v>11153</v>
      </c>
      <c r="C2094" s="159" t="s">
        <v>10750</v>
      </c>
      <c r="D2094" s="159" t="s">
        <v>10750</v>
      </c>
      <c r="E2094" s="160">
        <v>1</v>
      </c>
      <c r="F2094" s="161">
        <v>127800000</v>
      </c>
      <c r="G2094" s="161">
        <v>127800000</v>
      </c>
      <c r="H2094" s="159" t="s">
        <v>3651</v>
      </c>
      <c r="I2094" s="159" t="s">
        <v>3656</v>
      </c>
      <c r="J2094" s="159" t="s">
        <v>3899</v>
      </c>
      <c r="K2094" s="159"/>
      <c r="L2094" s="159" t="s">
        <v>11154</v>
      </c>
    </row>
    <row r="2095" spans="1:12" x14ac:dyDescent="0.2">
      <c r="A2095" s="159" t="s">
        <v>11155</v>
      </c>
      <c r="B2095" s="159" t="s">
        <v>11156</v>
      </c>
      <c r="C2095" s="159" t="s">
        <v>11157</v>
      </c>
      <c r="D2095" s="159" t="s">
        <v>11157</v>
      </c>
      <c r="E2095" s="160">
        <v>1</v>
      </c>
      <c r="F2095" s="161">
        <v>14500000</v>
      </c>
      <c r="G2095" s="161"/>
      <c r="H2095" s="159" t="s">
        <v>3651</v>
      </c>
      <c r="I2095" s="159" t="s">
        <v>3711</v>
      </c>
      <c r="J2095" s="159" t="s">
        <v>11158</v>
      </c>
      <c r="K2095" s="159" t="s">
        <v>189</v>
      </c>
      <c r="L2095" s="159" t="s">
        <v>11159</v>
      </c>
    </row>
    <row r="2096" spans="1:12" x14ac:dyDescent="0.2">
      <c r="A2096" s="159" t="s">
        <v>11160</v>
      </c>
      <c r="B2096" s="159" t="s">
        <v>11161</v>
      </c>
      <c r="C2096" s="159" t="s">
        <v>11162</v>
      </c>
      <c r="D2096" s="159" t="s">
        <v>11162</v>
      </c>
      <c r="E2096" s="160">
        <v>1</v>
      </c>
      <c r="F2096" s="161">
        <v>10193654</v>
      </c>
      <c r="G2096" s="161">
        <v>10193654</v>
      </c>
      <c r="H2096" s="159" t="s">
        <v>3670</v>
      </c>
      <c r="I2096" s="159" t="s">
        <v>3656</v>
      </c>
      <c r="J2096" s="159" t="s">
        <v>3944</v>
      </c>
      <c r="K2096" s="159" t="s">
        <v>185</v>
      </c>
      <c r="L2096" s="159" t="s">
        <v>11163</v>
      </c>
    </row>
    <row r="2097" spans="1:12" x14ac:dyDescent="0.2">
      <c r="A2097" s="159" t="s">
        <v>7742</v>
      </c>
      <c r="B2097" s="159" t="s">
        <v>7743</v>
      </c>
      <c r="C2097" s="159" t="s">
        <v>11162</v>
      </c>
      <c r="D2097" s="159" t="s">
        <v>11162</v>
      </c>
      <c r="E2097" s="160">
        <v>1</v>
      </c>
      <c r="F2097" s="161">
        <v>6000000</v>
      </c>
      <c r="G2097" s="161">
        <v>10000000</v>
      </c>
      <c r="H2097" s="159" t="s">
        <v>3651</v>
      </c>
      <c r="I2097" s="159" t="s">
        <v>3810</v>
      </c>
      <c r="J2097" s="159" t="s">
        <v>5040</v>
      </c>
      <c r="K2097" s="159" t="s">
        <v>182</v>
      </c>
      <c r="L2097" s="159" t="s">
        <v>11164</v>
      </c>
    </row>
    <row r="2098" spans="1:12" x14ac:dyDescent="0.2">
      <c r="A2098" s="159" t="s">
        <v>7144</v>
      </c>
      <c r="B2098" s="159" t="s">
        <v>7145</v>
      </c>
      <c r="C2098" s="159" t="s">
        <v>11165</v>
      </c>
      <c r="D2098" s="159" t="s">
        <v>11165</v>
      </c>
      <c r="E2098" s="160">
        <v>1</v>
      </c>
      <c r="F2098" s="161">
        <v>100000</v>
      </c>
      <c r="G2098" s="161">
        <v>2500000</v>
      </c>
      <c r="H2098" s="159" t="s">
        <v>3651</v>
      </c>
      <c r="I2098" s="159" t="s">
        <v>4996</v>
      </c>
      <c r="J2098" s="159" t="s">
        <v>11166</v>
      </c>
      <c r="K2098" s="159"/>
      <c r="L2098" s="159" t="s">
        <v>11167</v>
      </c>
    </row>
    <row r="2099" spans="1:12" x14ac:dyDescent="0.2">
      <c r="A2099" s="159" t="s">
        <v>11168</v>
      </c>
      <c r="B2099" s="159" t="s">
        <v>11169</v>
      </c>
      <c r="C2099" s="159" t="s">
        <v>11170</v>
      </c>
      <c r="D2099" s="159" t="s">
        <v>11170</v>
      </c>
      <c r="E2099" s="160">
        <v>1</v>
      </c>
      <c r="F2099" s="161">
        <v>2500005</v>
      </c>
      <c r="G2099" s="161">
        <v>2500005</v>
      </c>
      <c r="H2099" s="159" t="s">
        <v>3651</v>
      </c>
      <c r="I2099" s="159" t="s">
        <v>3753</v>
      </c>
      <c r="J2099" s="159" t="s">
        <v>11171</v>
      </c>
      <c r="K2099" s="159"/>
      <c r="L2099" s="159" t="s">
        <v>11172</v>
      </c>
    </row>
    <row r="2100" spans="1:12" x14ac:dyDescent="0.2">
      <c r="A2100" s="159" t="s">
        <v>5765</v>
      </c>
      <c r="B2100" s="159" t="s">
        <v>5766</v>
      </c>
      <c r="C2100" s="159" t="s">
        <v>11170</v>
      </c>
      <c r="D2100" s="159" t="s">
        <v>11173</v>
      </c>
      <c r="E2100" s="160">
        <v>3</v>
      </c>
      <c r="F2100" s="161">
        <v>3890632</v>
      </c>
      <c r="G2100" s="161">
        <v>10000000</v>
      </c>
      <c r="H2100" s="159" t="s">
        <v>3651</v>
      </c>
      <c r="I2100" s="159" t="s">
        <v>3656</v>
      </c>
      <c r="J2100" s="159" t="s">
        <v>5077</v>
      </c>
      <c r="K2100" s="159" t="s">
        <v>185</v>
      </c>
      <c r="L2100" s="159" t="s">
        <v>11174</v>
      </c>
    </row>
    <row r="2101" spans="1:12" x14ac:dyDescent="0.2">
      <c r="A2101" s="159" t="s">
        <v>11175</v>
      </c>
      <c r="B2101" s="159" t="s">
        <v>11176</v>
      </c>
      <c r="C2101" s="159" t="s">
        <v>11170</v>
      </c>
      <c r="D2101" s="159" t="s">
        <v>11170</v>
      </c>
      <c r="E2101" s="160">
        <v>1</v>
      </c>
      <c r="F2101" s="161">
        <v>25419995</v>
      </c>
      <c r="G2101" s="161">
        <v>28719296</v>
      </c>
      <c r="H2101" s="159" t="s">
        <v>3651</v>
      </c>
      <c r="I2101" s="159" t="s">
        <v>3671</v>
      </c>
      <c r="J2101" s="159" t="s">
        <v>4835</v>
      </c>
      <c r="K2101" s="159"/>
      <c r="L2101" s="159" t="s">
        <v>11177</v>
      </c>
    </row>
    <row r="2102" spans="1:12" x14ac:dyDescent="0.2">
      <c r="A2102" s="159" t="s">
        <v>11178</v>
      </c>
      <c r="B2102" s="159" t="s">
        <v>11179</v>
      </c>
      <c r="C2102" s="159" t="s">
        <v>11170</v>
      </c>
      <c r="D2102" s="159" t="s">
        <v>11170</v>
      </c>
      <c r="E2102" s="160">
        <v>1</v>
      </c>
      <c r="F2102" s="161">
        <v>2450000</v>
      </c>
      <c r="G2102" s="161">
        <v>4000000</v>
      </c>
      <c r="H2102" s="159" t="s">
        <v>3651</v>
      </c>
      <c r="I2102" s="159" t="s">
        <v>11180</v>
      </c>
      <c r="J2102" s="159" t="s">
        <v>11181</v>
      </c>
      <c r="K2102" s="159"/>
      <c r="L2102" s="159" t="s">
        <v>11182</v>
      </c>
    </row>
    <row r="2103" spans="1:12" x14ac:dyDescent="0.2">
      <c r="A2103" s="159" t="s">
        <v>11183</v>
      </c>
      <c r="B2103" s="159" t="s">
        <v>11184</v>
      </c>
      <c r="C2103" s="159" t="s">
        <v>11185</v>
      </c>
      <c r="D2103" s="159" t="s">
        <v>11185</v>
      </c>
      <c r="E2103" s="160">
        <v>1</v>
      </c>
      <c r="F2103" s="161">
        <v>250000</v>
      </c>
      <c r="G2103" s="161">
        <v>30000000</v>
      </c>
      <c r="H2103" s="159" t="s">
        <v>3651</v>
      </c>
      <c r="I2103" s="159" t="s">
        <v>3671</v>
      </c>
      <c r="J2103" s="159" t="s">
        <v>3887</v>
      </c>
      <c r="K2103" s="159" t="s">
        <v>193</v>
      </c>
      <c r="L2103" s="159" t="s">
        <v>11186</v>
      </c>
    </row>
    <row r="2104" spans="1:12" x14ac:dyDescent="0.2">
      <c r="A2104" s="159" t="s">
        <v>11187</v>
      </c>
      <c r="B2104" s="159" t="s">
        <v>11188</v>
      </c>
      <c r="C2104" s="159" t="s">
        <v>11185</v>
      </c>
      <c r="D2104" s="159" t="s">
        <v>11185</v>
      </c>
      <c r="E2104" s="160">
        <v>1</v>
      </c>
      <c r="F2104" s="161">
        <v>1000017</v>
      </c>
      <c r="G2104" s="161">
        <v>2000001</v>
      </c>
      <c r="H2104" s="159" t="s">
        <v>3670</v>
      </c>
      <c r="I2104" s="159" t="s">
        <v>3690</v>
      </c>
      <c r="J2104" s="159" t="s">
        <v>11189</v>
      </c>
      <c r="K2104" s="159"/>
      <c r="L2104" s="159" t="s">
        <v>11190</v>
      </c>
    </row>
    <row r="2105" spans="1:12" x14ac:dyDescent="0.2">
      <c r="A2105" s="159" t="s">
        <v>11191</v>
      </c>
      <c r="B2105" s="159" t="s">
        <v>11192</v>
      </c>
      <c r="C2105" s="159" t="s">
        <v>11193</v>
      </c>
      <c r="D2105" s="159" t="s">
        <v>4224</v>
      </c>
      <c r="E2105" s="160">
        <v>2</v>
      </c>
      <c r="F2105" s="161">
        <v>1500000</v>
      </c>
      <c r="G2105" s="161">
        <v>1500000</v>
      </c>
      <c r="H2105" s="159" t="s">
        <v>3651</v>
      </c>
      <c r="I2105" s="159" t="s">
        <v>4846</v>
      </c>
      <c r="J2105" s="159" t="s">
        <v>7946</v>
      </c>
      <c r="K2105" s="159"/>
      <c r="L2105" s="159" t="s">
        <v>11194</v>
      </c>
    </row>
    <row r="2106" spans="1:12" x14ac:dyDescent="0.2">
      <c r="A2106" s="159" t="s">
        <v>6853</v>
      </c>
      <c r="B2106" s="159" t="s">
        <v>6854</v>
      </c>
      <c r="C2106" s="159" t="s">
        <v>11193</v>
      </c>
      <c r="D2106" s="159" t="s">
        <v>11193</v>
      </c>
      <c r="E2106" s="160">
        <v>1</v>
      </c>
      <c r="F2106" s="161">
        <v>30000000</v>
      </c>
      <c r="G2106" s="161">
        <v>81832753</v>
      </c>
      <c r="H2106" s="159" t="s">
        <v>3651</v>
      </c>
      <c r="I2106" s="159" t="s">
        <v>3671</v>
      </c>
      <c r="J2106" s="159" t="s">
        <v>4835</v>
      </c>
      <c r="K2106" s="159" t="s">
        <v>189</v>
      </c>
      <c r="L2106" s="159" t="s">
        <v>11195</v>
      </c>
    </row>
    <row r="2107" spans="1:12" x14ac:dyDescent="0.2">
      <c r="A2107" s="159" t="s">
        <v>11196</v>
      </c>
      <c r="B2107" s="159" t="s">
        <v>11197</v>
      </c>
      <c r="C2107" s="159" t="s">
        <v>11193</v>
      </c>
      <c r="D2107" s="159" t="s">
        <v>11193</v>
      </c>
      <c r="E2107" s="160">
        <v>1</v>
      </c>
      <c r="F2107" s="161">
        <v>499732711</v>
      </c>
      <c r="G2107" s="161">
        <v>499732711</v>
      </c>
      <c r="H2107" s="159" t="s">
        <v>3651</v>
      </c>
      <c r="I2107" s="159" t="s">
        <v>3656</v>
      </c>
      <c r="J2107" s="159" t="s">
        <v>3944</v>
      </c>
      <c r="K2107" s="159"/>
      <c r="L2107" s="159" t="s">
        <v>11198</v>
      </c>
    </row>
    <row r="2108" spans="1:12" x14ac:dyDescent="0.2">
      <c r="A2108" s="159" t="s">
        <v>11199</v>
      </c>
      <c r="B2108" s="159" t="s">
        <v>11200</v>
      </c>
      <c r="C2108" s="159" t="s">
        <v>11193</v>
      </c>
      <c r="D2108" s="159" t="s">
        <v>11193</v>
      </c>
      <c r="E2108" s="160">
        <v>1</v>
      </c>
      <c r="F2108" s="161">
        <v>3700000</v>
      </c>
      <c r="G2108" s="161"/>
      <c r="H2108" s="159" t="s">
        <v>3670</v>
      </c>
      <c r="I2108" s="159" t="s">
        <v>4846</v>
      </c>
      <c r="J2108" s="159" t="s">
        <v>11201</v>
      </c>
      <c r="K2108" s="159"/>
      <c r="L2108" s="159" t="s">
        <v>11202</v>
      </c>
    </row>
    <row r="2109" spans="1:12" x14ac:dyDescent="0.2">
      <c r="A2109" s="159" t="s">
        <v>5851</v>
      </c>
      <c r="B2109" s="159" t="s">
        <v>5852</v>
      </c>
      <c r="C2109" s="159" t="s">
        <v>11193</v>
      </c>
      <c r="D2109" s="159" t="s">
        <v>6424</v>
      </c>
      <c r="E2109" s="160">
        <v>3</v>
      </c>
      <c r="F2109" s="161">
        <v>761999</v>
      </c>
      <c r="G2109" s="161">
        <v>1100000</v>
      </c>
      <c r="H2109" s="159" t="s">
        <v>3651</v>
      </c>
      <c r="I2109" s="159" t="s">
        <v>3660</v>
      </c>
      <c r="J2109" s="159" t="s">
        <v>7060</v>
      </c>
      <c r="K2109" s="159"/>
      <c r="L2109" s="159" t="s">
        <v>11203</v>
      </c>
    </row>
    <row r="2110" spans="1:12" x14ac:dyDescent="0.2">
      <c r="A2110" s="159" t="s">
        <v>7868</v>
      </c>
      <c r="B2110" s="159" t="s">
        <v>7869</v>
      </c>
      <c r="C2110" s="159" t="s">
        <v>11193</v>
      </c>
      <c r="D2110" s="159" t="s">
        <v>11193</v>
      </c>
      <c r="E2110" s="160">
        <v>1</v>
      </c>
      <c r="F2110" s="161">
        <v>252000</v>
      </c>
      <c r="G2110" s="161">
        <v>500000</v>
      </c>
      <c r="H2110" s="159" t="s">
        <v>3651</v>
      </c>
      <c r="I2110" s="159" t="s">
        <v>3656</v>
      </c>
      <c r="J2110" s="159" t="s">
        <v>5077</v>
      </c>
      <c r="K2110" s="159"/>
      <c r="L2110" s="159" t="s">
        <v>11204</v>
      </c>
    </row>
    <row r="2111" spans="1:12" x14ac:dyDescent="0.2">
      <c r="A2111" s="159" t="s">
        <v>4951</v>
      </c>
      <c r="B2111" s="159" t="s">
        <v>4952</v>
      </c>
      <c r="C2111" s="159" t="s">
        <v>11205</v>
      </c>
      <c r="D2111" s="159" t="s">
        <v>11205</v>
      </c>
      <c r="E2111" s="160">
        <v>1</v>
      </c>
      <c r="F2111" s="161">
        <v>372300</v>
      </c>
      <c r="G2111" s="161">
        <v>372300</v>
      </c>
      <c r="H2111" s="159" t="s">
        <v>3670</v>
      </c>
      <c r="I2111" s="159" t="s">
        <v>3893</v>
      </c>
      <c r="J2111" s="159" t="s">
        <v>4953</v>
      </c>
      <c r="K2111" s="159"/>
      <c r="L2111" s="159" t="s">
        <v>11206</v>
      </c>
    </row>
    <row r="2112" spans="1:12" x14ac:dyDescent="0.2">
      <c r="A2112" s="159" t="s">
        <v>4951</v>
      </c>
      <c r="B2112" s="159" t="s">
        <v>4952</v>
      </c>
      <c r="C2112" s="159" t="s">
        <v>11205</v>
      </c>
      <c r="D2112" s="159" t="s">
        <v>11205</v>
      </c>
      <c r="E2112" s="160">
        <v>1</v>
      </c>
      <c r="F2112" s="161">
        <v>234260</v>
      </c>
      <c r="G2112" s="161">
        <v>234260</v>
      </c>
      <c r="H2112" s="159" t="s">
        <v>3670</v>
      </c>
      <c r="I2112" s="159" t="s">
        <v>3893</v>
      </c>
      <c r="J2112" s="159" t="s">
        <v>4953</v>
      </c>
      <c r="K2112" s="159"/>
      <c r="L2112" s="159" t="s">
        <v>11207</v>
      </c>
    </row>
    <row r="2113" spans="1:12" x14ac:dyDescent="0.2">
      <c r="A2113" s="159" t="s">
        <v>11208</v>
      </c>
      <c r="B2113" s="159" t="s">
        <v>11209</v>
      </c>
      <c r="C2113" s="159" t="s">
        <v>11205</v>
      </c>
      <c r="D2113" s="159" t="s">
        <v>11205</v>
      </c>
      <c r="E2113" s="160">
        <v>1</v>
      </c>
      <c r="F2113" s="161">
        <v>1749181</v>
      </c>
      <c r="G2113" s="161">
        <v>1749181</v>
      </c>
      <c r="H2113" s="159" t="s">
        <v>3651</v>
      </c>
      <c r="I2113" s="159" t="s">
        <v>4846</v>
      </c>
      <c r="J2113" s="159" t="s">
        <v>4968</v>
      </c>
      <c r="K2113" s="159"/>
      <c r="L2113" s="159" t="s">
        <v>11210</v>
      </c>
    </row>
    <row r="2114" spans="1:12" x14ac:dyDescent="0.2">
      <c r="A2114" s="159" t="s">
        <v>11211</v>
      </c>
      <c r="B2114" s="159" t="s">
        <v>11212</v>
      </c>
      <c r="C2114" s="159" t="s">
        <v>11205</v>
      </c>
      <c r="D2114" s="159" t="s">
        <v>11205</v>
      </c>
      <c r="E2114" s="160">
        <v>1</v>
      </c>
      <c r="F2114" s="161">
        <v>950000</v>
      </c>
      <c r="G2114" s="161">
        <v>950000</v>
      </c>
      <c r="H2114" s="159" t="s">
        <v>3651</v>
      </c>
      <c r="I2114" s="159" t="s">
        <v>3810</v>
      </c>
      <c r="J2114" s="159" t="s">
        <v>11213</v>
      </c>
      <c r="K2114" s="159"/>
      <c r="L2114" s="159" t="s">
        <v>11214</v>
      </c>
    </row>
    <row r="2115" spans="1:12" x14ac:dyDescent="0.2">
      <c r="A2115" s="159" t="s">
        <v>11215</v>
      </c>
      <c r="B2115" s="159" t="s">
        <v>11216</v>
      </c>
      <c r="C2115" s="159" t="s">
        <v>11217</v>
      </c>
      <c r="D2115" s="159" t="s">
        <v>11217</v>
      </c>
      <c r="E2115" s="160">
        <v>1</v>
      </c>
      <c r="F2115" s="161">
        <v>500000</v>
      </c>
      <c r="G2115" s="161">
        <v>5000000</v>
      </c>
      <c r="H2115" s="159" t="s">
        <v>3651</v>
      </c>
      <c r="I2115" s="159" t="s">
        <v>3671</v>
      </c>
      <c r="J2115" s="159" t="s">
        <v>4835</v>
      </c>
      <c r="K2115" s="159" t="s">
        <v>185</v>
      </c>
      <c r="L2115" s="159" t="s">
        <v>11218</v>
      </c>
    </row>
    <row r="2116" spans="1:12" x14ac:dyDescent="0.2">
      <c r="A2116" s="159" t="s">
        <v>11215</v>
      </c>
      <c r="B2116" s="159" t="s">
        <v>11216</v>
      </c>
      <c r="C2116" s="159" t="s">
        <v>11217</v>
      </c>
      <c r="D2116" s="159" t="s">
        <v>11217</v>
      </c>
      <c r="E2116" s="160">
        <v>1</v>
      </c>
      <c r="F2116" s="161">
        <v>8775976</v>
      </c>
      <c r="G2116" s="161">
        <v>9275972</v>
      </c>
      <c r="H2116" s="159" t="s">
        <v>3651</v>
      </c>
      <c r="I2116" s="159" t="s">
        <v>3671</v>
      </c>
      <c r="J2116" s="159" t="s">
        <v>4835</v>
      </c>
      <c r="K2116" s="159" t="s">
        <v>185</v>
      </c>
      <c r="L2116" s="159" t="s">
        <v>11219</v>
      </c>
    </row>
    <row r="2117" spans="1:12" x14ac:dyDescent="0.2">
      <c r="A2117" s="159" t="s">
        <v>6356</v>
      </c>
      <c r="B2117" s="159" t="s">
        <v>6357</v>
      </c>
      <c r="C2117" s="159" t="s">
        <v>11217</v>
      </c>
      <c r="D2117" s="159" t="s">
        <v>11217</v>
      </c>
      <c r="E2117" s="160">
        <v>1</v>
      </c>
      <c r="F2117" s="161">
        <v>8000000</v>
      </c>
      <c r="G2117" s="161">
        <v>8000000</v>
      </c>
      <c r="H2117" s="159" t="s">
        <v>3670</v>
      </c>
      <c r="I2117" s="159" t="s">
        <v>3671</v>
      </c>
      <c r="J2117" s="159" t="s">
        <v>4902</v>
      </c>
      <c r="K2117" s="159"/>
      <c r="L2117" s="159" t="s">
        <v>11220</v>
      </c>
    </row>
    <row r="2118" spans="1:12" x14ac:dyDescent="0.2">
      <c r="A2118" s="159" t="s">
        <v>7700</v>
      </c>
      <c r="B2118" s="159" t="s">
        <v>7701</v>
      </c>
      <c r="C2118" s="159" t="s">
        <v>11221</v>
      </c>
      <c r="D2118" s="159" t="s">
        <v>11221</v>
      </c>
      <c r="E2118" s="160">
        <v>1</v>
      </c>
      <c r="F2118" s="161">
        <v>3000000</v>
      </c>
      <c r="G2118" s="161">
        <v>5000000</v>
      </c>
      <c r="H2118" s="159" t="s">
        <v>3670</v>
      </c>
      <c r="I2118" s="159" t="s">
        <v>4846</v>
      </c>
      <c r="J2118" s="159" t="s">
        <v>4847</v>
      </c>
      <c r="K2118" s="159"/>
      <c r="L2118" s="159" t="s">
        <v>11222</v>
      </c>
    </row>
    <row r="2119" spans="1:12" x14ac:dyDescent="0.2">
      <c r="A2119" s="159" t="s">
        <v>11223</v>
      </c>
      <c r="B2119" s="159" t="s">
        <v>11224</v>
      </c>
      <c r="C2119" s="159" t="s">
        <v>11221</v>
      </c>
      <c r="D2119" s="159" t="s">
        <v>11221</v>
      </c>
      <c r="E2119" s="160">
        <v>1</v>
      </c>
      <c r="F2119" s="161">
        <v>15700000</v>
      </c>
      <c r="G2119" s="161">
        <v>16000000</v>
      </c>
      <c r="H2119" s="159" t="s">
        <v>3651</v>
      </c>
      <c r="I2119" s="159" t="s">
        <v>3680</v>
      </c>
      <c r="J2119" s="159" t="s">
        <v>3680</v>
      </c>
      <c r="K2119" s="159" t="s">
        <v>193</v>
      </c>
      <c r="L2119" s="159" t="s">
        <v>11225</v>
      </c>
    </row>
    <row r="2120" spans="1:12" x14ac:dyDescent="0.2">
      <c r="A2120" s="159" t="s">
        <v>11226</v>
      </c>
      <c r="B2120" s="159" t="s">
        <v>11227</v>
      </c>
      <c r="C2120" s="159" t="s">
        <v>2394</v>
      </c>
      <c r="D2120" s="159" t="s">
        <v>2394</v>
      </c>
      <c r="E2120" s="160">
        <v>1</v>
      </c>
      <c r="F2120" s="161">
        <v>805000</v>
      </c>
      <c r="G2120" s="161">
        <v>1500000</v>
      </c>
      <c r="H2120" s="159" t="s">
        <v>3651</v>
      </c>
      <c r="I2120" s="159" t="s">
        <v>3716</v>
      </c>
      <c r="J2120" s="159" t="s">
        <v>11228</v>
      </c>
      <c r="K2120" s="159" t="s">
        <v>189</v>
      </c>
      <c r="L2120" s="159" t="s">
        <v>11229</v>
      </c>
    </row>
    <row r="2121" spans="1:12" x14ac:dyDescent="0.2">
      <c r="A2121" s="159" t="s">
        <v>11230</v>
      </c>
      <c r="B2121" s="159" t="s">
        <v>11231</v>
      </c>
      <c r="C2121" s="159" t="s">
        <v>2394</v>
      </c>
      <c r="D2121" s="159" t="s">
        <v>2394</v>
      </c>
      <c r="E2121" s="160">
        <v>1</v>
      </c>
      <c r="F2121" s="161">
        <v>750000</v>
      </c>
      <c r="G2121" s="161">
        <v>2000000</v>
      </c>
      <c r="H2121" s="159" t="s">
        <v>3651</v>
      </c>
      <c r="I2121" s="159" t="s">
        <v>8268</v>
      </c>
      <c r="J2121" s="159" t="s">
        <v>11232</v>
      </c>
      <c r="K2121" s="159"/>
      <c r="L2121" s="159" t="s">
        <v>11233</v>
      </c>
    </row>
    <row r="2122" spans="1:12" x14ac:dyDescent="0.2">
      <c r="A2122" s="159" t="s">
        <v>11234</v>
      </c>
      <c r="B2122" s="159" t="s">
        <v>11235</v>
      </c>
      <c r="C2122" s="159" t="s">
        <v>2394</v>
      </c>
      <c r="D2122" s="159" t="s">
        <v>2394</v>
      </c>
      <c r="E2122" s="160">
        <v>1</v>
      </c>
      <c r="F2122" s="161">
        <v>500000</v>
      </c>
      <c r="G2122" s="161">
        <v>1500000</v>
      </c>
      <c r="H2122" s="159" t="s">
        <v>3651</v>
      </c>
      <c r="I2122" s="159" t="s">
        <v>3690</v>
      </c>
      <c r="J2122" s="159" t="s">
        <v>8393</v>
      </c>
      <c r="K2122" s="159" t="s">
        <v>193</v>
      </c>
      <c r="L2122" s="159" t="s">
        <v>11236</v>
      </c>
    </row>
    <row r="2123" spans="1:12" x14ac:dyDescent="0.2">
      <c r="A2123" s="159" t="s">
        <v>11237</v>
      </c>
      <c r="B2123" s="159" t="s">
        <v>11238</v>
      </c>
      <c r="C2123" s="159" t="s">
        <v>2394</v>
      </c>
      <c r="D2123" s="159" t="s">
        <v>2394</v>
      </c>
      <c r="E2123" s="160">
        <v>1</v>
      </c>
      <c r="F2123" s="161">
        <v>50961457</v>
      </c>
      <c r="G2123" s="161">
        <v>50961457</v>
      </c>
      <c r="H2123" s="159" t="s">
        <v>3670</v>
      </c>
      <c r="I2123" s="159" t="s">
        <v>3810</v>
      </c>
      <c r="J2123" s="159" t="s">
        <v>11239</v>
      </c>
      <c r="K2123" s="159"/>
      <c r="L2123" s="159" t="s">
        <v>11240</v>
      </c>
    </row>
    <row r="2124" spans="1:12" x14ac:dyDescent="0.2">
      <c r="A2124" s="159" t="s">
        <v>11155</v>
      </c>
      <c r="B2124" s="159" t="s">
        <v>11156</v>
      </c>
      <c r="C2124" s="159" t="s">
        <v>11241</v>
      </c>
      <c r="D2124" s="159" t="s">
        <v>11241</v>
      </c>
      <c r="E2124" s="160">
        <v>1</v>
      </c>
      <c r="F2124" s="161">
        <v>12870000</v>
      </c>
      <c r="G2124" s="161">
        <v>12870000</v>
      </c>
      <c r="H2124" s="159" t="s">
        <v>3651</v>
      </c>
      <c r="I2124" s="159" t="s">
        <v>3711</v>
      </c>
      <c r="J2124" s="159" t="s">
        <v>11158</v>
      </c>
      <c r="K2124" s="159" t="s">
        <v>189</v>
      </c>
      <c r="L2124" s="159" t="s">
        <v>11242</v>
      </c>
    </row>
    <row r="2125" spans="1:12" x14ac:dyDescent="0.2">
      <c r="A2125" s="159" t="s">
        <v>3895</v>
      </c>
      <c r="B2125" s="159" t="s">
        <v>9760</v>
      </c>
      <c r="C2125" s="159" t="s">
        <v>11241</v>
      </c>
      <c r="D2125" s="159" t="s">
        <v>11241</v>
      </c>
      <c r="E2125" s="160">
        <v>1</v>
      </c>
      <c r="F2125" s="161">
        <v>2275000</v>
      </c>
      <c r="G2125" s="161"/>
      <c r="H2125" s="159" t="s">
        <v>3651</v>
      </c>
      <c r="I2125" s="159" t="s">
        <v>3671</v>
      </c>
      <c r="J2125" s="159" t="s">
        <v>3896</v>
      </c>
      <c r="K2125" s="159"/>
      <c r="L2125" s="159" t="s">
        <v>11243</v>
      </c>
    </row>
    <row r="2126" spans="1:12" x14ac:dyDescent="0.2">
      <c r="A2126" s="159" t="s">
        <v>11244</v>
      </c>
      <c r="B2126" s="159" t="s">
        <v>11245</v>
      </c>
      <c r="C2126" s="159" t="s">
        <v>11241</v>
      </c>
      <c r="D2126" s="159" t="s">
        <v>11241</v>
      </c>
      <c r="E2126" s="160">
        <v>1</v>
      </c>
      <c r="F2126" s="161">
        <v>6779976</v>
      </c>
      <c r="G2126" s="161">
        <v>15779970</v>
      </c>
      <c r="H2126" s="159" t="s">
        <v>3651</v>
      </c>
      <c r="I2126" s="159" t="s">
        <v>3656</v>
      </c>
      <c r="J2126" s="159" t="s">
        <v>11246</v>
      </c>
      <c r="K2126" s="159"/>
      <c r="L2126" s="159" t="s">
        <v>11247</v>
      </c>
    </row>
    <row r="2127" spans="1:12" x14ac:dyDescent="0.2">
      <c r="A2127" s="159" t="s">
        <v>11248</v>
      </c>
      <c r="B2127" s="159" t="s">
        <v>11249</v>
      </c>
      <c r="C2127" s="159" t="s">
        <v>11241</v>
      </c>
      <c r="D2127" s="159" t="s">
        <v>11241</v>
      </c>
      <c r="E2127" s="160">
        <v>1</v>
      </c>
      <c r="F2127" s="161">
        <v>22378696</v>
      </c>
      <c r="G2127" s="161">
        <v>22378696</v>
      </c>
      <c r="H2127" s="159" t="s">
        <v>3651</v>
      </c>
      <c r="I2127" s="159" t="s">
        <v>3656</v>
      </c>
      <c r="J2127" s="159" t="s">
        <v>11250</v>
      </c>
      <c r="K2127" s="159"/>
      <c r="L2127" s="159" t="s">
        <v>11251</v>
      </c>
    </row>
    <row r="2128" spans="1:12" x14ac:dyDescent="0.2">
      <c r="A2128" s="159" t="s">
        <v>11252</v>
      </c>
      <c r="B2128" s="159" t="s">
        <v>11253</v>
      </c>
      <c r="C2128" s="159" t="s">
        <v>11254</v>
      </c>
      <c r="D2128" s="159" t="s">
        <v>11254</v>
      </c>
      <c r="E2128" s="160">
        <v>1</v>
      </c>
      <c r="F2128" s="161">
        <v>129499957</v>
      </c>
      <c r="G2128" s="161">
        <v>258999914</v>
      </c>
      <c r="H2128" s="159" t="s">
        <v>3651</v>
      </c>
      <c r="I2128" s="159" t="s">
        <v>3656</v>
      </c>
      <c r="J2128" s="159" t="s">
        <v>3944</v>
      </c>
      <c r="K2128" s="159" t="s">
        <v>185</v>
      </c>
      <c r="L2128" s="159" t="s">
        <v>11255</v>
      </c>
    </row>
    <row r="2129" spans="1:12" x14ac:dyDescent="0.2">
      <c r="A2129" s="159" t="s">
        <v>11256</v>
      </c>
      <c r="B2129" s="159" t="s">
        <v>11257</v>
      </c>
      <c r="C2129" s="159" t="s">
        <v>11254</v>
      </c>
      <c r="D2129" s="159" t="s">
        <v>11254</v>
      </c>
      <c r="E2129" s="160">
        <v>1</v>
      </c>
      <c r="F2129" s="161">
        <v>10000000</v>
      </c>
      <c r="G2129" s="161">
        <v>10000000</v>
      </c>
      <c r="H2129" s="159" t="s">
        <v>3670</v>
      </c>
      <c r="I2129" s="159" t="s">
        <v>3690</v>
      </c>
      <c r="J2129" s="159" t="s">
        <v>3878</v>
      </c>
      <c r="K2129" s="159" t="s">
        <v>189</v>
      </c>
      <c r="L2129" s="159" t="s">
        <v>11258</v>
      </c>
    </row>
    <row r="2130" spans="1:12" x14ac:dyDescent="0.2">
      <c r="A2130" s="159" t="s">
        <v>11259</v>
      </c>
      <c r="B2130" s="159" t="s">
        <v>11260</v>
      </c>
      <c r="C2130" s="159" t="s">
        <v>11254</v>
      </c>
      <c r="D2130" s="159" t="s">
        <v>11254</v>
      </c>
      <c r="E2130" s="160">
        <v>1</v>
      </c>
      <c r="F2130" s="161">
        <v>350000028</v>
      </c>
      <c r="G2130" s="161">
        <v>350000028</v>
      </c>
      <c r="H2130" s="159" t="s">
        <v>3651</v>
      </c>
      <c r="I2130" s="159" t="s">
        <v>3656</v>
      </c>
      <c r="J2130" s="159" t="s">
        <v>5077</v>
      </c>
      <c r="K2130" s="159"/>
      <c r="L2130" s="159" t="s">
        <v>11261</v>
      </c>
    </row>
    <row r="2131" spans="1:12" x14ac:dyDescent="0.2">
      <c r="A2131" s="159" t="s">
        <v>11262</v>
      </c>
      <c r="B2131" s="159" t="s">
        <v>11263</v>
      </c>
      <c r="C2131" s="159" t="s">
        <v>6310</v>
      </c>
      <c r="D2131" s="159" t="s">
        <v>6310</v>
      </c>
      <c r="E2131" s="160">
        <v>1</v>
      </c>
      <c r="F2131" s="161">
        <v>4065000</v>
      </c>
      <c r="G2131" s="161"/>
      <c r="H2131" s="159" t="s">
        <v>3651</v>
      </c>
      <c r="I2131" s="159" t="s">
        <v>3671</v>
      </c>
      <c r="J2131" s="159" t="s">
        <v>4835</v>
      </c>
      <c r="K2131" s="159" t="s">
        <v>178</v>
      </c>
      <c r="L2131" s="159" t="s">
        <v>11264</v>
      </c>
    </row>
    <row r="2132" spans="1:12" x14ac:dyDescent="0.2">
      <c r="A2132" s="159" t="s">
        <v>8827</v>
      </c>
      <c r="B2132" s="159" t="s">
        <v>8828</v>
      </c>
      <c r="C2132" s="159" t="s">
        <v>6310</v>
      </c>
      <c r="D2132" s="159" t="s">
        <v>6310</v>
      </c>
      <c r="E2132" s="160">
        <v>1</v>
      </c>
      <c r="F2132" s="161">
        <v>9999948</v>
      </c>
      <c r="G2132" s="161">
        <v>10000000</v>
      </c>
      <c r="H2132" s="159" t="s">
        <v>3651</v>
      </c>
      <c r="I2132" s="159" t="s">
        <v>4857</v>
      </c>
      <c r="J2132" s="159" t="s">
        <v>9029</v>
      </c>
      <c r="K2132" s="159"/>
      <c r="L2132" s="159" t="s">
        <v>11265</v>
      </c>
    </row>
    <row r="2133" spans="1:12" x14ac:dyDescent="0.2">
      <c r="A2133" s="159" t="s">
        <v>9258</v>
      </c>
      <c r="B2133" s="159" t="s">
        <v>9259</v>
      </c>
      <c r="C2133" s="159" t="s">
        <v>6310</v>
      </c>
      <c r="D2133" s="159" t="s">
        <v>6310</v>
      </c>
      <c r="E2133" s="160">
        <v>1</v>
      </c>
      <c r="F2133" s="161">
        <v>500000</v>
      </c>
      <c r="G2133" s="161">
        <v>500000</v>
      </c>
      <c r="H2133" s="159" t="s">
        <v>3670</v>
      </c>
      <c r="I2133" s="159" t="s">
        <v>3680</v>
      </c>
      <c r="J2133" s="159" t="s">
        <v>8670</v>
      </c>
      <c r="K2133" s="159"/>
      <c r="L2133" s="159" t="s">
        <v>11266</v>
      </c>
    </row>
    <row r="2134" spans="1:12" x14ac:dyDescent="0.2">
      <c r="A2134" s="159" t="s">
        <v>8411</v>
      </c>
      <c r="B2134" s="159" t="s">
        <v>8412</v>
      </c>
      <c r="C2134" s="159" t="s">
        <v>6310</v>
      </c>
      <c r="D2134" s="159" t="s">
        <v>11267</v>
      </c>
      <c r="E2134" s="160">
        <v>3</v>
      </c>
      <c r="F2134" s="161">
        <v>126259938</v>
      </c>
      <c r="G2134" s="161">
        <v>150000000</v>
      </c>
      <c r="H2134" s="159" t="s">
        <v>3651</v>
      </c>
      <c r="I2134" s="159" t="s">
        <v>3671</v>
      </c>
      <c r="J2134" s="159" t="s">
        <v>6203</v>
      </c>
      <c r="K2134" s="159"/>
      <c r="L2134" s="159" t="s">
        <v>11268</v>
      </c>
    </row>
    <row r="2135" spans="1:12" x14ac:dyDescent="0.2">
      <c r="A2135" s="159" t="s">
        <v>7179</v>
      </c>
      <c r="B2135" s="159" t="s">
        <v>7180</v>
      </c>
      <c r="C2135" s="159" t="s">
        <v>11269</v>
      </c>
      <c r="D2135" s="159" t="s">
        <v>11269</v>
      </c>
      <c r="E2135" s="160">
        <v>1</v>
      </c>
      <c r="F2135" s="161">
        <v>31112518</v>
      </c>
      <c r="G2135" s="161">
        <v>70044380</v>
      </c>
      <c r="H2135" s="159" t="s">
        <v>3670</v>
      </c>
      <c r="I2135" s="159" t="s">
        <v>3671</v>
      </c>
      <c r="J2135" s="159" t="s">
        <v>3851</v>
      </c>
      <c r="K2135" s="159"/>
      <c r="L2135" s="159" t="s">
        <v>11270</v>
      </c>
    </row>
    <row r="2136" spans="1:12" x14ac:dyDescent="0.2">
      <c r="A2136" s="159" t="s">
        <v>5018</v>
      </c>
      <c r="B2136" s="159" t="s">
        <v>5019</v>
      </c>
      <c r="C2136" s="159" t="s">
        <v>11269</v>
      </c>
      <c r="D2136" s="159" t="s">
        <v>11269</v>
      </c>
      <c r="E2136" s="160">
        <v>1</v>
      </c>
      <c r="F2136" s="161">
        <v>4249989</v>
      </c>
      <c r="G2136" s="161">
        <v>4249989</v>
      </c>
      <c r="H2136" s="159" t="s">
        <v>3670</v>
      </c>
      <c r="I2136" s="159" t="s">
        <v>3666</v>
      </c>
      <c r="J2136" s="159" t="s">
        <v>9613</v>
      </c>
      <c r="K2136" s="159"/>
      <c r="L2136" s="159" t="s">
        <v>11271</v>
      </c>
    </row>
    <row r="2137" spans="1:12" x14ac:dyDescent="0.2">
      <c r="A2137" s="159" t="s">
        <v>5894</v>
      </c>
      <c r="B2137" s="159" t="s">
        <v>5895</v>
      </c>
      <c r="C2137" s="159" t="s">
        <v>11269</v>
      </c>
      <c r="D2137" s="159" t="s">
        <v>11269</v>
      </c>
      <c r="E2137" s="160">
        <v>1</v>
      </c>
      <c r="F2137" s="161">
        <v>111354487</v>
      </c>
      <c r="G2137" s="161">
        <v>120663249</v>
      </c>
      <c r="H2137" s="159" t="s">
        <v>3651</v>
      </c>
      <c r="I2137" s="159" t="s">
        <v>5209</v>
      </c>
      <c r="J2137" s="159" t="s">
        <v>11272</v>
      </c>
      <c r="K2137" s="159" t="s">
        <v>185</v>
      </c>
      <c r="L2137" s="159" t="s">
        <v>11273</v>
      </c>
    </row>
    <row r="2138" spans="1:12" x14ac:dyDescent="0.2">
      <c r="A2138" s="159" t="s">
        <v>11274</v>
      </c>
      <c r="B2138" s="159" t="s">
        <v>9266</v>
      </c>
      <c r="C2138" s="159" t="s">
        <v>11269</v>
      </c>
      <c r="D2138" s="159" t="s">
        <v>11269</v>
      </c>
      <c r="E2138" s="160">
        <v>1</v>
      </c>
      <c r="F2138" s="161">
        <v>99997998</v>
      </c>
      <c r="G2138" s="161">
        <v>99997998</v>
      </c>
      <c r="H2138" s="159" t="s">
        <v>3651</v>
      </c>
      <c r="I2138" s="159" t="s">
        <v>3680</v>
      </c>
      <c r="J2138" s="159" t="s">
        <v>3680</v>
      </c>
      <c r="K2138" s="159"/>
      <c r="L2138" s="159" t="s">
        <v>11275</v>
      </c>
    </row>
    <row r="2139" spans="1:12" x14ac:dyDescent="0.2">
      <c r="A2139" s="159" t="s">
        <v>5458</v>
      </c>
      <c r="B2139" s="159" t="s">
        <v>5459</v>
      </c>
      <c r="C2139" s="159" t="s">
        <v>11276</v>
      </c>
      <c r="D2139" s="159" t="s">
        <v>11276</v>
      </c>
      <c r="E2139" s="160">
        <v>1</v>
      </c>
      <c r="F2139" s="161">
        <v>287500</v>
      </c>
      <c r="G2139" s="161">
        <v>287500</v>
      </c>
      <c r="H2139" s="159" t="s">
        <v>3670</v>
      </c>
      <c r="I2139" s="159" t="s">
        <v>5209</v>
      </c>
      <c r="J2139" s="159" t="s">
        <v>6552</v>
      </c>
      <c r="K2139" s="159"/>
      <c r="L2139" s="159" t="s">
        <v>11277</v>
      </c>
    </row>
    <row r="2140" spans="1:12" x14ac:dyDescent="0.2">
      <c r="A2140" s="159" t="s">
        <v>6027</v>
      </c>
      <c r="B2140" s="159" t="s">
        <v>6028</v>
      </c>
      <c r="C2140" s="159" t="s">
        <v>11276</v>
      </c>
      <c r="D2140" s="159" t="s">
        <v>11276</v>
      </c>
      <c r="E2140" s="160">
        <v>1</v>
      </c>
      <c r="F2140" s="161">
        <v>2340903</v>
      </c>
      <c r="G2140" s="161">
        <v>2340903</v>
      </c>
      <c r="H2140" s="159" t="s">
        <v>3651</v>
      </c>
      <c r="I2140" s="159" t="s">
        <v>3666</v>
      </c>
      <c r="J2140" s="159" t="s">
        <v>6029</v>
      </c>
      <c r="K2140" s="159"/>
      <c r="L2140" s="159" t="s">
        <v>11278</v>
      </c>
    </row>
    <row r="2141" spans="1:12" x14ac:dyDescent="0.2">
      <c r="A2141" s="159" t="s">
        <v>11279</v>
      </c>
      <c r="B2141" s="159" t="s">
        <v>11280</v>
      </c>
      <c r="C2141" s="159" t="s">
        <v>11276</v>
      </c>
      <c r="D2141" s="159" t="s">
        <v>11276</v>
      </c>
      <c r="E2141" s="160">
        <v>1</v>
      </c>
      <c r="F2141" s="161">
        <v>30877444</v>
      </c>
      <c r="G2141" s="161">
        <v>35000001</v>
      </c>
      <c r="H2141" s="159" t="s">
        <v>3651</v>
      </c>
      <c r="I2141" s="159" t="s">
        <v>3671</v>
      </c>
      <c r="J2141" s="159" t="s">
        <v>4835</v>
      </c>
      <c r="K2141" s="159" t="s">
        <v>193</v>
      </c>
      <c r="L2141" s="159" t="s">
        <v>11281</v>
      </c>
    </row>
    <row r="2142" spans="1:12" x14ac:dyDescent="0.2">
      <c r="A2142" s="159" t="s">
        <v>11282</v>
      </c>
      <c r="B2142" s="159" t="s">
        <v>11283</v>
      </c>
      <c r="C2142" s="159" t="s">
        <v>11276</v>
      </c>
      <c r="D2142" s="159" t="s">
        <v>11276</v>
      </c>
      <c r="E2142" s="160">
        <v>1</v>
      </c>
      <c r="F2142" s="161">
        <v>3413246</v>
      </c>
      <c r="G2142" s="161">
        <v>3913246</v>
      </c>
      <c r="H2142" s="159" t="s">
        <v>3651</v>
      </c>
      <c r="I2142" s="159" t="s">
        <v>3671</v>
      </c>
      <c r="J2142" s="159" t="s">
        <v>4835</v>
      </c>
      <c r="K2142" s="159" t="s">
        <v>189</v>
      </c>
      <c r="L2142" s="159" t="s">
        <v>11284</v>
      </c>
    </row>
    <row r="2143" spans="1:12" x14ac:dyDescent="0.2">
      <c r="A2143" s="159" t="s">
        <v>11279</v>
      </c>
      <c r="B2143" s="159" t="s">
        <v>11280</v>
      </c>
      <c r="C2143" s="159" t="s">
        <v>11276</v>
      </c>
      <c r="D2143" s="159" t="s">
        <v>11276</v>
      </c>
      <c r="E2143" s="160">
        <v>1</v>
      </c>
      <c r="F2143" s="161">
        <v>41798400</v>
      </c>
      <c r="G2143" s="161">
        <v>41798400</v>
      </c>
      <c r="H2143" s="159" t="s">
        <v>3651</v>
      </c>
      <c r="I2143" s="159" t="s">
        <v>3671</v>
      </c>
      <c r="J2143" s="159" t="s">
        <v>4835</v>
      </c>
      <c r="K2143" s="159" t="s">
        <v>193</v>
      </c>
      <c r="L2143" s="159" t="s">
        <v>11285</v>
      </c>
    </row>
    <row r="2144" spans="1:12" x14ac:dyDescent="0.2">
      <c r="A2144" s="159" t="s">
        <v>11034</v>
      </c>
      <c r="B2144" s="159" t="s">
        <v>11035</v>
      </c>
      <c r="C2144" s="159" t="s">
        <v>11286</v>
      </c>
      <c r="D2144" s="159" t="s">
        <v>11286</v>
      </c>
      <c r="E2144" s="160">
        <v>1</v>
      </c>
      <c r="F2144" s="161">
        <v>3200000</v>
      </c>
      <c r="G2144" s="161">
        <v>4000000</v>
      </c>
      <c r="H2144" s="159" t="s">
        <v>3651</v>
      </c>
      <c r="I2144" s="159" t="s">
        <v>4846</v>
      </c>
      <c r="J2144" s="159" t="s">
        <v>10589</v>
      </c>
      <c r="K2144" s="159" t="s">
        <v>178</v>
      </c>
      <c r="L2144" s="159" t="s">
        <v>11287</v>
      </c>
    </row>
    <row r="2145" spans="1:12" x14ac:dyDescent="0.2">
      <c r="A2145" s="159" t="s">
        <v>11288</v>
      </c>
      <c r="B2145" s="159" t="s">
        <v>11289</v>
      </c>
      <c r="C2145" s="159" t="s">
        <v>11286</v>
      </c>
      <c r="D2145" s="159" t="s">
        <v>11286</v>
      </c>
      <c r="E2145" s="160">
        <v>1</v>
      </c>
      <c r="F2145" s="161">
        <v>16327664</v>
      </c>
      <c r="G2145" s="161">
        <v>16793660</v>
      </c>
      <c r="H2145" s="159" t="s">
        <v>3651</v>
      </c>
      <c r="I2145" s="159" t="s">
        <v>3656</v>
      </c>
      <c r="J2145" s="159" t="s">
        <v>5077</v>
      </c>
      <c r="K2145" s="159"/>
      <c r="L2145" s="159" t="s">
        <v>11290</v>
      </c>
    </row>
    <row r="2146" spans="1:12" x14ac:dyDescent="0.2">
      <c r="A2146" s="159" t="s">
        <v>8598</v>
      </c>
      <c r="B2146" s="159" t="s">
        <v>8599</v>
      </c>
      <c r="C2146" s="159" t="s">
        <v>11286</v>
      </c>
      <c r="D2146" s="159" t="s">
        <v>11286</v>
      </c>
      <c r="E2146" s="160">
        <v>1</v>
      </c>
      <c r="F2146" s="161">
        <v>1516746</v>
      </c>
      <c r="G2146" s="161">
        <v>4000000</v>
      </c>
      <c r="H2146" s="159" t="s">
        <v>3670</v>
      </c>
      <c r="I2146" s="159" t="s">
        <v>3845</v>
      </c>
      <c r="J2146" s="159" t="s">
        <v>3846</v>
      </c>
      <c r="K2146" s="159"/>
      <c r="L2146" s="159" t="s">
        <v>11291</v>
      </c>
    </row>
    <row r="2147" spans="1:12" x14ac:dyDescent="0.2">
      <c r="A2147" s="159" t="s">
        <v>11292</v>
      </c>
      <c r="B2147" s="159" t="s">
        <v>11293</v>
      </c>
      <c r="C2147" s="159" t="s">
        <v>4193</v>
      </c>
      <c r="D2147" s="159" t="s">
        <v>4193</v>
      </c>
      <c r="E2147" s="160">
        <v>1</v>
      </c>
      <c r="F2147" s="161">
        <v>75000000</v>
      </c>
      <c r="G2147" s="161">
        <v>75000000</v>
      </c>
      <c r="H2147" s="159" t="s">
        <v>3670</v>
      </c>
      <c r="I2147" s="159" t="s">
        <v>3680</v>
      </c>
      <c r="J2147" s="159" t="s">
        <v>3890</v>
      </c>
      <c r="K2147" s="159"/>
      <c r="L2147" s="159" t="s">
        <v>11294</v>
      </c>
    </row>
    <row r="2148" spans="1:12" x14ac:dyDescent="0.2">
      <c r="A2148" s="159" t="s">
        <v>3721</v>
      </c>
      <c r="B2148" s="159" t="s">
        <v>3723</v>
      </c>
      <c r="C2148" s="159" t="s">
        <v>4193</v>
      </c>
      <c r="D2148" s="159" t="s">
        <v>4193</v>
      </c>
      <c r="E2148" s="160">
        <v>1</v>
      </c>
      <c r="F2148" s="161">
        <v>87409482</v>
      </c>
      <c r="G2148" s="161">
        <v>87409482</v>
      </c>
      <c r="H2148" s="159" t="s">
        <v>3651</v>
      </c>
      <c r="I2148" s="159" t="s">
        <v>3663</v>
      </c>
      <c r="J2148" s="159" t="s">
        <v>4192</v>
      </c>
      <c r="K2148" s="159"/>
      <c r="L2148" s="159" t="s">
        <v>3759</v>
      </c>
    </row>
    <row r="2149" spans="1:12" x14ac:dyDescent="0.2">
      <c r="A2149" s="159" t="s">
        <v>11295</v>
      </c>
      <c r="B2149" s="159" t="s">
        <v>6024</v>
      </c>
      <c r="C2149" s="159" t="s">
        <v>4193</v>
      </c>
      <c r="D2149" s="159" t="s">
        <v>4193</v>
      </c>
      <c r="E2149" s="160">
        <v>1</v>
      </c>
      <c r="F2149" s="161">
        <v>1611006</v>
      </c>
      <c r="G2149" s="161">
        <v>2100000</v>
      </c>
      <c r="H2149" s="159" t="s">
        <v>3651</v>
      </c>
      <c r="I2149" s="159" t="s">
        <v>5570</v>
      </c>
      <c r="J2149" s="159" t="s">
        <v>6025</v>
      </c>
      <c r="K2149" s="159"/>
      <c r="L2149" s="159" t="s">
        <v>11296</v>
      </c>
    </row>
    <row r="2150" spans="1:12" x14ac:dyDescent="0.2">
      <c r="A2150" s="159" t="s">
        <v>11297</v>
      </c>
      <c r="B2150" s="159" t="s">
        <v>11298</v>
      </c>
      <c r="C2150" s="159" t="s">
        <v>4193</v>
      </c>
      <c r="D2150" s="159" t="s">
        <v>4193</v>
      </c>
      <c r="E2150" s="160">
        <v>1</v>
      </c>
      <c r="F2150" s="161">
        <v>100000</v>
      </c>
      <c r="G2150" s="161">
        <v>100000</v>
      </c>
      <c r="H2150" s="159" t="s">
        <v>3651</v>
      </c>
      <c r="I2150" s="159" t="s">
        <v>3666</v>
      </c>
      <c r="J2150" s="159" t="s">
        <v>11299</v>
      </c>
      <c r="K2150" s="159" t="s">
        <v>182</v>
      </c>
      <c r="L2150" s="159" t="s">
        <v>11300</v>
      </c>
    </row>
    <row r="2151" spans="1:12" x14ac:dyDescent="0.2">
      <c r="A2151" s="159" t="s">
        <v>11301</v>
      </c>
      <c r="B2151" s="159" t="s">
        <v>11302</v>
      </c>
      <c r="C2151" s="159" t="s">
        <v>4145</v>
      </c>
      <c r="D2151" s="159" t="s">
        <v>11303</v>
      </c>
      <c r="E2151" s="160">
        <v>2</v>
      </c>
      <c r="F2151" s="161">
        <v>500000</v>
      </c>
      <c r="G2151" s="161">
        <v>500000</v>
      </c>
      <c r="H2151" s="159" t="s">
        <v>3651</v>
      </c>
      <c r="I2151" s="159" t="s">
        <v>3656</v>
      </c>
      <c r="J2151" s="159" t="s">
        <v>11304</v>
      </c>
      <c r="K2151" s="159" t="s">
        <v>193</v>
      </c>
      <c r="L2151" s="159" t="s">
        <v>11305</v>
      </c>
    </row>
    <row r="2152" spans="1:12" x14ac:dyDescent="0.2">
      <c r="A2152" s="159" t="s">
        <v>11306</v>
      </c>
      <c r="B2152" s="159" t="s">
        <v>11307</v>
      </c>
      <c r="C2152" s="159" t="s">
        <v>4145</v>
      </c>
      <c r="D2152" s="159" t="s">
        <v>11308</v>
      </c>
      <c r="E2152" s="160">
        <v>2</v>
      </c>
      <c r="F2152" s="161">
        <v>529300</v>
      </c>
      <c r="G2152" s="161">
        <v>1154050</v>
      </c>
      <c r="H2152" s="159" t="s">
        <v>3651</v>
      </c>
      <c r="I2152" s="159" t="s">
        <v>3776</v>
      </c>
      <c r="J2152" s="159" t="s">
        <v>5360</v>
      </c>
      <c r="K2152" s="159"/>
      <c r="L2152" s="159" t="s">
        <v>11309</v>
      </c>
    </row>
    <row r="2153" spans="1:12" x14ac:dyDescent="0.2">
      <c r="A2153" s="159" t="s">
        <v>11310</v>
      </c>
      <c r="B2153" s="159" t="s">
        <v>11311</v>
      </c>
      <c r="C2153" s="159" t="s">
        <v>4145</v>
      </c>
      <c r="D2153" s="159" t="s">
        <v>4145</v>
      </c>
      <c r="E2153" s="160">
        <v>1</v>
      </c>
      <c r="F2153" s="161">
        <v>400208765</v>
      </c>
      <c r="G2153" s="161">
        <v>400208765</v>
      </c>
      <c r="H2153" s="159" t="s">
        <v>3651</v>
      </c>
      <c r="I2153" s="159" t="s">
        <v>3656</v>
      </c>
      <c r="J2153" s="159" t="s">
        <v>3978</v>
      </c>
      <c r="K2153" s="159"/>
      <c r="L2153" s="159" t="s">
        <v>11312</v>
      </c>
    </row>
    <row r="2154" spans="1:12" x14ac:dyDescent="0.2">
      <c r="A2154" s="159" t="s">
        <v>5711</v>
      </c>
      <c r="B2154" s="159" t="s">
        <v>5712</v>
      </c>
      <c r="C2154" s="159" t="s">
        <v>4145</v>
      </c>
      <c r="D2154" s="159" t="s">
        <v>4145</v>
      </c>
      <c r="E2154" s="160">
        <v>1</v>
      </c>
      <c r="F2154" s="161">
        <v>1709637</v>
      </c>
      <c r="G2154" s="161">
        <v>2500000</v>
      </c>
      <c r="H2154" s="159" t="s">
        <v>3651</v>
      </c>
      <c r="I2154" s="159" t="s">
        <v>3810</v>
      </c>
      <c r="J2154" s="159" t="s">
        <v>5433</v>
      </c>
      <c r="K2154" s="159"/>
      <c r="L2154" s="159" t="s">
        <v>11313</v>
      </c>
    </row>
    <row r="2155" spans="1:12" x14ac:dyDescent="0.2">
      <c r="A2155" s="159" t="s">
        <v>3760</v>
      </c>
      <c r="B2155" s="159" t="s">
        <v>3762</v>
      </c>
      <c r="C2155" s="159" t="s">
        <v>4145</v>
      </c>
      <c r="D2155" s="159" t="s">
        <v>4145</v>
      </c>
      <c r="E2155" s="160">
        <v>1</v>
      </c>
      <c r="F2155" s="161">
        <v>30000000</v>
      </c>
      <c r="G2155" s="161">
        <v>30000000</v>
      </c>
      <c r="H2155" s="159" t="s">
        <v>3670</v>
      </c>
      <c r="I2155" s="159" t="s">
        <v>3656</v>
      </c>
      <c r="J2155" s="159" t="s">
        <v>4144</v>
      </c>
      <c r="K2155" s="159"/>
      <c r="L2155" s="159" t="s">
        <v>3761</v>
      </c>
    </row>
    <row r="2156" spans="1:12" x14ac:dyDescent="0.2">
      <c r="A2156" s="159" t="s">
        <v>11314</v>
      </c>
      <c r="B2156" s="159" t="s">
        <v>11315</v>
      </c>
      <c r="C2156" s="159" t="s">
        <v>3358</v>
      </c>
      <c r="D2156" s="159" t="s">
        <v>3358</v>
      </c>
      <c r="E2156" s="160">
        <v>1</v>
      </c>
      <c r="F2156" s="161">
        <v>2624000</v>
      </c>
      <c r="G2156" s="161">
        <v>2624000</v>
      </c>
      <c r="H2156" s="159" t="s">
        <v>3651</v>
      </c>
      <c r="I2156" s="159" t="s">
        <v>4846</v>
      </c>
      <c r="J2156" s="159" t="s">
        <v>11316</v>
      </c>
      <c r="K2156" s="159"/>
      <c r="L2156" s="159" t="s">
        <v>11317</v>
      </c>
    </row>
    <row r="2157" spans="1:12" x14ac:dyDescent="0.2">
      <c r="A2157" s="159" t="s">
        <v>11318</v>
      </c>
      <c r="B2157" s="159" t="s">
        <v>11319</v>
      </c>
      <c r="C2157" s="159" t="s">
        <v>3358</v>
      </c>
      <c r="D2157" s="159" t="s">
        <v>3358</v>
      </c>
      <c r="E2157" s="160">
        <v>1</v>
      </c>
      <c r="F2157" s="161">
        <v>6590554</v>
      </c>
      <c r="G2157" s="161">
        <v>9361054</v>
      </c>
      <c r="H2157" s="159" t="s">
        <v>3651</v>
      </c>
      <c r="I2157" s="159" t="s">
        <v>3671</v>
      </c>
      <c r="J2157" s="159" t="s">
        <v>3887</v>
      </c>
      <c r="K2157" s="159"/>
      <c r="L2157" s="159" t="s">
        <v>11320</v>
      </c>
    </row>
    <row r="2158" spans="1:12" x14ac:dyDescent="0.2">
      <c r="A2158" s="159" t="s">
        <v>11321</v>
      </c>
      <c r="B2158" s="159" t="s">
        <v>11322</v>
      </c>
      <c r="C2158" s="159" t="s">
        <v>3358</v>
      </c>
      <c r="D2158" s="159" t="s">
        <v>3358</v>
      </c>
      <c r="E2158" s="160">
        <v>1</v>
      </c>
      <c r="F2158" s="161">
        <v>62999992</v>
      </c>
      <c r="G2158" s="161">
        <v>62999992</v>
      </c>
      <c r="H2158" s="159" t="s">
        <v>3651</v>
      </c>
      <c r="I2158" s="159" t="s">
        <v>3656</v>
      </c>
      <c r="J2158" s="159" t="s">
        <v>5077</v>
      </c>
      <c r="K2158" s="159" t="s">
        <v>182</v>
      </c>
      <c r="L2158" s="159" t="s">
        <v>11323</v>
      </c>
    </row>
    <row r="2159" spans="1:12" x14ac:dyDescent="0.2">
      <c r="A2159" s="159" t="s">
        <v>8799</v>
      </c>
      <c r="B2159" s="159" t="s">
        <v>8800</v>
      </c>
      <c r="C2159" s="159" t="s">
        <v>3358</v>
      </c>
      <c r="D2159" s="159" t="s">
        <v>3358</v>
      </c>
      <c r="E2159" s="160">
        <v>1</v>
      </c>
      <c r="F2159" s="161">
        <v>50000000</v>
      </c>
      <c r="G2159" s="161">
        <v>50000000</v>
      </c>
      <c r="H2159" s="159" t="s">
        <v>3651</v>
      </c>
      <c r="I2159" s="159" t="s">
        <v>3656</v>
      </c>
      <c r="J2159" s="159" t="s">
        <v>8028</v>
      </c>
      <c r="K2159" s="159"/>
      <c r="L2159" s="159" t="s">
        <v>11324</v>
      </c>
    </row>
    <row r="2160" spans="1:12" x14ac:dyDescent="0.2">
      <c r="A2160" s="159" t="s">
        <v>11321</v>
      </c>
      <c r="B2160" s="159" t="s">
        <v>11322</v>
      </c>
      <c r="C2160" s="159" t="s">
        <v>3358</v>
      </c>
      <c r="D2160" s="159" t="s">
        <v>3358</v>
      </c>
      <c r="E2160" s="160">
        <v>1</v>
      </c>
      <c r="F2160" s="161">
        <v>87499982</v>
      </c>
      <c r="G2160" s="161">
        <v>174999964</v>
      </c>
      <c r="H2160" s="159" t="s">
        <v>3651</v>
      </c>
      <c r="I2160" s="159" t="s">
        <v>3656</v>
      </c>
      <c r="J2160" s="159" t="s">
        <v>5077</v>
      </c>
      <c r="K2160" s="159" t="s">
        <v>182</v>
      </c>
      <c r="L2160" s="159" t="s">
        <v>11325</v>
      </c>
    </row>
    <row r="2161" spans="1:12" x14ac:dyDescent="0.2">
      <c r="A2161" s="159" t="s">
        <v>11321</v>
      </c>
      <c r="B2161" s="159" t="s">
        <v>11322</v>
      </c>
      <c r="C2161" s="159" t="s">
        <v>3358</v>
      </c>
      <c r="D2161" s="159" t="s">
        <v>3358</v>
      </c>
      <c r="E2161" s="160">
        <v>1</v>
      </c>
      <c r="F2161" s="161">
        <v>76499983</v>
      </c>
      <c r="G2161" s="161">
        <v>101999962</v>
      </c>
      <c r="H2161" s="159" t="s">
        <v>3651</v>
      </c>
      <c r="I2161" s="159" t="s">
        <v>3656</v>
      </c>
      <c r="J2161" s="159" t="s">
        <v>5077</v>
      </c>
      <c r="K2161" s="159" t="s">
        <v>182</v>
      </c>
      <c r="L2161" s="159" t="s">
        <v>11326</v>
      </c>
    </row>
    <row r="2162" spans="1:12" x14ac:dyDescent="0.2">
      <c r="A2162" s="159" t="s">
        <v>10089</v>
      </c>
      <c r="B2162" s="159" t="s">
        <v>10090</v>
      </c>
      <c r="C2162" s="159" t="s">
        <v>3470</v>
      </c>
      <c r="D2162" s="159" t="s">
        <v>3470</v>
      </c>
      <c r="E2162" s="160">
        <v>1</v>
      </c>
      <c r="F2162" s="161">
        <v>2000000</v>
      </c>
      <c r="G2162" s="161">
        <v>9949122</v>
      </c>
      <c r="H2162" s="159" t="s">
        <v>3651</v>
      </c>
      <c r="I2162" s="159" t="s">
        <v>4996</v>
      </c>
      <c r="J2162" s="159" t="s">
        <v>5093</v>
      </c>
      <c r="K2162" s="159" t="s">
        <v>193</v>
      </c>
      <c r="L2162" s="159" t="s">
        <v>11327</v>
      </c>
    </row>
    <row r="2163" spans="1:12" x14ac:dyDescent="0.2">
      <c r="A2163" s="159" t="s">
        <v>3733</v>
      </c>
      <c r="B2163" s="159" t="s">
        <v>3763</v>
      </c>
      <c r="C2163" s="159" t="s">
        <v>3470</v>
      </c>
      <c r="D2163" s="159" t="s">
        <v>3470</v>
      </c>
      <c r="E2163" s="160">
        <v>1</v>
      </c>
      <c r="F2163" s="161">
        <v>195000</v>
      </c>
      <c r="G2163" s="161">
        <v>341250</v>
      </c>
      <c r="H2163" s="159" t="s">
        <v>3651</v>
      </c>
      <c r="I2163" s="159" t="s">
        <v>3656</v>
      </c>
      <c r="J2163" s="159" t="s">
        <v>5077</v>
      </c>
      <c r="K2163" s="159" t="s">
        <v>185</v>
      </c>
      <c r="L2163" s="159" t="s">
        <v>3475</v>
      </c>
    </row>
    <row r="2164" spans="1:12" x14ac:dyDescent="0.2">
      <c r="A2164" s="159" t="s">
        <v>10646</v>
      </c>
      <c r="B2164" s="159" t="s">
        <v>10647</v>
      </c>
      <c r="C2164" s="159" t="s">
        <v>3470</v>
      </c>
      <c r="D2164" s="159" t="s">
        <v>3470</v>
      </c>
      <c r="E2164" s="160">
        <v>1</v>
      </c>
      <c r="F2164" s="161">
        <v>2920692</v>
      </c>
      <c r="G2164" s="161">
        <v>5700000</v>
      </c>
      <c r="H2164" s="159" t="s">
        <v>3651</v>
      </c>
      <c r="I2164" s="159" t="s">
        <v>3871</v>
      </c>
      <c r="J2164" s="159" t="s">
        <v>8177</v>
      </c>
      <c r="K2164" s="159"/>
      <c r="L2164" s="159" t="s">
        <v>11328</v>
      </c>
    </row>
    <row r="2165" spans="1:12" x14ac:dyDescent="0.2">
      <c r="A2165" s="159" t="s">
        <v>3733</v>
      </c>
      <c r="B2165" s="159" t="s">
        <v>3763</v>
      </c>
      <c r="C2165" s="159" t="s">
        <v>3470</v>
      </c>
      <c r="D2165" s="159" t="s">
        <v>3470</v>
      </c>
      <c r="E2165" s="160">
        <v>1</v>
      </c>
      <c r="F2165" s="161">
        <v>10000</v>
      </c>
      <c r="G2165" s="161">
        <v>10000</v>
      </c>
      <c r="H2165" s="159" t="s">
        <v>3651</v>
      </c>
      <c r="I2165" s="159" t="s">
        <v>3656</v>
      </c>
      <c r="J2165" s="159" t="s">
        <v>5077</v>
      </c>
      <c r="K2165" s="159" t="s">
        <v>185</v>
      </c>
      <c r="L2165" s="159" t="s">
        <v>3471</v>
      </c>
    </row>
    <row r="2166" spans="1:12" x14ac:dyDescent="0.2">
      <c r="A2166" s="159" t="s">
        <v>11329</v>
      </c>
      <c r="B2166" s="159" t="s">
        <v>11330</v>
      </c>
      <c r="C2166" s="159" t="s">
        <v>3470</v>
      </c>
      <c r="D2166" s="159" t="s">
        <v>9232</v>
      </c>
      <c r="E2166" s="160">
        <v>2</v>
      </c>
      <c r="F2166" s="161">
        <v>170574224</v>
      </c>
      <c r="G2166" s="161">
        <v>170574224</v>
      </c>
      <c r="H2166" s="159" t="s">
        <v>3670</v>
      </c>
      <c r="I2166" s="159" t="s">
        <v>3716</v>
      </c>
      <c r="J2166" s="159" t="s">
        <v>4044</v>
      </c>
      <c r="K2166" s="159" t="s">
        <v>193</v>
      </c>
      <c r="L2166" s="159" t="s">
        <v>11331</v>
      </c>
    </row>
    <row r="2167" spans="1:12" x14ac:dyDescent="0.2">
      <c r="A2167" s="159" t="s">
        <v>3733</v>
      </c>
      <c r="B2167" s="159" t="s">
        <v>3763</v>
      </c>
      <c r="C2167" s="159" t="s">
        <v>3470</v>
      </c>
      <c r="D2167" s="159" t="s">
        <v>3470</v>
      </c>
      <c r="E2167" s="160">
        <v>1</v>
      </c>
      <c r="F2167" s="161">
        <v>32500</v>
      </c>
      <c r="G2167" s="161">
        <v>65000</v>
      </c>
      <c r="H2167" s="159" t="s">
        <v>3651</v>
      </c>
      <c r="I2167" s="159" t="s">
        <v>3656</v>
      </c>
      <c r="J2167" s="159" t="s">
        <v>5077</v>
      </c>
      <c r="K2167" s="159" t="s">
        <v>185</v>
      </c>
      <c r="L2167" s="159" t="s">
        <v>3472</v>
      </c>
    </row>
    <row r="2168" spans="1:12" x14ac:dyDescent="0.2">
      <c r="A2168" s="159" t="s">
        <v>8999</v>
      </c>
      <c r="B2168" s="159" t="s">
        <v>9000</v>
      </c>
      <c r="C2168" s="159" t="s">
        <v>3470</v>
      </c>
      <c r="D2168" s="159" t="s">
        <v>3470</v>
      </c>
      <c r="E2168" s="160">
        <v>1</v>
      </c>
      <c r="F2168" s="161">
        <v>1125000</v>
      </c>
      <c r="G2168" s="161">
        <v>5000000</v>
      </c>
      <c r="H2168" s="159" t="s">
        <v>3651</v>
      </c>
      <c r="I2168" s="159" t="s">
        <v>4846</v>
      </c>
      <c r="J2168" s="159" t="s">
        <v>6217</v>
      </c>
      <c r="K2168" s="159"/>
      <c r="L2168" s="159" t="s">
        <v>11332</v>
      </c>
    </row>
    <row r="2169" spans="1:12" x14ac:dyDescent="0.2">
      <c r="A2169" s="159" t="s">
        <v>3733</v>
      </c>
      <c r="B2169" s="159" t="s">
        <v>3763</v>
      </c>
      <c r="C2169" s="159" t="s">
        <v>3470</v>
      </c>
      <c r="D2169" s="159" t="s">
        <v>3470</v>
      </c>
      <c r="E2169" s="160">
        <v>1</v>
      </c>
      <c r="F2169" s="161">
        <v>1000000</v>
      </c>
      <c r="G2169" s="161">
        <v>1000000</v>
      </c>
      <c r="H2169" s="159" t="s">
        <v>3651</v>
      </c>
      <c r="I2169" s="159" t="s">
        <v>3656</v>
      </c>
      <c r="J2169" s="159" t="s">
        <v>5077</v>
      </c>
      <c r="K2169" s="159" t="s">
        <v>185</v>
      </c>
      <c r="L2169" s="159" t="s">
        <v>3474</v>
      </c>
    </row>
    <row r="2170" spans="1:12" x14ac:dyDescent="0.2">
      <c r="A2170" s="159" t="s">
        <v>3733</v>
      </c>
      <c r="B2170" s="159" t="s">
        <v>3763</v>
      </c>
      <c r="C2170" s="159" t="s">
        <v>3470</v>
      </c>
      <c r="D2170" s="159" t="s">
        <v>3470</v>
      </c>
      <c r="E2170" s="160">
        <v>1</v>
      </c>
      <c r="F2170" s="161">
        <v>3500000</v>
      </c>
      <c r="G2170" s="161">
        <v>3500000</v>
      </c>
      <c r="H2170" s="159" t="s">
        <v>3651</v>
      </c>
      <c r="I2170" s="159" t="s">
        <v>3656</v>
      </c>
      <c r="J2170" s="159" t="s">
        <v>5077</v>
      </c>
      <c r="K2170" s="159" t="s">
        <v>185</v>
      </c>
      <c r="L2170" s="159" t="s">
        <v>3473</v>
      </c>
    </row>
    <row r="2171" spans="1:12" x14ac:dyDescent="0.2">
      <c r="A2171" s="159" t="s">
        <v>11333</v>
      </c>
      <c r="B2171" s="159" t="s">
        <v>11334</v>
      </c>
      <c r="C2171" s="159" t="s">
        <v>11335</v>
      </c>
      <c r="D2171" s="159" t="s">
        <v>11335</v>
      </c>
      <c r="E2171" s="160">
        <v>1</v>
      </c>
      <c r="F2171" s="161">
        <v>515000</v>
      </c>
      <c r="G2171" s="161">
        <v>3000000</v>
      </c>
      <c r="H2171" s="159" t="s">
        <v>3670</v>
      </c>
      <c r="I2171" s="159" t="s">
        <v>4846</v>
      </c>
      <c r="J2171" s="159" t="s">
        <v>11336</v>
      </c>
      <c r="K2171" s="159"/>
      <c r="L2171" s="159" t="s">
        <v>11337</v>
      </c>
    </row>
    <row r="2172" spans="1:12" x14ac:dyDescent="0.2">
      <c r="A2172" s="159" t="s">
        <v>11338</v>
      </c>
      <c r="B2172" s="159" t="s">
        <v>11339</v>
      </c>
      <c r="C2172" s="159" t="s">
        <v>11335</v>
      </c>
      <c r="D2172" s="159" t="s">
        <v>11335</v>
      </c>
      <c r="E2172" s="160">
        <v>1</v>
      </c>
      <c r="F2172" s="161">
        <v>315780</v>
      </c>
      <c r="G2172" s="161">
        <v>315780</v>
      </c>
      <c r="H2172" s="159" t="s">
        <v>3651</v>
      </c>
      <c r="I2172" s="159" t="s">
        <v>3656</v>
      </c>
      <c r="J2172" s="159" t="s">
        <v>7788</v>
      </c>
      <c r="K2172" s="159"/>
      <c r="L2172" s="159" t="s">
        <v>11340</v>
      </c>
    </row>
    <row r="2173" spans="1:12" x14ac:dyDescent="0.2">
      <c r="A2173" s="159" t="s">
        <v>10266</v>
      </c>
      <c r="B2173" s="159" t="s">
        <v>10267</v>
      </c>
      <c r="C2173" s="159" t="s">
        <v>11341</v>
      </c>
      <c r="D2173" s="159" t="s">
        <v>11341</v>
      </c>
      <c r="E2173" s="160">
        <v>1</v>
      </c>
      <c r="F2173" s="161">
        <v>430296</v>
      </c>
      <c r="G2173" s="161">
        <v>430296</v>
      </c>
      <c r="H2173" s="159" t="s">
        <v>3651</v>
      </c>
      <c r="I2173" s="159" t="s">
        <v>3818</v>
      </c>
      <c r="J2173" s="159" t="s">
        <v>10269</v>
      </c>
      <c r="K2173" s="159"/>
      <c r="L2173" s="159" t="s">
        <v>11342</v>
      </c>
    </row>
    <row r="2174" spans="1:12" x14ac:dyDescent="0.2">
      <c r="A2174" s="159" t="s">
        <v>10266</v>
      </c>
      <c r="B2174" s="159" t="s">
        <v>10267</v>
      </c>
      <c r="C2174" s="159" t="s">
        <v>11341</v>
      </c>
      <c r="D2174" s="159" t="s">
        <v>11341</v>
      </c>
      <c r="E2174" s="160">
        <v>1</v>
      </c>
      <c r="F2174" s="161">
        <v>1018224</v>
      </c>
      <c r="G2174" s="161">
        <v>1018224</v>
      </c>
      <c r="H2174" s="159" t="s">
        <v>3651</v>
      </c>
      <c r="I2174" s="159" t="s">
        <v>3818</v>
      </c>
      <c r="J2174" s="159" t="s">
        <v>10269</v>
      </c>
      <c r="K2174" s="159"/>
      <c r="L2174" s="159" t="s">
        <v>11343</v>
      </c>
    </row>
    <row r="2175" spans="1:12" x14ac:dyDescent="0.2">
      <c r="A2175" s="159" t="s">
        <v>11344</v>
      </c>
      <c r="B2175" s="159" t="s">
        <v>11345</v>
      </c>
      <c r="C2175" s="159" t="s">
        <v>11341</v>
      </c>
      <c r="D2175" s="159" t="s">
        <v>11341</v>
      </c>
      <c r="E2175" s="160">
        <v>1</v>
      </c>
      <c r="F2175" s="161">
        <v>40267575</v>
      </c>
      <c r="G2175" s="161">
        <v>40999990</v>
      </c>
      <c r="H2175" s="159" t="s">
        <v>3651</v>
      </c>
      <c r="I2175" s="159" t="s">
        <v>4846</v>
      </c>
      <c r="J2175" s="159" t="s">
        <v>5892</v>
      </c>
      <c r="K2175" s="159"/>
      <c r="L2175" s="159" t="s">
        <v>11346</v>
      </c>
    </row>
    <row r="2176" spans="1:12" x14ac:dyDescent="0.2">
      <c r="A2176" s="159" t="s">
        <v>10266</v>
      </c>
      <c r="B2176" s="159" t="s">
        <v>10267</v>
      </c>
      <c r="C2176" s="159" t="s">
        <v>11341</v>
      </c>
      <c r="D2176" s="159" t="s">
        <v>11341</v>
      </c>
      <c r="E2176" s="160">
        <v>1</v>
      </c>
      <c r="F2176" s="161">
        <v>42634</v>
      </c>
      <c r="G2176" s="161">
        <v>42634</v>
      </c>
      <c r="H2176" s="159" t="s">
        <v>3651</v>
      </c>
      <c r="I2176" s="159" t="s">
        <v>3818</v>
      </c>
      <c r="J2176" s="159" t="s">
        <v>10269</v>
      </c>
      <c r="K2176" s="159"/>
      <c r="L2176" s="159" t="s">
        <v>11347</v>
      </c>
    </row>
    <row r="2177" spans="1:12" x14ac:dyDescent="0.2">
      <c r="A2177" s="159" t="s">
        <v>11348</v>
      </c>
      <c r="B2177" s="159" t="s">
        <v>11349</v>
      </c>
      <c r="C2177" s="159" t="s">
        <v>2264</v>
      </c>
      <c r="D2177" s="159" t="s">
        <v>2264</v>
      </c>
      <c r="E2177" s="160">
        <v>1</v>
      </c>
      <c r="F2177" s="161">
        <v>39999997</v>
      </c>
      <c r="G2177" s="161">
        <v>72000000</v>
      </c>
      <c r="H2177" s="159" t="s">
        <v>3651</v>
      </c>
      <c r="I2177" s="159" t="s">
        <v>3656</v>
      </c>
      <c r="J2177" s="159" t="s">
        <v>3944</v>
      </c>
      <c r="K2177" s="159" t="s">
        <v>189</v>
      </c>
      <c r="L2177" s="159" t="s">
        <v>11350</v>
      </c>
    </row>
    <row r="2178" spans="1:12" x14ac:dyDescent="0.2">
      <c r="A2178" s="159" t="s">
        <v>7030</v>
      </c>
      <c r="B2178" s="159" t="s">
        <v>7031</v>
      </c>
      <c r="C2178" s="159" t="s">
        <v>2264</v>
      </c>
      <c r="D2178" s="159" t="s">
        <v>2264</v>
      </c>
      <c r="E2178" s="160">
        <v>1</v>
      </c>
      <c r="F2178" s="161">
        <v>1893339</v>
      </c>
      <c r="G2178" s="161">
        <v>3500000</v>
      </c>
      <c r="H2178" s="159" t="s">
        <v>3651</v>
      </c>
      <c r="I2178" s="159" t="s">
        <v>3671</v>
      </c>
      <c r="J2178" s="159" t="s">
        <v>6104</v>
      </c>
      <c r="K2178" s="159" t="s">
        <v>182</v>
      </c>
      <c r="L2178" s="159" t="s">
        <v>11351</v>
      </c>
    </row>
    <row r="2179" spans="1:12" x14ac:dyDescent="0.2">
      <c r="A2179" s="159" t="s">
        <v>11352</v>
      </c>
      <c r="B2179" s="159" t="s">
        <v>11353</v>
      </c>
      <c r="C2179" s="159" t="s">
        <v>2264</v>
      </c>
      <c r="D2179" s="159" t="s">
        <v>2264</v>
      </c>
      <c r="E2179" s="160">
        <v>1</v>
      </c>
      <c r="F2179" s="161">
        <v>45000</v>
      </c>
      <c r="G2179" s="161">
        <v>120000</v>
      </c>
      <c r="H2179" s="159" t="s">
        <v>3651</v>
      </c>
      <c r="I2179" s="159" t="s">
        <v>4979</v>
      </c>
      <c r="J2179" s="159" t="s">
        <v>6017</v>
      </c>
      <c r="K2179" s="159"/>
      <c r="L2179" s="159" t="s">
        <v>11354</v>
      </c>
    </row>
    <row r="2180" spans="1:12" x14ac:dyDescent="0.2">
      <c r="A2180" s="159" t="s">
        <v>3679</v>
      </c>
      <c r="B2180" s="159" t="s">
        <v>3681</v>
      </c>
      <c r="C2180" s="159" t="s">
        <v>2264</v>
      </c>
      <c r="D2180" s="159" t="s">
        <v>2264</v>
      </c>
      <c r="E2180" s="160">
        <v>1</v>
      </c>
      <c r="F2180" s="161">
        <v>7001113</v>
      </c>
      <c r="G2180" s="161">
        <v>7001113</v>
      </c>
      <c r="H2180" s="159" t="s">
        <v>3651</v>
      </c>
      <c r="I2180" s="159" t="s">
        <v>3680</v>
      </c>
      <c r="J2180" s="159" t="s">
        <v>11355</v>
      </c>
      <c r="K2180" s="159"/>
      <c r="L2180" s="159" t="s">
        <v>3485</v>
      </c>
    </row>
    <row r="2181" spans="1:12" x14ac:dyDescent="0.2">
      <c r="A2181" s="159" t="s">
        <v>11356</v>
      </c>
      <c r="B2181" s="159" t="s">
        <v>11357</v>
      </c>
      <c r="C2181" s="159" t="s">
        <v>2264</v>
      </c>
      <c r="D2181" s="159" t="s">
        <v>2264</v>
      </c>
      <c r="E2181" s="160">
        <v>1</v>
      </c>
      <c r="F2181" s="161">
        <v>100000</v>
      </c>
      <c r="G2181" s="161">
        <v>100000</v>
      </c>
      <c r="H2181" s="159" t="s">
        <v>3651</v>
      </c>
      <c r="I2181" s="159" t="s">
        <v>5565</v>
      </c>
      <c r="J2181" s="159" t="s">
        <v>11358</v>
      </c>
      <c r="K2181" s="159"/>
      <c r="L2181" s="159" t="s">
        <v>11359</v>
      </c>
    </row>
    <row r="2182" spans="1:12" x14ac:dyDescent="0.2">
      <c r="A2182" s="159" t="s">
        <v>11360</v>
      </c>
      <c r="B2182" s="159" t="s">
        <v>11361</v>
      </c>
      <c r="C2182" s="159" t="s">
        <v>2264</v>
      </c>
      <c r="D2182" s="159" t="s">
        <v>2264</v>
      </c>
      <c r="E2182" s="160">
        <v>1</v>
      </c>
      <c r="F2182" s="161">
        <v>1475000</v>
      </c>
      <c r="G2182" s="161">
        <v>1475000</v>
      </c>
      <c r="H2182" s="159" t="s">
        <v>3651</v>
      </c>
      <c r="I2182" s="159" t="s">
        <v>3656</v>
      </c>
      <c r="J2182" s="159" t="s">
        <v>4916</v>
      </c>
      <c r="K2182" s="159"/>
      <c r="L2182" s="159" t="s">
        <v>11362</v>
      </c>
    </row>
    <row r="2183" spans="1:12" x14ac:dyDescent="0.2">
      <c r="A2183" s="159" t="s">
        <v>9556</v>
      </c>
      <c r="B2183" s="159" t="s">
        <v>9557</v>
      </c>
      <c r="C2183" s="159" t="s">
        <v>2264</v>
      </c>
      <c r="D2183" s="159" t="s">
        <v>2264</v>
      </c>
      <c r="E2183" s="160">
        <v>1</v>
      </c>
      <c r="F2183" s="161">
        <v>6166000</v>
      </c>
      <c r="G2183" s="161">
        <v>50000000</v>
      </c>
      <c r="H2183" s="159" t="s">
        <v>3651</v>
      </c>
      <c r="I2183" s="159" t="s">
        <v>3680</v>
      </c>
      <c r="J2183" s="159" t="s">
        <v>9558</v>
      </c>
      <c r="K2183" s="159"/>
      <c r="L2183" s="159" t="s">
        <v>11363</v>
      </c>
    </row>
    <row r="2184" spans="1:12" x14ac:dyDescent="0.2">
      <c r="A2184" s="159" t="s">
        <v>11364</v>
      </c>
      <c r="B2184" s="159" t="s">
        <v>11365</v>
      </c>
      <c r="C2184" s="159" t="s">
        <v>2264</v>
      </c>
      <c r="D2184" s="159" t="s">
        <v>2264</v>
      </c>
      <c r="E2184" s="160">
        <v>1</v>
      </c>
      <c r="F2184" s="161">
        <v>3600000</v>
      </c>
      <c r="G2184" s="161">
        <v>3600000</v>
      </c>
      <c r="H2184" s="159" t="s">
        <v>3651</v>
      </c>
      <c r="I2184" s="159" t="s">
        <v>3660</v>
      </c>
      <c r="J2184" s="159" t="s">
        <v>5242</v>
      </c>
      <c r="K2184" s="159" t="s">
        <v>185</v>
      </c>
      <c r="L2184" s="159" t="s">
        <v>11366</v>
      </c>
    </row>
    <row r="2185" spans="1:12" x14ac:dyDescent="0.2">
      <c r="A2185" s="159" t="s">
        <v>11367</v>
      </c>
      <c r="B2185" s="159" t="s">
        <v>11368</v>
      </c>
      <c r="C2185" s="159" t="s">
        <v>11369</v>
      </c>
      <c r="D2185" s="159" t="s">
        <v>11369</v>
      </c>
      <c r="E2185" s="160">
        <v>1</v>
      </c>
      <c r="F2185" s="161">
        <v>0</v>
      </c>
      <c r="G2185" s="161"/>
      <c r="H2185" s="159" t="s">
        <v>3651</v>
      </c>
      <c r="I2185" s="159" t="s">
        <v>3690</v>
      </c>
      <c r="J2185" s="159" t="s">
        <v>3878</v>
      </c>
      <c r="K2185" s="159"/>
      <c r="L2185" s="159" t="s">
        <v>11370</v>
      </c>
    </row>
    <row r="2186" spans="1:12" x14ac:dyDescent="0.2">
      <c r="A2186" s="159" t="s">
        <v>10066</v>
      </c>
      <c r="B2186" s="159" t="s">
        <v>10067</v>
      </c>
      <c r="C2186" s="159" t="s">
        <v>11369</v>
      </c>
      <c r="D2186" s="159" t="s">
        <v>11369</v>
      </c>
      <c r="E2186" s="160">
        <v>1</v>
      </c>
      <c r="F2186" s="161">
        <v>40000000</v>
      </c>
      <c r="G2186" s="161">
        <v>40000000</v>
      </c>
      <c r="H2186" s="159" t="s">
        <v>3651</v>
      </c>
      <c r="I2186" s="159" t="s">
        <v>3656</v>
      </c>
      <c r="J2186" s="159" t="s">
        <v>5077</v>
      </c>
      <c r="K2186" s="159"/>
      <c r="L2186" s="159" t="s">
        <v>11371</v>
      </c>
    </row>
    <row r="2187" spans="1:12" x14ac:dyDescent="0.2">
      <c r="A2187" s="159" t="s">
        <v>7420</v>
      </c>
      <c r="B2187" s="159" t="s">
        <v>7421</v>
      </c>
      <c r="C2187" s="159" t="s">
        <v>11369</v>
      </c>
      <c r="D2187" s="159" t="s">
        <v>11369</v>
      </c>
      <c r="E2187" s="160">
        <v>1</v>
      </c>
      <c r="F2187" s="161">
        <v>2007000</v>
      </c>
      <c r="G2187" s="161">
        <v>6000000</v>
      </c>
      <c r="H2187" s="159" t="s">
        <v>3651</v>
      </c>
      <c r="I2187" s="159" t="s">
        <v>3958</v>
      </c>
      <c r="J2187" s="159" t="s">
        <v>7295</v>
      </c>
      <c r="K2187" s="159"/>
      <c r="L2187" s="159" t="s">
        <v>11372</v>
      </c>
    </row>
    <row r="2188" spans="1:12" x14ac:dyDescent="0.2">
      <c r="A2188" s="159" t="s">
        <v>9182</v>
      </c>
      <c r="B2188" s="159" t="s">
        <v>9183</v>
      </c>
      <c r="C2188" s="159" t="s">
        <v>2335</v>
      </c>
      <c r="D2188" s="159" t="s">
        <v>2335</v>
      </c>
      <c r="E2188" s="160">
        <v>1</v>
      </c>
      <c r="F2188" s="161">
        <v>5000000</v>
      </c>
      <c r="G2188" s="161">
        <v>5000000</v>
      </c>
      <c r="H2188" s="159" t="s">
        <v>3651</v>
      </c>
      <c r="I2188" s="159" t="s">
        <v>9184</v>
      </c>
      <c r="J2188" s="159" t="s">
        <v>9184</v>
      </c>
      <c r="K2188" s="159"/>
      <c r="L2188" s="159" t="s">
        <v>11373</v>
      </c>
    </row>
    <row r="2189" spans="1:12" x14ac:dyDescent="0.2">
      <c r="A2189" s="159" t="s">
        <v>6719</v>
      </c>
      <c r="B2189" s="159" t="s">
        <v>6720</v>
      </c>
      <c r="C2189" s="159" t="s">
        <v>2335</v>
      </c>
      <c r="D2189" s="159" t="s">
        <v>2335</v>
      </c>
      <c r="E2189" s="160">
        <v>1</v>
      </c>
      <c r="F2189" s="161">
        <v>4161200</v>
      </c>
      <c r="G2189" s="161">
        <v>4161200</v>
      </c>
      <c r="H2189" s="159" t="s">
        <v>3651</v>
      </c>
      <c r="I2189" s="159" t="s">
        <v>3656</v>
      </c>
      <c r="J2189" s="159" t="s">
        <v>3978</v>
      </c>
      <c r="K2189" s="159"/>
      <c r="L2189" s="159" t="s">
        <v>11374</v>
      </c>
    </row>
    <row r="2190" spans="1:12" x14ac:dyDescent="0.2">
      <c r="A2190" s="159" t="s">
        <v>3764</v>
      </c>
      <c r="B2190" s="159" t="s">
        <v>3766</v>
      </c>
      <c r="C2190" s="159" t="s">
        <v>3490</v>
      </c>
      <c r="D2190" s="159" t="s">
        <v>3490</v>
      </c>
      <c r="E2190" s="160">
        <v>1</v>
      </c>
      <c r="F2190" s="161">
        <v>18371336</v>
      </c>
      <c r="G2190" s="161">
        <v>18371336</v>
      </c>
      <c r="H2190" s="159" t="s">
        <v>3651</v>
      </c>
      <c r="I2190" s="159" t="s">
        <v>3680</v>
      </c>
      <c r="J2190" s="159" t="s">
        <v>3680</v>
      </c>
      <c r="K2190" s="159"/>
      <c r="L2190" s="159" t="s">
        <v>3765</v>
      </c>
    </row>
    <row r="2191" spans="1:12" x14ac:dyDescent="0.2">
      <c r="A2191" s="159" t="s">
        <v>8378</v>
      </c>
      <c r="B2191" s="159" t="s">
        <v>8379</v>
      </c>
      <c r="C2191" s="159" t="s">
        <v>3490</v>
      </c>
      <c r="D2191" s="159" t="s">
        <v>3490</v>
      </c>
      <c r="E2191" s="160">
        <v>1</v>
      </c>
      <c r="F2191" s="161">
        <v>60000000</v>
      </c>
      <c r="G2191" s="161">
        <v>159000000</v>
      </c>
      <c r="H2191" s="159" t="s">
        <v>3651</v>
      </c>
      <c r="I2191" s="159" t="s">
        <v>3690</v>
      </c>
      <c r="J2191" s="159" t="s">
        <v>8380</v>
      </c>
      <c r="K2191" s="159"/>
      <c r="L2191" s="159" t="s">
        <v>11375</v>
      </c>
    </row>
    <row r="2192" spans="1:12" x14ac:dyDescent="0.2">
      <c r="A2192" s="159" t="s">
        <v>3677</v>
      </c>
      <c r="B2192" s="159" t="s">
        <v>3757</v>
      </c>
      <c r="C2192" s="159" t="s">
        <v>3490</v>
      </c>
      <c r="D2192" s="159" t="s">
        <v>3490</v>
      </c>
      <c r="E2192" s="160">
        <v>1</v>
      </c>
      <c r="F2192" s="161">
        <v>6000000</v>
      </c>
      <c r="G2192" s="161">
        <v>6000000</v>
      </c>
      <c r="H2192" s="159" t="s">
        <v>3651</v>
      </c>
      <c r="I2192" s="159" t="s">
        <v>3671</v>
      </c>
      <c r="J2192" s="159" t="s">
        <v>3887</v>
      </c>
      <c r="K2192" s="159"/>
      <c r="L2192" s="159" t="s">
        <v>3491</v>
      </c>
    </row>
    <row r="2193" spans="1:12" x14ac:dyDescent="0.2">
      <c r="A2193" s="159" t="s">
        <v>11376</v>
      </c>
      <c r="B2193" s="159" t="s">
        <v>11377</v>
      </c>
      <c r="C2193" s="159" t="s">
        <v>11303</v>
      </c>
      <c r="D2193" s="159" t="s">
        <v>11303</v>
      </c>
      <c r="E2193" s="160">
        <v>1</v>
      </c>
      <c r="F2193" s="161">
        <v>302784</v>
      </c>
      <c r="G2193" s="161">
        <v>302784</v>
      </c>
      <c r="H2193" s="159" t="s">
        <v>3651</v>
      </c>
      <c r="I2193" s="159" t="s">
        <v>4979</v>
      </c>
      <c r="J2193" s="159" t="s">
        <v>11378</v>
      </c>
      <c r="K2193" s="159"/>
      <c r="L2193" s="159" t="s">
        <v>11379</v>
      </c>
    </row>
    <row r="2194" spans="1:12" x14ac:dyDescent="0.2">
      <c r="A2194" s="159" t="s">
        <v>11380</v>
      </c>
      <c r="B2194" s="159" t="s">
        <v>11381</v>
      </c>
      <c r="C2194" s="159" t="s">
        <v>11303</v>
      </c>
      <c r="D2194" s="159" t="s">
        <v>11303</v>
      </c>
      <c r="E2194" s="160">
        <v>1</v>
      </c>
      <c r="F2194" s="161">
        <v>1117795</v>
      </c>
      <c r="G2194" s="161">
        <v>1700591</v>
      </c>
      <c r="H2194" s="159" t="s">
        <v>3651</v>
      </c>
      <c r="I2194" s="159" t="s">
        <v>3958</v>
      </c>
      <c r="J2194" s="159" t="s">
        <v>5943</v>
      </c>
      <c r="K2194" s="159" t="s">
        <v>185</v>
      </c>
      <c r="L2194" s="159" t="s">
        <v>11382</v>
      </c>
    </row>
    <row r="2195" spans="1:12" x14ac:dyDescent="0.2">
      <c r="A2195" s="159" t="s">
        <v>4874</v>
      </c>
      <c r="B2195" s="159" t="s">
        <v>4875</v>
      </c>
      <c r="C2195" s="159" t="s">
        <v>11303</v>
      </c>
      <c r="D2195" s="159" t="s">
        <v>11303</v>
      </c>
      <c r="E2195" s="160">
        <v>1</v>
      </c>
      <c r="F2195" s="161">
        <v>61547439</v>
      </c>
      <c r="G2195" s="161">
        <v>61547439</v>
      </c>
      <c r="H2195" s="159" t="s">
        <v>3670</v>
      </c>
      <c r="I2195" s="159" t="s">
        <v>3818</v>
      </c>
      <c r="J2195" s="159" t="s">
        <v>4876</v>
      </c>
      <c r="K2195" s="159"/>
      <c r="L2195" s="159" t="s">
        <v>11383</v>
      </c>
    </row>
    <row r="2196" spans="1:12" x14ac:dyDescent="0.2">
      <c r="A2196" s="159" t="s">
        <v>11384</v>
      </c>
      <c r="B2196" s="159" t="s">
        <v>11385</v>
      </c>
      <c r="C2196" s="159" t="s">
        <v>3344</v>
      </c>
      <c r="D2196" s="159" t="s">
        <v>3344</v>
      </c>
      <c r="E2196" s="160">
        <v>1</v>
      </c>
      <c r="F2196" s="161">
        <v>0</v>
      </c>
      <c r="G2196" s="161">
        <v>1180000</v>
      </c>
      <c r="H2196" s="159" t="s">
        <v>3670</v>
      </c>
      <c r="I2196" s="159" t="s">
        <v>4846</v>
      </c>
      <c r="J2196" s="159" t="s">
        <v>4847</v>
      </c>
      <c r="K2196" s="159"/>
      <c r="L2196" s="159" t="s">
        <v>11386</v>
      </c>
    </row>
    <row r="2197" spans="1:12" x14ac:dyDescent="0.2">
      <c r="A2197" s="159" t="s">
        <v>11387</v>
      </c>
      <c r="B2197" s="159" t="s">
        <v>11388</v>
      </c>
      <c r="C2197" s="159" t="s">
        <v>3344</v>
      </c>
      <c r="D2197" s="159" t="s">
        <v>3344</v>
      </c>
      <c r="E2197" s="160">
        <v>1</v>
      </c>
      <c r="F2197" s="161">
        <v>95000</v>
      </c>
      <c r="G2197" s="161"/>
      <c r="H2197" s="159" t="s">
        <v>3651</v>
      </c>
      <c r="I2197" s="159" t="s">
        <v>3716</v>
      </c>
      <c r="J2197" s="159" t="s">
        <v>11389</v>
      </c>
      <c r="K2197" s="159"/>
      <c r="L2197" s="159" t="s">
        <v>11390</v>
      </c>
    </row>
    <row r="2198" spans="1:12" x14ac:dyDescent="0.2">
      <c r="A2198" s="159" t="s">
        <v>11391</v>
      </c>
      <c r="B2198" s="159" t="s">
        <v>11392</v>
      </c>
      <c r="C2198" s="159" t="s">
        <v>3344</v>
      </c>
      <c r="D2198" s="159" t="s">
        <v>3344</v>
      </c>
      <c r="E2198" s="160">
        <v>1</v>
      </c>
      <c r="F2198" s="161">
        <v>300000</v>
      </c>
      <c r="G2198" s="161">
        <v>5000000</v>
      </c>
      <c r="H2198" s="159" t="s">
        <v>3651</v>
      </c>
      <c r="I2198" s="159" t="s">
        <v>3656</v>
      </c>
      <c r="J2198" s="159" t="s">
        <v>8821</v>
      </c>
      <c r="K2198" s="159"/>
      <c r="L2198" s="159" t="s">
        <v>11393</v>
      </c>
    </row>
    <row r="2199" spans="1:12" x14ac:dyDescent="0.2">
      <c r="A2199" s="159" t="s">
        <v>11394</v>
      </c>
      <c r="B2199" s="159" t="s">
        <v>11395</v>
      </c>
      <c r="C2199" s="159" t="s">
        <v>3062</v>
      </c>
      <c r="D2199" s="159" t="s">
        <v>3062</v>
      </c>
      <c r="E2199" s="160">
        <v>1</v>
      </c>
      <c r="F2199" s="161">
        <v>44426112</v>
      </c>
      <c r="G2199" s="161">
        <v>66531095</v>
      </c>
      <c r="H2199" s="159" t="s">
        <v>3651</v>
      </c>
      <c r="I2199" s="159" t="s">
        <v>4846</v>
      </c>
      <c r="J2199" s="159" t="s">
        <v>4968</v>
      </c>
      <c r="K2199" s="159" t="s">
        <v>178</v>
      </c>
      <c r="L2199" s="159" t="s">
        <v>11396</v>
      </c>
    </row>
    <row r="2200" spans="1:12" x14ac:dyDescent="0.2">
      <c r="A2200" s="159" t="s">
        <v>11397</v>
      </c>
      <c r="B2200" s="159" t="s">
        <v>11398</v>
      </c>
      <c r="C2200" s="159" t="s">
        <v>3062</v>
      </c>
      <c r="D2200" s="159" t="s">
        <v>3062</v>
      </c>
      <c r="E2200" s="160">
        <v>1</v>
      </c>
      <c r="F2200" s="161">
        <v>90001086</v>
      </c>
      <c r="G2200" s="161">
        <v>90001086</v>
      </c>
      <c r="H2200" s="159" t="s">
        <v>3670</v>
      </c>
      <c r="I2200" s="159" t="s">
        <v>3711</v>
      </c>
      <c r="J2200" s="159" t="s">
        <v>5599</v>
      </c>
      <c r="K2200" s="159"/>
      <c r="L2200" s="159" t="s">
        <v>11399</v>
      </c>
    </row>
    <row r="2201" spans="1:12" x14ac:dyDescent="0.2">
      <c r="A2201" s="159" t="s">
        <v>8628</v>
      </c>
      <c r="B2201" s="159" t="s">
        <v>7875</v>
      </c>
      <c r="C2201" s="159" t="s">
        <v>3062</v>
      </c>
      <c r="D2201" s="159" t="s">
        <v>3062</v>
      </c>
      <c r="E2201" s="160">
        <v>1</v>
      </c>
      <c r="F2201" s="161">
        <v>149987</v>
      </c>
      <c r="G2201" s="161">
        <v>2000000</v>
      </c>
      <c r="H2201" s="159" t="s">
        <v>3651</v>
      </c>
      <c r="I2201" s="159" t="s">
        <v>5794</v>
      </c>
      <c r="J2201" s="159" t="s">
        <v>7876</v>
      </c>
      <c r="K2201" s="159" t="s">
        <v>182</v>
      </c>
      <c r="L2201" s="159" t="s">
        <v>11400</v>
      </c>
    </row>
    <row r="2202" spans="1:12" x14ac:dyDescent="0.2">
      <c r="A2202" s="159" t="s">
        <v>7634</v>
      </c>
      <c r="B2202" s="159" t="s">
        <v>7635</v>
      </c>
      <c r="C2202" s="159" t="s">
        <v>3062</v>
      </c>
      <c r="D2202" s="159" t="s">
        <v>3062</v>
      </c>
      <c r="E2202" s="160">
        <v>1</v>
      </c>
      <c r="F2202" s="161">
        <v>1750000</v>
      </c>
      <c r="G2202" s="161">
        <v>1750000</v>
      </c>
      <c r="H2202" s="159" t="s">
        <v>3670</v>
      </c>
      <c r="I2202" s="159" t="s">
        <v>6980</v>
      </c>
      <c r="J2202" s="159" t="s">
        <v>7637</v>
      </c>
      <c r="K2202" s="159"/>
      <c r="L2202" s="159" t="s">
        <v>11401</v>
      </c>
    </row>
    <row r="2203" spans="1:12" x14ac:dyDescent="0.2">
      <c r="A2203" s="159" t="s">
        <v>11402</v>
      </c>
      <c r="B2203" s="159" t="s">
        <v>11403</v>
      </c>
      <c r="C2203" s="159" t="s">
        <v>3062</v>
      </c>
      <c r="D2203" s="159" t="s">
        <v>11404</v>
      </c>
      <c r="E2203" s="160">
        <v>2</v>
      </c>
      <c r="F2203" s="161">
        <v>4175000</v>
      </c>
      <c r="G2203" s="161">
        <v>4500000</v>
      </c>
      <c r="H2203" s="159" t="s">
        <v>3651</v>
      </c>
      <c r="I2203" s="159" t="s">
        <v>3660</v>
      </c>
      <c r="J2203" s="159" t="s">
        <v>5242</v>
      </c>
      <c r="K2203" s="159" t="s">
        <v>193</v>
      </c>
      <c r="L2203" s="159" t="s">
        <v>11405</v>
      </c>
    </row>
    <row r="2204" spans="1:12" x14ac:dyDescent="0.2">
      <c r="A2204" s="159" t="s">
        <v>6274</v>
      </c>
      <c r="B2204" s="159" t="s">
        <v>6275</v>
      </c>
      <c r="C2204" s="159" t="s">
        <v>3062</v>
      </c>
      <c r="D2204" s="159" t="s">
        <v>3062</v>
      </c>
      <c r="E2204" s="160">
        <v>1</v>
      </c>
      <c r="F2204" s="161">
        <v>1000000</v>
      </c>
      <c r="G2204" s="161">
        <v>1000000</v>
      </c>
      <c r="H2204" s="159" t="s">
        <v>3651</v>
      </c>
      <c r="I2204" s="159" t="s">
        <v>4846</v>
      </c>
      <c r="J2204" s="159" t="s">
        <v>10138</v>
      </c>
      <c r="K2204" s="159" t="s">
        <v>189</v>
      </c>
      <c r="L2204" s="159" t="s">
        <v>11406</v>
      </c>
    </row>
    <row r="2205" spans="1:12" x14ac:dyDescent="0.2">
      <c r="A2205" s="159" t="s">
        <v>5194</v>
      </c>
      <c r="B2205" s="159" t="s">
        <v>5195</v>
      </c>
      <c r="C2205" s="159" t="s">
        <v>11407</v>
      </c>
      <c r="D2205" s="159" t="s">
        <v>11407</v>
      </c>
      <c r="E2205" s="160">
        <v>1</v>
      </c>
      <c r="F2205" s="161">
        <v>4995000</v>
      </c>
      <c r="G2205" s="161">
        <v>10000000</v>
      </c>
      <c r="H2205" s="159" t="s">
        <v>3651</v>
      </c>
      <c r="I2205" s="159" t="s">
        <v>3671</v>
      </c>
      <c r="J2205" s="159" t="s">
        <v>3887</v>
      </c>
      <c r="K2205" s="159" t="s">
        <v>185</v>
      </c>
      <c r="L2205" s="159" t="s">
        <v>11408</v>
      </c>
    </row>
    <row r="2206" spans="1:12" x14ac:dyDescent="0.2">
      <c r="A2206" s="159" t="s">
        <v>11409</v>
      </c>
      <c r="B2206" s="159" t="s">
        <v>11410</v>
      </c>
      <c r="C2206" s="159" t="s">
        <v>11407</v>
      </c>
      <c r="D2206" s="159" t="s">
        <v>11407</v>
      </c>
      <c r="E2206" s="160">
        <v>1</v>
      </c>
      <c r="F2206" s="161">
        <v>1545000</v>
      </c>
      <c r="G2206" s="161">
        <v>1545000</v>
      </c>
      <c r="H2206" s="159" t="s">
        <v>3651</v>
      </c>
      <c r="I2206" s="159" t="s">
        <v>4857</v>
      </c>
      <c r="J2206" s="159" t="s">
        <v>11411</v>
      </c>
      <c r="K2206" s="159"/>
      <c r="L2206" s="159" t="s">
        <v>11412</v>
      </c>
    </row>
    <row r="2207" spans="1:12" x14ac:dyDescent="0.2">
      <c r="A2207" s="159" t="s">
        <v>11413</v>
      </c>
      <c r="B2207" s="159" t="s">
        <v>11414</v>
      </c>
      <c r="C2207" s="159" t="s">
        <v>11407</v>
      </c>
      <c r="D2207" s="159" t="s">
        <v>11407</v>
      </c>
      <c r="E2207" s="160">
        <v>1</v>
      </c>
      <c r="F2207" s="161">
        <v>75000</v>
      </c>
      <c r="G2207" s="161">
        <v>75000</v>
      </c>
      <c r="H2207" s="159" t="s">
        <v>3670</v>
      </c>
      <c r="I2207" s="159" t="s">
        <v>11415</v>
      </c>
      <c r="J2207" s="159" t="s">
        <v>11416</v>
      </c>
      <c r="K2207" s="159"/>
      <c r="L2207" s="159" t="s">
        <v>11417</v>
      </c>
    </row>
    <row r="2208" spans="1:12" x14ac:dyDescent="0.2">
      <c r="A2208" s="159" t="s">
        <v>9961</v>
      </c>
      <c r="B2208" s="159" t="s">
        <v>9962</v>
      </c>
      <c r="C2208" s="159" t="s">
        <v>11407</v>
      </c>
      <c r="D2208" s="159" t="s">
        <v>11407</v>
      </c>
      <c r="E2208" s="160">
        <v>1</v>
      </c>
      <c r="F2208" s="161">
        <v>15068745</v>
      </c>
      <c r="G2208" s="161">
        <v>15068745</v>
      </c>
      <c r="H2208" s="159" t="s">
        <v>3651</v>
      </c>
      <c r="I2208" s="159" t="s">
        <v>4846</v>
      </c>
      <c r="J2208" s="159" t="s">
        <v>9963</v>
      </c>
      <c r="K2208" s="159"/>
      <c r="L2208" s="159" t="s">
        <v>11418</v>
      </c>
    </row>
    <row r="2209" spans="1:12" x14ac:dyDescent="0.2">
      <c r="A2209" s="159" t="s">
        <v>7337</v>
      </c>
      <c r="B2209" s="159" t="s">
        <v>7338</v>
      </c>
      <c r="C2209" s="159" t="s">
        <v>11419</v>
      </c>
      <c r="D2209" s="159" t="s">
        <v>11420</v>
      </c>
      <c r="E2209" s="160">
        <v>3</v>
      </c>
      <c r="F2209" s="161">
        <v>27602177</v>
      </c>
      <c r="G2209" s="161">
        <v>27602177</v>
      </c>
      <c r="H2209" s="159" t="s">
        <v>3651</v>
      </c>
      <c r="I2209" s="159" t="s">
        <v>4857</v>
      </c>
      <c r="J2209" s="159" t="s">
        <v>5636</v>
      </c>
      <c r="K2209" s="159"/>
      <c r="L2209" s="159" t="s">
        <v>11421</v>
      </c>
    </row>
    <row r="2210" spans="1:12" x14ac:dyDescent="0.2">
      <c r="A2210" s="159" t="s">
        <v>7944</v>
      </c>
      <c r="B2210" s="159" t="s">
        <v>7945</v>
      </c>
      <c r="C2210" s="159" t="s">
        <v>11419</v>
      </c>
      <c r="D2210" s="159" t="s">
        <v>11419</v>
      </c>
      <c r="E2210" s="160">
        <v>1</v>
      </c>
      <c r="F2210" s="161">
        <v>317929</v>
      </c>
      <c r="G2210" s="161">
        <v>317929</v>
      </c>
      <c r="H2210" s="159" t="s">
        <v>3651</v>
      </c>
      <c r="I2210" s="159" t="s">
        <v>4846</v>
      </c>
      <c r="J2210" s="159" t="s">
        <v>7946</v>
      </c>
      <c r="K2210" s="159"/>
      <c r="L2210" s="159" t="s">
        <v>11422</v>
      </c>
    </row>
    <row r="2211" spans="1:12" x14ac:dyDescent="0.2">
      <c r="A2211" s="159" t="s">
        <v>7436</v>
      </c>
      <c r="B2211" s="159" t="s">
        <v>7437</v>
      </c>
      <c r="C2211" s="159" t="s">
        <v>11419</v>
      </c>
      <c r="D2211" s="159" t="s">
        <v>11419</v>
      </c>
      <c r="E2211" s="160">
        <v>1</v>
      </c>
      <c r="F2211" s="161">
        <v>665000</v>
      </c>
      <c r="G2211" s="161">
        <v>665000</v>
      </c>
      <c r="H2211" s="159" t="s">
        <v>3670</v>
      </c>
      <c r="I2211" s="159" t="s">
        <v>3656</v>
      </c>
      <c r="J2211" s="159" t="s">
        <v>4945</v>
      </c>
      <c r="K2211" s="159"/>
      <c r="L2211" s="159" t="s">
        <v>11423</v>
      </c>
    </row>
    <row r="2212" spans="1:12" x14ac:dyDescent="0.2">
      <c r="A2212" s="159" t="s">
        <v>11424</v>
      </c>
      <c r="B2212" s="159" t="s">
        <v>11425</v>
      </c>
      <c r="C2212" s="159" t="s">
        <v>9919</v>
      </c>
      <c r="D2212" s="159" t="s">
        <v>11426</v>
      </c>
      <c r="E2212" s="160">
        <v>2</v>
      </c>
      <c r="F2212" s="161">
        <v>41939728</v>
      </c>
      <c r="G2212" s="161">
        <v>57304100</v>
      </c>
      <c r="H2212" s="159" t="s">
        <v>3651</v>
      </c>
      <c r="I2212" s="159" t="s">
        <v>3656</v>
      </c>
      <c r="J2212" s="159" t="s">
        <v>7142</v>
      </c>
      <c r="K2212" s="159"/>
      <c r="L2212" s="159" t="s">
        <v>11427</v>
      </c>
    </row>
    <row r="2213" spans="1:12" x14ac:dyDescent="0.2">
      <c r="A2213" s="159" t="s">
        <v>7175</v>
      </c>
      <c r="B2213" s="159" t="s">
        <v>7176</v>
      </c>
      <c r="C2213" s="159" t="s">
        <v>9919</v>
      </c>
      <c r="D2213" s="159" t="s">
        <v>3592</v>
      </c>
      <c r="E2213" s="160">
        <v>3</v>
      </c>
      <c r="F2213" s="161">
        <v>7420000</v>
      </c>
      <c r="G2213" s="161">
        <v>15000000</v>
      </c>
      <c r="H2213" s="159" t="s">
        <v>3651</v>
      </c>
      <c r="I2213" s="159" t="s">
        <v>3671</v>
      </c>
      <c r="J2213" s="159" t="s">
        <v>7177</v>
      </c>
      <c r="K2213" s="159" t="s">
        <v>185</v>
      </c>
      <c r="L2213" s="159" t="s">
        <v>11428</v>
      </c>
    </row>
    <row r="2214" spans="1:12" x14ac:dyDescent="0.2">
      <c r="A2214" s="159" t="s">
        <v>11429</v>
      </c>
      <c r="B2214" s="159" t="s">
        <v>11430</v>
      </c>
      <c r="C2214" s="159" t="s">
        <v>9919</v>
      </c>
      <c r="D2214" s="159" t="s">
        <v>9919</v>
      </c>
      <c r="E2214" s="160">
        <v>1</v>
      </c>
      <c r="F2214" s="161">
        <v>275000</v>
      </c>
      <c r="G2214" s="161">
        <v>600000</v>
      </c>
      <c r="H2214" s="159" t="s">
        <v>3670</v>
      </c>
      <c r="I2214" s="159" t="s">
        <v>3871</v>
      </c>
      <c r="J2214" s="159" t="s">
        <v>11431</v>
      </c>
      <c r="K2214" s="159" t="s">
        <v>189</v>
      </c>
      <c r="L2214" s="159" t="s">
        <v>11432</v>
      </c>
    </row>
    <row r="2215" spans="1:12" x14ac:dyDescent="0.2">
      <c r="A2215" s="159" t="s">
        <v>7348</v>
      </c>
      <c r="B2215" s="159" t="s">
        <v>7349</v>
      </c>
      <c r="C2215" s="159" t="s">
        <v>4467</v>
      </c>
      <c r="D2215" s="159" t="s">
        <v>4467</v>
      </c>
      <c r="E2215" s="160">
        <v>1</v>
      </c>
      <c r="F2215" s="161">
        <v>1262000</v>
      </c>
      <c r="G2215" s="161"/>
      <c r="H2215" s="159" t="s">
        <v>3651</v>
      </c>
      <c r="I2215" s="159" t="s">
        <v>3683</v>
      </c>
      <c r="J2215" s="159" t="s">
        <v>8687</v>
      </c>
      <c r="K2215" s="159"/>
      <c r="L2215" s="159" t="s">
        <v>11433</v>
      </c>
    </row>
    <row r="2216" spans="1:12" x14ac:dyDescent="0.2">
      <c r="A2216" s="159" t="s">
        <v>11434</v>
      </c>
      <c r="B2216" s="159" t="s">
        <v>11435</v>
      </c>
      <c r="C2216" s="159" t="s">
        <v>4467</v>
      </c>
      <c r="D2216" s="159" t="s">
        <v>4467</v>
      </c>
      <c r="E2216" s="160">
        <v>1</v>
      </c>
      <c r="F2216" s="161">
        <v>1000000</v>
      </c>
      <c r="G2216" s="161">
        <v>1000000</v>
      </c>
      <c r="H2216" s="159" t="s">
        <v>3651</v>
      </c>
      <c r="I2216" s="159" t="s">
        <v>3656</v>
      </c>
      <c r="J2216" s="159" t="s">
        <v>3899</v>
      </c>
      <c r="K2216" s="159"/>
      <c r="L2216" s="159" t="s">
        <v>11436</v>
      </c>
    </row>
    <row r="2217" spans="1:12" x14ac:dyDescent="0.2">
      <c r="A2217" s="159" t="s">
        <v>9161</v>
      </c>
      <c r="B2217" s="159" t="s">
        <v>9162</v>
      </c>
      <c r="C2217" s="159" t="s">
        <v>4467</v>
      </c>
      <c r="D2217" s="159" t="s">
        <v>4467</v>
      </c>
      <c r="E2217" s="160">
        <v>1</v>
      </c>
      <c r="F2217" s="161">
        <v>0</v>
      </c>
      <c r="G2217" s="161"/>
      <c r="H2217" s="159" t="s">
        <v>3651</v>
      </c>
      <c r="I2217" s="159" t="s">
        <v>3671</v>
      </c>
      <c r="J2217" s="159" t="s">
        <v>6104</v>
      </c>
      <c r="K2217" s="159" t="s">
        <v>189</v>
      </c>
      <c r="L2217" s="159" t="s">
        <v>11437</v>
      </c>
    </row>
    <row r="2218" spans="1:12" x14ac:dyDescent="0.2">
      <c r="A2218" s="159" t="s">
        <v>11438</v>
      </c>
      <c r="B2218" s="159" t="s">
        <v>11439</v>
      </c>
      <c r="C2218" s="159" t="s">
        <v>4467</v>
      </c>
      <c r="D2218" s="159" t="s">
        <v>4467</v>
      </c>
      <c r="E2218" s="160">
        <v>1</v>
      </c>
      <c r="F2218" s="161">
        <v>130601986</v>
      </c>
      <c r="G2218" s="161">
        <v>199976986</v>
      </c>
      <c r="H2218" s="159" t="s">
        <v>3651</v>
      </c>
      <c r="I2218" s="159" t="s">
        <v>3666</v>
      </c>
      <c r="J2218" s="159" t="s">
        <v>3855</v>
      </c>
      <c r="K2218" s="159"/>
      <c r="L2218" s="159" t="s">
        <v>11440</v>
      </c>
    </row>
    <row r="2219" spans="1:12" x14ac:dyDescent="0.2">
      <c r="A2219" s="159" t="s">
        <v>11441</v>
      </c>
      <c r="B2219" s="159" t="s">
        <v>11442</v>
      </c>
      <c r="C2219" s="159" t="s">
        <v>11443</v>
      </c>
      <c r="D2219" s="159" t="s">
        <v>11443</v>
      </c>
      <c r="E2219" s="160">
        <v>1</v>
      </c>
      <c r="F2219" s="161">
        <v>12558</v>
      </c>
      <c r="G2219" s="161">
        <v>12558</v>
      </c>
      <c r="H2219" s="159" t="s">
        <v>3651</v>
      </c>
      <c r="I2219" s="159" t="s">
        <v>4979</v>
      </c>
      <c r="J2219" s="159" t="s">
        <v>6017</v>
      </c>
      <c r="K2219" s="159"/>
      <c r="L2219" s="159" t="s">
        <v>11444</v>
      </c>
    </row>
    <row r="2220" spans="1:12" x14ac:dyDescent="0.2">
      <c r="A2220" s="159" t="s">
        <v>5424</v>
      </c>
      <c r="B2220" s="159" t="s">
        <v>5425</v>
      </c>
      <c r="C2220" s="159" t="s">
        <v>11443</v>
      </c>
      <c r="D2220" s="159" t="s">
        <v>11443</v>
      </c>
      <c r="E2220" s="160">
        <v>1</v>
      </c>
      <c r="F2220" s="161">
        <v>4700000</v>
      </c>
      <c r="G2220" s="161">
        <v>4700000</v>
      </c>
      <c r="H2220" s="159" t="s">
        <v>3651</v>
      </c>
      <c r="I2220" s="159" t="s">
        <v>4846</v>
      </c>
      <c r="J2220" s="159" t="s">
        <v>5261</v>
      </c>
      <c r="K2220" s="159"/>
      <c r="L2220" s="159" t="s">
        <v>11445</v>
      </c>
    </row>
    <row r="2221" spans="1:12" x14ac:dyDescent="0.2">
      <c r="A2221" s="159" t="s">
        <v>11446</v>
      </c>
      <c r="B2221" s="159" t="s">
        <v>11447</v>
      </c>
      <c r="C2221" s="159" t="s">
        <v>11443</v>
      </c>
      <c r="D2221" s="159" t="s">
        <v>11443</v>
      </c>
      <c r="E2221" s="160">
        <v>1</v>
      </c>
      <c r="F2221" s="161">
        <v>3000000</v>
      </c>
      <c r="G2221" s="161">
        <v>20900000</v>
      </c>
      <c r="H2221" s="159" t="s">
        <v>3651</v>
      </c>
      <c r="I2221" s="159" t="s">
        <v>3666</v>
      </c>
      <c r="J2221" s="159" t="s">
        <v>3855</v>
      </c>
      <c r="K2221" s="159"/>
      <c r="L2221" s="159" t="s">
        <v>11448</v>
      </c>
    </row>
    <row r="2222" spans="1:12" x14ac:dyDescent="0.2">
      <c r="A2222" s="159" t="s">
        <v>11449</v>
      </c>
      <c r="B2222" s="159" t="s">
        <v>11450</v>
      </c>
      <c r="C2222" s="159" t="s">
        <v>11443</v>
      </c>
      <c r="D2222" s="159" t="s">
        <v>11443</v>
      </c>
      <c r="E2222" s="160">
        <v>1</v>
      </c>
      <c r="F2222" s="161">
        <v>100000</v>
      </c>
      <c r="G2222" s="161">
        <v>9000000</v>
      </c>
      <c r="H2222" s="159" t="s">
        <v>3651</v>
      </c>
      <c r="I2222" s="159" t="s">
        <v>3810</v>
      </c>
      <c r="J2222" s="159" t="s">
        <v>5493</v>
      </c>
      <c r="K2222" s="159"/>
      <c r="L2222" s="159" t="s">
        <v>11451</v>
      </c>
    </row>
    <row r="2223" spans="1:12" x14ac:dyDescent="0.2">
      <c r="A2223" s="159" t="s">
        <v>11452</v>
      </c>
      <c r="B2223" s="159" t="s">
        <v>11453</v>
      </c>
      <c r="C2223" s="159" t="s">
        <v>4915</v>
      </c>
      <c r="D2223" s="159" t="s">
        <v>4915</v>
      </c>
      <c r="E2223" s="160">
        <v>1</v>
      </c>
      <c r="F2223" s="161">
        <v>750000</v>
      </c>
      <c r="G2223" s="161">
        <v>1920000</v>
      </c>
      <c r="H2223" s="159" t="s">
        <v>3651</v>
      </c>
      <c r="I2223" s="159" t="s">
        <v>6772</v>
      </c>
      <c r="J2223" s="159" t="s">
        <v>6773</v>
      </c>
      <c r="K2223" s="159" t="s">
        <v>193</v>
      </c>
      <c r="L2223" s="159" t="s">
        <v>11454</v>
      </c>
    </row>
    <row r="2224" spans="1:12" x14ac:dyDescent="0.2">
      <c r="A2224" s="159" t="s">
        <v>11455</v>
      </c>
      <c r="B2224" s="159" t="s">
        <v>11456</v>
      </c>
      <c r="C2224" s="159" t="s">
        <v>4372</v>
      </c>
      <c r="D2224" s="159" t="s">
        <v>4372</v>
      </c>
      <c r="E2224" s="160">
        <v>1</v>
      </c>
      <c r="F2224" s="161">
        <v>10000000</v>
      </c>
      <c r="G2224" s="161">
        <v>15251730</v>
      </c>
      <c r="H2224" s="159" t="s">
        <v>3670</v>
      </c>
      <c r="I2224" s="159" t="s">
        <v>5960</v>
      </c>
      <c r="J2224" s="159" t="s">
        <v>5136</v>
      </c>
      <c r="K2224" s="159"/>
      <c r="L2224" s="159" t="s">
        <v>11457</v>
      </c>
    </row>
    <row r="2225" spans="1:12" x14ac:dyDescent="0.2">
      <c r="A2225" s="159" t="s">
        <v>6495</v>
      </c>
      <c r="B2225" s="159" t="s">
        <v>6496</v>
      </c>
      <c r="C2225" s="159" t="s">
        <v>4372</v>
      </c>
      <c r="D2225" s="159" t="s">
        <v>4372</v>
      </c>
      <c r="E2225" s="160">
        <v>1</v>
      </c>
      <c r="F2225" s="161">
        <v>500000</v>
      </c>
      <c r="G2225" s="161">
        <v>2750000</v>
      </c>
      <c r="H2225" s="159" t="s">
        <v>3651</v>
      </c>
      <c r="I2225" s="159" t="s">
        <v>6498</v>
      </c>
      <c r="J2225" s="159" t="s">
        <v>6499</v>
      </c>
      <c r="K2225" s="159" t="s">
        <v>182</v>
      </c>
      <c r="L2225" s="159" t="s">
        <v>11458</v>
      </c>
    </row>
    <row r="2226" spans="1:12" x14ac:dyDescent="0.2">
      <c r="A2226" s="159" t="s">
        <v>6385</v>
      </c>
      <c r="B2226" s="159" t="s">
        <v>6386</v>
      </c>
      <c r="C2226" s="159" t="s">
        <v>4372</v>
      </c>
      <c r="D2226" s="159" t="s">
        <v>7523</v>
      </c>
      <c r="E2226" s="160">
        <v>2</v>
      </c>
      <c r="F2226" s="161">
        <v>904859</v>
      </c>
      <c r="G2226" s="161">
        <v>904859</v>
      </c>
      <c r="H2226" s="159" t="s">
        <v>3651</v>
      </c>
      <c r="I2226" s="159" t="s">
        <v>4295</v>
      </c>
      <c r="J2226" s="159" t="s">
        <v>11459</v>
      </c>
      <c r="K2226" s="159"/>
      <c r="L2226" s="159" t="s">
        <v>11460</v>
      </c>
    </row>
    <row r="2227" spans="1:12" x14ac:dyDescent="0.2">
      <c r="A2227" s="159" t="s">
        <v>11461</v>
      </c>
      <c r="B2227" s="159" t="s">
        <v>11462</v>
      </c>
      <c r="C2227" s="159" t="s">
        <v>4372</v>
      </c>
      <c r="D2227" s="159" t="s">
        <v>4372</v>
      </c>
      <c r="E2227" s="160">
        <v>1</v>
      </c>
      <c r="F2227" s="161">
        <v>200000</v>
      </c>
      <c r="G2227" s="161">
        <v>6626079</v>
      </c>
      <c r="H2227" s="159" t="s">
        <v>3651</v>
      </c>
      <c r="I2227" s="159" t="s">
        <v>3871</v>
      </c>
      <c r="J2227" s="159" t="s">
        <v>3872</v>
      </c>
      <c r="K2227" s="159"/>
      <c r="L2227" s="159" t="s">
        <v>11463</v>
      </c>
    </row>
    <row r="2228" spans="1:12" x14ac:dyDescent="0.2">
      <c r="A2228" s="159" t="s">
        <v>8987</v>
      </c>
      <c r="B2228" s="159" t="s">
        <v>8988</v>
      </c>
      <c r="C2228" s="159" t="s">
        <v>4372</v>
      </c>
      <c r="D2228" s="159" t="s">
        <v>4372</v>
      </c>
      <c r="E2228" s="160">
        <v>1</v>
      </c>
      <c r="F2228" s="161">
        <v>350000</v>
      </c>
      <c r="G2228" s="161">
        <v>23500000</v>
      </c>
      <c r="H2228" s="159" t="s">
        <v>3651</v>
      </c>
      <c r="I2228" s="159" t="s">
        <v>3680</v>
      </c>
      <c r="J2228" s="159" t="s">
        <v>3680</v>
      </c>
      <c r="K2228" s="159" t="s">
        <v>178</v>
      </c>
      <c r="L2228" s="159" t="s">
        <v>11464</v>
      </c>
    </row>
    <row r="2229" spans="1:12" x14ac:dyDescent="0.2">
      <c r="A2229" s="159" t="s">
        <v>3767</v>
      </c>
      <c r="B2229" s="159" t="s">
        <v>3769</v>
      </c>
      <c r="C2229" s="159" t="s">
        <v>4372</v>
      </c>
      <c r="D2229" s="159" t="s">
        <v>4372</v>
      </c>
      <c r="E2229" s="160">
        <v>1</v>
      </c>
      <c r="F2229" s="161">
        <v>0</v>
      </c>
      <c r="G2229" s="161">
        <v>1474520</v>
      </c>
      <c r="H2229" s="159" t="s">
        <v>3670</v>
      </c>
      <c r="I2229" s="159" t="s">
        <v>3680</v>
      </c>
      <c r="J2229" s="159" t="s">
        <v>4371</v>
      </c>
      <c r="K2229" s="159"/>
      <c r="L2229" s="159" t="s">
        <v>3771</v>
      </c>
    </row>
    <row r="2230" spans="1:12" x14ac:dyDescent="0.2">
      <c r="A2230" s="159" t="s">
        <v>3767</v>
      </c>
      <c r="B2230" s="159" t="s">
        <v>3769</v>
      </c>
      <c r="C2230" s="159" t="s">
        <v>4372</v>
      </c>
      <c r="D2230" s="159" t="s">
        <v>4372</v>
      </c>
      <c r="E2230" s="160">
        <v>1</v>
      </c>
      <c r="F2230" s="161">
        <v>1750000</v>
      </c>
      <c r="G2230" s="161">
        <v>3499995</v>
      </c>
      <c r="H2230" s="159" t="s">
        <v>3670</v>
      </c>
      <c r="I2230" s="159" t="s">
        <v>3680</v>
      </c>
      <c r="J2230" s="159" t="s">
        <v>4371</v>
      </c>
      <c r="K2230" s="159"/>
      <c r="L2230" s="159" t="s">
        <v>3770</v>
      </c>
    </row>
    <row r="2231" spans="1:12" x14ac:dyDescent="0.2">
      <c r="A2231" s="159" t="s">
        <v>3767</v>
      </c>
      <c r="B2231" s="159" t="s">
        <v>3769</v>
      </c>
      <c r="C2231" s="159" t="s">
        <v>4372</v>
      </c>
      <c r="D2231" s="159" t="s">
        <v>4372</v>
      </c>
      <c r="E2231" s="160">
        <v>1</v>
      </c>
      <c r="F2231" s="161">
        <v>1240737</v>
      </c>
      <c r="G2231" s="161">
        <v>2462090</v>
      </c>
      <c r="H2231" s="159" t="s">
        <v>3670</v>
      </c>
      <c r="I2231" s="159" t="s">
        <v>3680</v>
      </c>
      <c r="J2231" s="159" t="s">
        <v>4371</v>
      </c>
      <c r="K2231" s="159"/>
      <c r="L2231" s="159" t="s">
        <v>3768</v>
      </c>
    </row>
    <row r="2232" spans="1:12" x14ac:dyDescent="0.2">
      <c r="A2232" s="159" t="s">
        <v>6371</v>
      </c>
      <c r="B2232" s="159" t="s">
        <v>6372</v>
      </c>
      <c r="C2232" s="159" t="s">
        <v>11465</v>
      </c>
      <c r="D2232" s="159" t="s">
        <v>11465</v>
      </c>
      <c r="E2232" s="160">
        <v>1</v>
      </c>
      <c r="F2232" s="161">
        <v>5172484</v>
      </c>
      <c r="G2232" s="161">
        <v>5172484</v>
      </c>
      <c r="H2232" s="159" t="s">
        <v>3651</v>
      </c>
      <c r="I2232" s="159" t="s">
        <v>3666</v>
      </c>
      <c r="J2232" s="159" t="s">
        <v>6373</v>
      </c>
      <c r="K2232" s="159" t="s">
        <v>178</v>
      </c>
      <c r="L2232" s="159" t="s">
        <v>11466</v>
      </c>
    </row>
    <row r="2233" spans="1:12" x14ac:dyDescent="0.2">
      <c r="A2233" s="159" t="s">
        <v>11467</v>
      </c>
      <c r="B2233" s="159" t="s">
        <v>11468</v>
      </c>
      <c r="C2233" s="159" t="s">
        <v>11465</v>
      </c>
      <c r="D2233" s="159" t="s">
        <v>11465</v>
      </c>
      <c r="E2233" s="160">
        <v>1</v>
      </c>
      <c r="F2233" s="161">
        <v>2109876</v>
      </c>
      <c r="G2233" s="161">
        <v>5859876</v>
      </c>
      <c r="H2233" s="159" t="s">
        <v>3670</v>
      </c>
      <c r="I2233" s="159" t="s">
        <v>3680</v>
      </c>
      <c r="J2233" s="159" t="s">
        <v>5656</v>
      </c>
      <c r="K2233" s="159" t="s">
        <v>182</v>
      </c>
      <c r="L2233" s="159" t="s">
        <v>11469</v>
      </c>
    </row>
    <row r="2234" spans="1:12" x14ac:dyDescent="0.2">
      <c r="A2234" s="159" t="s">
        <v>11470</v>
      </c>
      <c r="B2234" s="159" t="s">
        <v>11471</v>
      </c>
      <c r="C2234" s="159" t="s">
        <v>3945</v>
      </c>
      <c r="D2234" s="159" t="s">
        <v>3945</v>
      </c>
      <c r="E2234" s="160">
        <v>1</v>
      </c>
      <c r="F2234" s="161">
        <v>14000000</v>
      </c>
      <c r="G2234" s="161">
        <v>14000000</v>
      </c>
      <c r="H2234" s="159" t="s">
        <v>3651</v>
      </c>
      <c r="I2234" s="159" t="s">
        <v>3716</v>
      </c>
      <c r="J2234" s="159" t="s">
        <v>11472</v>
      </c>
      <c r="K2234" s="159"/>
      <c r="L2234" s="159" t="s">
        <v>11473</v>
      </c>
    </row>
    <row r="2235" spans="1:12" x14ac:dyDescent="0.2">
      <c r="A2235" s="159" t="s">
        <v>3772</v>
      </c>
      <c r="B2235" s="159" t="s">
        <v>3774</v>
      </c>
      <c r="C2235" s="159" t="s">
        <v>3945</v>
      </c>
      <c r="D2235" s="159" t="s">
        <v>3945</v>
      </c>
      <c r="E2235" s="160">
        <v>1</v>
      </c>
      <c r="F2235" s="161">
        <v>54999990</v>
      </c>
      <c r="G2235" s="161">
        <v>54999990</v>
      </c>
      <c r="H2235" s="159" t="s">
        <v>3651</v>
      </c>
      <c r="I2235" s="159" t="s">
        <v>3656</v>
      </c>
      <c r="J2235" s="159" t="s">
        <v>3944</v>
      </c>
      <c r="K2235" s="159" t="s">
        <v>178</v>
      </c>
      <c r="L2235" s="159" t="s">
        <v>3773</v>
      </c>
    </row>
    <row r="2236" spans="1:12" x14ac:dyDescent="0.2">
      <c r="A2236" s="159" t="s">
        <v>8378</v>
      </c>
      <c r="B2236" s="159" t="s">
        <v>8379</v>
      </c>
      <c r="C2236" s="159" t="s">
        <v>3945</v>
      </c>
      <c r="D2236" s="159" t="s">
        <v>3945</v>
      </c>
      <c r="E2236" s="160">
        <v>1</v>
      </c>
      <c r="F2236" s="161">
        <v>5000002</v>
      </c>
      <c r="G2236" s="161">
        <v>13250005</v>
      </c>
      <c r="H2236" s="159" t="s">
        <v>3651</v>
      </c>
      <c r="I2236" s="159" t="s">
        <v>3690</v>
      </c>
      <c r="J2236" s="159" t="s">
        <v>8380</v>
      </c>
      <c r="K2236" s="159"/>
      <c r="L2236" s="159" t="s">
        <v>11474</v>
      </c>
    </row>
    <row r="2237" spans="1:12" x14ac:dyDescent="0.2">
      <c r="A2237" s="159" t="s">
        <v>11475</v>
      </c>
      <c r="B2237" s="159" t="s">
        <v>11476</v>
      </c>
      <c r="C2237" s="159" t="s">
        <v>11404</v>
      </c>
      <c r="D2237" s="159" t="s">
        <v>11404</v>
      </c>
      <c r="E2237" s="160">
        <v>1</v>
      </c>
      <c r="F2237" s="161">
        <v>700</v>
      </c>
      <c r="G2237" s="161">
        <v>700</v>
      </c>
      <c r="H2237" s="159" t="s">
        <v>3651</v>
      </c>
      <c r="I2237" s="159" t="s">
        <v>3656</v>
      </c>
      <c r="J2237" s="159" t="s">
        <v>11477</v>
      </c>
      <c r="K2237" s="159" t="s">
        <v>193</v>
      </c>
      <c r="L2237" s="159" t="s">
        <v>11478</v>
      </c>
    </row>
    <row r="2238" spans="1:12" x14ac:dyDescent="0.2">
      <c r="A2238" s="159" t="s">
        <v>11479</v>
      </c>
      <c r="B2238" s="159" t="s">
        <v>11480</v>
      </c>
      <c r="C2238" s="159" t="s">
        <v>11404</v>
      </c>
      <c r="D2238" s="159" t="s">
        <v>11404</v>
      </c>
      <c r="E2238" s="160">
        <v>1</v>
      </c>
      <c r="F2238" s="161">
        <v>725000</v>
      </c>
      <c r="G2238" s="161">
        <v>2200000</v>
      </c>
      <c r="H2238" s="159" t="s">
        <v>3651</v>
      </c>
      <c r="I2238" s="159" t="s">
        <v>3666</v>
      </c>
      <c r="J2238" s="159" t="s">
        <v>5305</v>
      </c>
      <c r="K2238" s="159"/>
      <c r="L2238" s="159" t="s">
        <v>11481</v>
      </c>
    </row>
    <row r="2239" spans="1:12" x14ac:dyDescent="0.2">
      <c r="A2239" s="159" t="s">
        <v>7674</v>
      </c>
      <c r="B2239" s="159" t="s">
        <v>7675</v>
      </c>
      <c r="C2239" s="159" t="s">
        <v>11404</v>
      </c>
      <c r="D2239" s="159" t="s">
        <v>11404</v>
      </c>
      <c r="E2239" s="160">
        <v>1</v>
      </c>
      <c r="F2239" s="161">
        <v>4906587</v>
      </c>
      <c r="G2239" s="161">
        <v>15000000</v>
      </c>
      <c r="H2239" s="159" t="s">
        <v>3651</v>
      </c>
      <c r="I2239" s="159" t="s">
        <v>3711</v>
      </c>
      <c r="J2239" s="159" t="s">
        <v>5493</v>
      </c>
      <c r="K2239" s="159" t="s">
        <v>189</v>
      </c>
      <c r="L2239" s="159" t="s">
        <v>11482</v>
      </c>
    </row>
    <row r="2240" spans="1:12" x14ac:dyDescent="0.2">
      <c r="A2240" s="159" t="s">
        <v>7674</v>
      </c>
      <c r="B2240" s="159" t="s">
        <v>7675</v>
      </c>
      <c r="C2240" s="159" t="s">
        <v>11404</v>
      </c>
      <c r="D2240" s="159" t="s">
        <v>11404</v>
      </c>
      <c r="E2240" s="160">
        <v>1</v>
      </c>
      <c r="F2240" s="161">
        <v>700000</v>
      </c>
      <c r="G2240" s="161">
        <v>700000</v>
      </c>
      <c r="H2240" s="159" t="s">
        <v>3651</v>
      </c>
      <c r="I2240" s="159" t="s">
        <v>3711</v>
      </c>
      <c r="J2240" s="159" t="s">
        <v>5493</v>
      </c>
      <c r="K2240" s="159" t="s">
        <v>189</v>
      </c>
      <c r="L2240" s="159" t="s">
        <v>11483</v>
      </c>
    </row>
    <row r="2241" spans="1:12" x14ac:dyDescent="0.2">
      <c r="A2241" s="159" t="s">
        <v>11484</v>
      </c>
      <c r="B2241" s="159" t="s">
        <v>11485</v>
      </c>
      <c r="C2241" s="159" t="s">
        <v>11404</v>
      </c>
      <c r="D2241" s="159" t="s">
        <v>11404</v>
      </c>
      <c r="E2241" s="160">
        <v>1</v>
      </c>
      <c r="F2241" s="161">
        <v>158300000</v>
      </c>
      <c r="G2241" s="161">
        <v>158300000</v>
      </c>
      <c r="H2241" s="159" t="s">
        <v>3670</v>
      </c>
      <c r="I2241" s="159" t="s">
        <v>3656</v>
      </c>
      <c r="J2241" s="159" t="s">
        <v>11486</v>
      </c>
      <c r="K2241" s="159"/>
      <c r="L2241" s="159" t="s">
        <v>11487</v>
      </c>
    </row>
    <row r="2242" spans="1:12" x14ac:dyDescent="0.2">
      <c r="A2242" s="159" t="s">
        <v>7311</v>
      </c>
      <c r="B2242" s="159" t="s">
        <v>7312</v>
      </c>
      <c r="C2242" s="159" t="s">
        <v>11308</v>
      </c>
      <c r="D2242" s="159" t="s">
        <v>11308</v>
      </c>
      <c r="E2242" s="160">
        <v>1</v>
      </c>
      <c r="F2242" s="161">
        <v>5000000</v>
      </c>
      <c r="G2242" s="161">
        <v>6369795</v>
      </c>
      <c r="H2242" s="159" t="s">
        <v>3651</v>
      </c>
      <c r="I2242" s="159" t="s">
        <v>3711</v>
      </c>
      <c r="J2242" s="159" t="s">
        <v>11488</v>
      </c>
      <c r="K2242" s="159"/>
      <c r="L2242" s="159" t="s">
        <v>11489</v>
      </c>
    </row>
    <row r="2243" spans="1:12" x14ac:dyDescent="0.2">
      <c r="A2243" s="159" t="s">
        <v>11490</v>
      </c>
      <c r="B2243" s="159" t="s">
        <v>11491</v>
      </c>
      <c r="C2243" s="159" t="s">
        <v>7069</v>
      </c>
      <c r="D2243" s="159" t="s">
        <v>7069</v>
      </c>
      <c r="E2243" s="160">
        <v>1</v>
      </c>
      <c r="F2243" s="161">
        <v>193015962</v>
      </c>
      <c r="G2243" s="161">
        <v>193015962</v>
      </c>
      <c r="H2243" s="159" t="s">
        <v>3651</v>
      </c>
      <c r="I2243" s="159" t="s">
        <v>3656</v>
      </c>
      <c r="J2243" s="159" t="s">
        <v>3944</v>
      </c>
      <c r="K2243" s="159" t="s">
        <v>185</v>
      </c>
      <c r="L2243" s="159" t="s">
        <v>11492</v>
      </c>
    </row>
    <row r="2244" spans="1:12" x14ac:dyDescent="0.2">
      <c r="A2244" s="159" t="s">
        <v>6389</v>
      </c>
      <c r="B2244" s="159" t="s">
        <v>6390</v>
      </c>
      <c r="C2244" s="159" t="s">
        <v>7069</v>
      </c>
      <c r="D2244" s="159" t="s">
        <v>7069</v>
      </c>
      <c r="E2244" s="160">
        <v>1</v>
      </c>
      <c r="F2244" s="161">
        <v>4200000</v>
      </c>
      <c r="G2244" s="161">
        <v>4200000</v>
      </c>
      <c r="H2244" s="159" t="s">
        <v>3651</v>
      </c>
      <c r="I2244" s="159" t="s">
        <v>3810</v>
      </c>
      <c r="J2244" s="159" t="s">
        <v>11493</v>
      </c>
      <c r="K2244" s="159"/>
      <c r="L2244" s="159" t="s">
        <v>11494</v>
      </c>
    </row>
    <row r="2245" spans="1:12" x14ac:dyDescent="0.2">
      <c r="A2245" s="159" t="s">
        <v>11495</v>
      </c>
      <c r="B2245" s="159" t="s">
        <v>11496</v>
      </c>
      <c r="C2245" s="159" t="s">
        <v>9005</v>
      </c>
      <c r="D2245" s="159" t="s">
        <v>9005</v>
      </c>
      <c r="E2245" s="160">
        <v>1</v>
      </c>
      <c r="F2245" s="161">
        <v>6600000</v>
      </c>
      <c r="G2245" s="161">
        <v>6600000</v>
      </c>
      <c r="H2245" s="159" t="s">
        <v>3670</v>
      </c>
      <c r="I2245" s="159" t="s">
        <v>3687</v>
      </c>
      <c r="J2245" s="159" t="s">
        <v>4907</v>
      </c>
      <c r="K2245" s="159"/>
      <c r="L2245" s="159" t="s">
        <v>11497</v>
      </c>
    </row>
    <row r="2246" spans="1:12" x14ac:dyDescent="0.2">
      <c r="A2246" s="159" t="s">
        <v>9560</v>
      </c>
      <c r="B2246" s="159" t="s">
        <v>9561</v>
      </c>
      <c r="C2246" s="159" t="s">
        <v>9005</v>
      </c>
      <c r="D2246" s="159" t="s">
        <v>9005</v>
      </c>
      <c r="E2246" s="160">
        <v>1</v>
      </c>
      <c r="F2246" s="161">
        <v>0</v>
      </c>
      <c r="G2246" s="161">
        <v>1000000</v>
      </c>
      <c r="H2246" s="159" t="s">
        <v>3670</v>
      </c>
      <c r="I2246" s="159" t="s">
        <v>4846</v>
      </c>
      <c r="J2246" s="159" t="s">
        <v>4968</v>
      </c>
      <c r="K2246" s="159" t="s">
        <v>189</v>
      </c>
      <c r="L2246" s="159" t="s">
        <v>11498</v>
      </c>
    </row>
    <row r="2247" spans="1:12" x14ac:dyDescent="0.2">
      <c r="A2247" s="159" t="s">
        <v>11499</v>
      </c>
      <c r="B2247" s="159" t="s">
        <v>11500</v>
      </c>
      <c r="C2247" s="159" t="s">
        <v>9005</v>
      </c>
      <c r="D2247" s="159" t="s">
        <v>9005</v>
      </c>
      <c r="E2247" s="160">
        <v>1</v>
      </c>
      <c r="F2247" s="161">
        <v>24032554</v>
      </c>
      <c r="G2247" s="161">
        <v>24032554</v>
      </c>
      <c r="H2247" s="159" t="s">
        <v>3651</v>
      </c>
      <c r="I2247" s="159" t="s">
        <v>3671</v>
      </c>
      <c r="J2247" s="159" t="s">
        <v>11501</v>
      </c>
      <c r="K2247" s="159"/>
      <c r="L2247" s="159" t="s">
        <v>11502</v>
      </c>
    </row>
    <row r="2248" spans="1:12" x14ac:dyDescent="0.2">
      <c r="A2248" s="159" t="s">
        <v>11503</v>
      </c>
      <c r="B2248" s="159" t="s">
        <v>11504</v>
      </c>
      <c r="C2248" s="159" t="s">
        <v>9005</v>
      </c>
      <c r="D2248" s="159" t="s">
        <v>9005</v>
      </c>
      <c r="E2248" s="160">
        <v>1</v>
      </c>
      <c r="F2248" s="161">
        <v>11136557</v>
      </c>
      <c r="G2248" s="161">
        <v>15000000</v>
      </c>
      <c r="H2248" s="159" t="s">
        <v>3651</v>
      </c>
      <c r="I2248" s="159" t="s">
        <v>3656</v>
      </c>
      <c r="J2248" s="159" t="s">
        <v>11505</v>
      </c>
      <c r="K2248" s="159"/>
      <c r="L2248" s="159" t="s">
        <v>11506</v>
      </c>
    </row>
    <row r="2249" spans="1:12" x14ac:dyDescent="0.2">
      <c r="A2249" s="159" t="s">
        <v>11507</v>
      </c>
      <c r="B2249" s="159" t="s">
        <v>11508</v>
      </c>
      <c r="C2249" s="159" t="s">
        <v>11509</v>
      </c>
      <c r="D2249" s="159" t="s">
        <v>3603</v>
      </c>
      <c r="E2249" s="160">
        <v>3</v>
      </c>
      <c r="F2249" s="161">
        <v>58510656</v>
      </c>
      <c r="G2249" s="161">
        <v>63455390</v>
      </c>
      <c r="H2249" s="159" t="s">
        <v>3670</v>
      </c>
      <c r="I2249" s="159" t="s">
        <v>3671</v>
      </c>
      <c r="J2249" s="159" t="s">
        <v>3926</v>
      </c>
      <c r="K2249" s="159" t="s">
        <v>178</v>
      </c>
      <c r="L2249" s="159" t="s">
        <v>11510</v>
      </c>
    </row>
    <row r="2250" spans="1:12" x14ac:dyDescent="0.2">
      <c r="A2250" s="159" t="s">
        <v>11511</v>
      </c>
      <c r="B2250" s="159" t="s">
        <v>11512</v>
      </c>
      <c r="C2250" s="159" t="s">
        <v>11509</v>
      </c>
      <c r="D2250" s="159" t="s">
        <v>11513</v>
      </c>
      <c r="E2250" s="160">
        <v>2</v>
      </c>
      <c r="F2250" s="161">
        <v>204900</v>
      </c>
      <c r="G2250" s="161"/>
      <c r="H2250" s="159" t="s">
        <v>3651</v>
      </c>
      <c r="I2250" s="159" t="s">
        <v>3663</v>
      </c>
      <c r="J2250" s="159" t="s">
        <v>11514</v>
      </c>
      <c r="K2250" s="159"/>
      <c r="L2250" s="159" t="s">
        <v>11515</v>
      </c>
    </row>
    <row r="2251" spans="1:12" x14ac:dyDescent="0.2">
      <c r="A2251" s="159" t="s">
        <v>8719</v>
      </c>
      <c r="B2251" s="159" t="s">
        <v>8720</v>
      </c>
      <c r="C2251" s="159" t="s">
        <v>11509</v>
      </c>
      <c r="D2251" s="159" t="s">
        <v>11509</v>
      </c>
      <c r="E2251" s="160">
        <v>1</v>
      </c>
      <c r="F2251" s="161">
        <v>0</v>
      </c>
      <c r="G2251" s="161">
        <v>5000000</v>
      </c>
      <c r="H2251" s="159" t="s">
        <v>3670</v>
      </c>
      <c r="I2251" s="159" t="s">
        <v>3871</v>
      </c>
      <c r="J2251" s="159" t="s">
        <v>8722</v>
      </c>
      <c r="K2251" s="159" t="s">
        <v>178</v>
      </c>
      <c r="L2251" s="159" t="s">
        <v>11516</v>
      </c>
    </row>
    <row r="2252" spans="1:12" x14ac:dyDescent="0.2">
      <c r="A2252" s="159" t="s">
        <v>11517</v>
      </c>
      <c r="B2252" s="159" t="s">
        <v>11518</v>
      </c>
      <c r="C2252" s="159" t="s">
        <v>7294</v>
      </c>
      <c r="D2252" s="159" t="s">
        <v>7294</v>
      </c>
      <c r="E2252" s="160">
        <v>1</v>
      </c>
      <c r="F2252" s="161">
        <v>5000000</v>
      </c>
      <c r="G2252" s="161">
        <v>5000000</v>
      </c>
      <c r="H2252" s="159" t="s">
        <v>3651</v>
      </c>
      <c r="I2252" s="159" t="s">
        <v>4996</v>
      </c>
      <c r="J2252" s="159" t="s">
        <v>5093</v>
      </c>
      <c r="K2252" s="159"/>
      <c r="L2252" s="159" t="s">
        <v>11519</v>
      </c>
    </row>
    <row r="2253" spans="1:12" x14ac:dyDescent="0.2">
      <c r="A2253" s="159" t="s">
        <v>10419</v>
      </c>
      <c r="B2253" s="159" t="s">
        <v>10420</v>
      </c>
      <c r="C2253" s="159" t="s">
        <v>9210</v>
      </c>
      <c r="D2253" s="159" t="s">
        <v>9210</v>
      </c>
      <c r="E2253" s="160">
        <v>1</v>
      </c>
      <c r="F2253" s="161">
        <v>0</v>
      </c>
      <c r="G2253" s="161">
        <v>12424674</v>
      </c>
      <c r="H2253" s="159" t="s">
        <v>3651</v>
      </c>
      <c r="I2253" s="159" t="s">
        <v>3753</v>
      </c>
      <c r="J2253" s="159" t="s">
        <v>5330</v>
      </c>
      <c r="K2253" s="159"/>
      <c r="L2253" s="159" t="s">
        <v>11520</v>
      </c>
    </row>
    <row r="2254" spans="1:12" x14ac:dyDescent="0.2">
      <c r="A2254" s="159" t="s">
        <v>10355</v>
      </c>
      <c r="B2254" s="159" t="s">
        <v>10356</v>
      </c>
      <c r="C2254" s="159" t="s">
        <v>9210</v>
      </c>
      <c r="D2254" s="159" t="s">
        <v>3476</v>
      </c>
      <c r="E2254" s="160">
        <v>3</v>
      </c>
      <c r="F2254" s="161">
        <v>38383040</v>
      </c>
      <c r="G2254" s="161">
        <v>49999998</v>
      </c>
      <c r="H2254" s="159" t="s">
        <v>3651</v>
      </c>
      <c r="I2254" s="159" t="s">
        <v>3656</v>
      </c>
      <c r="J2254" s="159" t="s">
        <v>5077</v>
      </c>
      <c r="K2254" s="159" t="s">
        <v>178</v>
      </c>
      <c r="L2254" s="159" t="s">
        <v>11521</v>
      </c>
    </row>
    <row r="2255" spans="1:12" x14ac:dyDescent="0.2">
      <c r="A2255" s="159" t="s">
        <v>11522</v>
      </c>
      <c r="B2255" s="159" t="s">
        <v>11523</v>
      </c>
      <c r="C2255" s="159" t="s">
        <v>9210</v>
      </c>
      <c r="D2255" s="159" t="s">
        <v>9210</v>
      </c>
      <c r="E2255" s="160">
        <v>1</v>
      </c>
      <c r="F2255" s="161">
        <v>15807692</v>
      </c>
      <c r="G2255" s="161">
        <v>15807692</v>
      </c>
      <c r="H2255" s="159" t="s">
        <v>3651</v>
      </c>
      <c r="I2255" s="159" t="s">
        <v>3656</v>
      </c>
      <c r="J2255" s="159" t="s">
        <v>4916</v>
      </c>
      <c r="K2255" s="159"/>
      <c r="L2255" s="159" t="s">
        <v>11524</v>
      </c>
    </row>
    <row r="2256" spans="1:12" x14ac:dyDescent="0.2">
      <c r="A2256" s="159" t="s">
        <v>11479</v>
      </c>
      <c r="B2256" s="159" t="s">
        <v>11480</v>
      </c>
      <c r="C2256" s="159" t="s">
        <v>9210</v>
      </c>
      <c r="D2256" s="159" t="s">
        <v>9210</v>
      </c>
      <c r="E2256" s="160">
        <v>1</v>
      </c>
      <c r="F2256" s="161">
        <v>200000</v>
      </c>
      <c r="G2256" s="161">
        <v>200000</v>
      </c>
      <c r="H2256" s="159" t="s">
        <v>3651</v>
      </c>
      <c r="I2256" s="159" t="s">
        <v>3666</v>
      </c>
      <c r="J2256" s="159" t="s">
        <v>5305</v>
      </c>
      <c r="K2256" s="159"/>
      <c r="L2256" s="159" t="s">
        <v>11525</v>
      </c>
    </row>
    <row r="2257" spans="1:12" x14ac:dyDescent="0.2">
      <c r="A2257" s="159" t="s">
        <v>11526</v>
      </c>
      <c r="B2257" s="159" t="s">
        <v>11527</v>
      </c>
      <c r="C2257" s="159" t="s">
        <v>9210</v>
      </c>
      <c r="D2257" s="159" t="s">
        <v>9210</v>
      </c>
      <c r="E2257" s="160">
        <v>1</v>
      </c>
      <c r="F2257" s="161">
        <v>5000003</v>
      </c>
      <c r="G2257" s="161">
        <v>5000003</v>
      </c>
      <c r="H2257" s="159" t="s">
        <v>3651</v>
      </c>
      <c r="I2257" s="159" t="s">
        <v>3656</v>
      </c>
      <c r="J2257" s="159" t="s">
        <v>4895</v>
      </c>
      <c r="K2257" s="159"/>
      <c r="L2257" s="159" t="s">
        <v>11528</v>
      </c>
    </row>
    <row r="2258" spans="1:12" x14ac:dyDescent="0.2">
      <c r="A2258" s="159" t="s">
        <v>9653</v>
      </c>
      <c r="B2258" s="159" t="s">
        <v>9654</v>
      </c>
      <c r="C2258" s="159" t="s">
        <v>9210</v>
      </c>
      <c r="D2258" s="159" t="s">
        <v>9210</v>
      </c>
      <c r="E2258" s="160">
        <v>1</v>
      </c>
      <c r="F2258" s="161">
        <v>4470000</v>
      </c>
      <c r="G2258" s="161">
        <v>4470000</v>
      </c>
      <c r="H2258" s="159" t="s">
        <v>3651</v>
      </c>
      <c r="I2258" s="159" t="s">
        <v>3818</v>
      </c>
      <c r="J2258" s="159" t="s">
        <v>9655</v>
      </c>
      <c r="K2258" s="159"/>
      <c r="L2258" s="159" t="s">
        <v>11529</v>
      </c>
    </row>
    <row r="2259" spans="1:12" x14ac:dyDescent="0.2">
      <c r="A2259" s="159" t="s">
        <v>11526</v>
      </c>
      <c r="B2259" s="159" t="s">
        <v>11527</v>
      </c>
      <c r="C2259" s="159" t="s">
        <v>9210</v>
      </c>
      <c r="D2259" s="159" t="s">
        <v>9210</v>
      </c>
      <c r="E2259" s="160">
        <v>1</v>
      </c>
      <c r="F2259" s="161">
        <v>16740243</v>
      </c>
      <c r="G2259" s="161">
        <v>24561600</v>
      </c>
      <c r="H2259" s="159" t="s">
        <v>3651</v>
      </c>
      <c r="I2259" s="159" t="s">
        <v>3656</v>
      </c>
      <c r="J2259" s="159" t="s">
        <v>4895</v>
      </c>
      <c r="K2259" s="159"/>
      <c r="L2259" s="159" t="s">
        <v>11530</v>
      </c>
    </row>
    <row r="2260" spans="1:12" x14ac:dyDescent="0.2">
      <c r="A2260" s="159" t="s">
        <v>11531</v>
      </c>
      <c r="B2260" s="159" t="s">
        <v>11532</v>
      </c>
      <c r="C2260" s="159" t="s">
        <v>9210</v>
      </c>
      <c r="D2260" s="159" t="s">
        <v>9210</v>
      </c>
      <c r="E2260" s="160">
        <v>1</v>
      </c>
      <c r="F2260" s="161">
        <v>40000018</v>
      </c>
      <c r="G2260" s="161">
        <v>40000018</v>
      </c>
      <c r="H2260" s="159" t="s">
        <v>3651</v>
      </c>
      <c r="I2260" s="159" t="s">
        <v>3656</v>
      </c>
      <c r="J2260" s="159" t="s">
        <v>3854</v>
      </c>
      <c r="K2260" s="159" t="s">
        <v>178</v>
      </c>
      <c r="L2260" s="159" t="s">
        <v>11533</v>
      </c>
    </row>
    <row r="2261" spans="1:12" x14ac:dyDescent="0.2">
      <c r="A2261" s="159" t="s">
        <v>11534</v>
      </c>
      <c r="B2261" s="159" t="s">
        <v>11535</v>
      </c>
      <c r="C2261" s="159" t="s">
        <v>11536</v>
      </c>
      <c r="D2261" s="159" t="s">
        <v>11536</v>
      </c>
      <c r="E2261" s="160">
        <v>1</v>
      </c>
      <c r="F2261" s="161">
        <v>10044498</v>
      </c>
      <c r="G2261" s="161">
        <v>12544498</v>
      </c>
      <c r="H2261" s="159" t="s">
        <v>3651</v>
      </c>
      <c r="I2261" s="159" t="s">
        <v>3666</v>
      </c>
      <c r="J2261" s="159" t="s">
        <v>10166</v>
      </c>
      <c r="K2261" s="159" t="s">
        <v>193</v>
      </c>
      <c r="L2261" s="159" t="s">
        <v>11537</v>
      </c>
    </row>
    <row r="2262" spans="1:12" x14ac:dyDescent="0.2">
      <c r="A2262" s="159" t="s">
        <v>11538</v>
      </c>
      <c r="B2262" s="159" t="s">
        <v>7945</v>
      </c>
      <c r="C2262" s="159" t="s">
        <v>11536</v>
      </c>
      <c r="D2262" s="159" t="s">
        <v>11536</v>
      </c>
      <c r="E2262" s="160">
        <v>1</v>
      </c>
      <c r="F2262" s="161">
        <v>1275880</v>
      </c>
      <c r="G2262" s="161">
        <v>1275880</v>
      </c>
      <c r="H2262" s="159" t="s">
        <v>3651</v>
      </c>
      <c r="I2262" s="159" t="s">
        <v>4846</v>
      </c>
      <c r="J2262" s="159" t="s">
        <v>7946</v>
      </c>
      <c r="K2262" s="159"/>
      <c r="L2262" s="159" t="s">
        <v>11539</v>
      </c>
    </row>
    <row r="2263" spans="1:12" x14ac:dyDescent="0.2">
      <c r="A2263" s="159" t="s">
        <v>11540</v>
      </c>
      <c r="B2263" s="159" t="s">
        <v>11541</v>
      </c>
      <c r="C2263" s="159" t="s">
        <v>11542</v>
      </c>
      <c r="D2263" s="159" t="s">
        <v>11542</v>
      </c>
      <c r="E2263" s="160">
        <v>1</v>
      </c>
      <c r="F2263" s="161">
        <v>6987025</v>
      </c>
      <c r="G2263" s="161">
        <v>16000000</v>
      </c>
      <c r="H2263" s="159" t="s">
        <v>3670</v>
      </c>
      <c r="I2263" s="159" t="s">
        <v>3671</v>
      </c>
      <c r="J2263" s="159" t="s">
        <v>8969</v>
      </c>
      <c r="K2263" s="159"/>
      <c r="L2263" s="159" t="s">
        <v>11543</v>
      </c>
    </row>
    <row r="2264" spans="1:12" x14ac:dyDescent="0.2">
      <c r="A2264" s="159" t="s">
        <v>11544</v>
      </c>
      <c r="B2264" s="159" t="s">
        <v>11545</v>
      </c>
      <c r="C2264" s="159" t="s">
        <v>11542</v>
      </c>
      <c r="D2264" s="159" t="s">
        <v>11542</v>
      </c>
      <c r="E2264" s="160">
        <v>1</v>
      </c>
      <c r="F2264" s="161">
        <v>7000000</v>
      </c>
      <c r="G2264" s="161">
        <v>7000000</v>
      </c>
      <c r="H2264" s="159" t="s">
        <v>3651</v>
      </c>
      <c r="I2264" s="159" t="s">
        <v>3871</v>
      </c>
      <c r="J2264" s="159" t="s">
        <v>8177</v>
      </c>
      <c r="K2264" s="159" t="s">
        <v>178</v>
      </c>
      <c r="L2264" s="159" t="s">
        <v>11546</v>
      </c>
    </row>
    <row r="2265" spans="1:12" x14ac:dyDescent="0.2">
      <c r="A2265" s="159" t="s">
        <v>10297</v>
      </c>
      <c r="B2265" s="159" t="s">
        <v>10298</v>
      </c>
      <c r="C2265" s="159" t="s">
        <v>9660</v>
      </c>
      <c r="D2265" s="159" t="s">
        <v>9660</v>
      </c>
      <c r="E2265" s="160">
        <v>1</v>
      </c>
      <c r="F2265" s="161">
        <v>364629</v>
      </c>
      <c r="G2265" s="161">
        <v>364629</v>
      </c>
      <c r="H2265" s="159" t="s">
        <v>3670</v>
      </c>
      <c r="I2265" s="159" t="s">
        <v>4979</v>
      </c>
      <c r="J2265" s="159" t="s">
        <v>10299</v>
      </c>
      <c r="K2265" s="159"/>
      <c r="L2265" s="159" t="s">
        <v>11547</v>
      </c>
    </row>
    <row r="2266" spans="1:12" x14ac:dyDescent="0.2">
      <c r="A2266" s="159" t="s">
        <v>6176</v>
      </c>
      <c r="B2266" s="159" t="s">
        <v>6177</v>
      </c>
      <c r="C2266" s="159" t="s">
        <v>11548</v>
      </c>
      <c r="D2266" s="159" t="s">
        <v>11548</v>
      </c>
      <c r="E2266" s="160">
        <v>1</v>
      </c>
      <c r="F2266" s="161">
        <v>0</v>
      </c>
      <c r="G2266" s="161">
        <v>54160</v>
      </c>
      <c r="H2266" s="159" t="s">
        <v>3651</v>
      </c>
      <c r="I2266" s="159" t="s">
        <v>3680</v>
      </c>
      <c r="J2266" s="159" t="s">
        <v>3680</v>
      </c>
      <c r="K2266" s="159" t="s">
        <v>178</v>
      </c>
      <c r="L2266" s="159" t="s">
        <v>11549</v>
      </c>
    </row>
    <row r="2267" spans="1:12" x14ac:dyDescent="0.2">
      <c r="A2267" s="159" t="s">
        <v>5344</v>
      </c>
      <c r="B2267" s="159" t="s">
        <v>5345</v>
      </c>
      <c r="C2267" s="159" t="s">
        <v>11548</v>
      </c>
      <c r="D2267" s="159" t="s">
        <v>11548</v>
      </c>
      <c r="E2267" s="160">
        <v>1</v>
      </c>
      <c r="F2267" s="161">
        <v>132583908</v>
      </c>
      <c r="G2267" s="161">
        <v>132583908</v>
      </c>
      <c r="H2267" s="159" t="s">
        <v>3651</v>
      </c>
      <c r="I2267" s="159" t="s">
        <v>3656</v>
      </c>
      <c r="J2267" s="159" t="s">
        <v>3978</v>
      </c>
      <c r="K2267" s="159"/>
      <c r="L2267" s="159" t="s">
        <v>11550</v>
      </c>
    </row>
    <row r="2268" spans="1:12" x14ac:dyDescent="0.2">
      <c r="A2268" s="159" t="s">
        <v>11551</v>
      </c>
      <c r="B2268" s="159" t="s">
        <v>11552</v>
      </c>
      <c r="C2268" s="159" t="s">
        <v>11548</v>
      </c>
      <c r="D2268" s="159" t="s">
        <v>11548</v>
      </c>
      <c r="E2268" s="160">
        <v>1</v>
      </c>
      <c r="F2268" s="161">
        <v>365000</v>
      </c>
      <c r="G2268" s="161">
        <v>2094000</v>
      </c>
      <c r="H2268" s="159" t="s">
        <v>3670</v>
      </c>
      <c r="I2268" s="159" t="s">
        <v>3666</v>
      </c>
      <c r="J2268" s="159" t="s">
        <v>5518</v>
      </c>
      <c r="K2268" s="159" t="s">
        <v>185</v>
      </c>
      <c r="L2268" s="159" t="s">
        <v>11553</v>
      </c>
    </row>
    <row r="2269" spans="1:12" x14ac:dyDescent="0.2">
      <c r="A2269" s="159" t="s">
        <v>11554</v>
      </c>
      <c r="B2269" s="159" t="s">
        <v>11555</v>
      </c>
      <c r="C2269" s="159" t="s">
        <v>9232</v>
      </c>
      <c r="D2269" s="159" t="s">
        <v>9232</v>
      </c>
      <c r="E2269" s="160">
        <v>1</v>
      </c>
      <c r="F2269" s="161">
        <v>240000000</v>
      </c>
      <c r="G2269" s="161">
        <v>240000000</v>
      </c>
      <c r="H2269" s="159" t="s">
        <v>3651</v>
      </c>
      <c r="I2269" s="159" t="s">
        <v>3656</v>
      </c>
      <c r="J2269" s="159" t="s">
        <v>5077</v>
      </c>
      <c r="K2269" s="159"/>
      <c r="L2269" s="159" t="s">
        <v>11556</v>
      </c>
    </row>
    <row r="2270" spans="1:12" x14ac:dyDescent="0.2">
      <c r="A2270" s="159" t="s">
        <v>11557</v>
      </c>
      <c r="B2270" s="159" t="s">
        <v>11558</v>
      </c>
      <c r="C2270" s="159" t="s">
        <v>9232</v>
      </c>
      <c r="D2270" s="159" t="s">
        <v>11559</v>
      </c>
      <c r="E2270" s="160">
        <v>2</v>
      </c>
      <c r="F2270" s="161">
        <v>24999618</v>
      </c>
      <c r="G2270" s="161">
        <v>24999618</v>
      </c>
      <c r="H2270" s="159" t="s">
        <v>3651</v>
      </c>
      <c r="I2270" s="159" t="s">
        <v>3845</v>
      </c>
      <c r="J2270" s="159" t="s">
        <v>7836</v>
      </c>
      <c r="K2270" s="159"/>
      <c r="L2270" s="159" t="s">
        <v>11560</v>
      </c>
    </row>
    <row r="2271" spans="1:12" x14ac:dyDescent="0.2">
      <c r="A2271" s="159" t="s">
        <v>9273</v>
      </c>
      <c r="B2271" s="159" t="s">
        <v>9274</v>
      </c>
      <c r="C2271" s="159" t="s">
        <v>9232</v>
      </c>
      <c r="D2271" s="159" t="s">
        <v>9232</v>
      </c>
      <c r="E2271" s="160">
        <v>1</v>
      </c>
      <c r="F2271" s="161">
        <v>112499985</v>
      </c>
      <c r="G2271" s="161">
        <v>112516087</v>
      </c>
      <c r="H2271" s="159" t="s">
        <v>3651</v>
      </c>
      <c r="I2271" s="159" t="s">
        <v>5565</v>
      </c>
      <c r="J2271" s="159" t="s">
        <v>11561</v>
      </c>
      <c r="K2271" s="159" t="s">
        <v>185</v>
      </c>
      <c r="L2271" s="159" t="s">
        <v>11562</v>
      </c>
    </row>
    <row r="2272" spans="1:12" x14ac:dyDescent="0.2">
      <c r="A2272" s="159" t="s">
        <v>11563</v>
      </c>
      <c r="B2272" s="159" t="s">
        <v>11564</v>
      </c>
      <c r="C2272" s="159" t="s">
        <v>11565</v>
      </c>
      <c r="D2272" s="159" t="s">
        <v>11566</v>
      </c>
      <c r="E2272" s="160">
        <v>2</v>
      </c>
      <c r="F2272" s="161">
        <v>507484</v>
      </c>
      <c r="G2272" s="161">
        <v>507484</v>
      </c>
      <c r="H2272" s="159" t="s">
        <v>3670</v>
      </c>
      <c r="I2272" s="159" t="s">
        <v>6498</v>
      </c>
      <c r="J2272" s="159" t="s">
        <v>9436</v>
      </c>
      <c r="K2272" s="159"/>
      <c r="L2272" s="159" t="s">
        <v>11567</v>
      </c>
    </row>
    <row r="2273" spans="1:12" x14ac:dyDescent="0.2">
      <c r="A2273" s="159" t="s">
        <v>11568</v>
      </c>
      <c r="B2273" s="159" t="s">
        <v>11569</v>
      </c>
      <c r="C2273" s="159" t="s">
        <v>11565</v>
      </c>
      <c r="D2273" s="159" t="s">
        <v>11565</v>
      </c>
      <c r="E2273" s="160">
        <v>1</v>
      </c>
      <c r="F2273" s="161">
        <v>500000</v>
      </c>
      <c r="G2273" s="161">
        <v>500000</v>
      </c>
      <c r="H2273" s="159" t="s">
        <v>3651</v>
      </c>
      <c r="I2273" s="159" t="s">
        <v>3690</v>
      </c>
      <c r="J2273" s="159" t="s">
        <v>11570</v>
      </c>
      <c r="K2273" s="159"/>
      <c r="L2273" s="159" t="s">
        <v>11571</v>
      </c>
    </row>
    <row r="2274" spans="1:12" x14ac:dyDescent="0.2">
      <c r="A2274" s="159" t="s">
        <v>11572</v>
      </c>
      <c r="B2274" s="159" t="s">
        <v>11573</v>
      </c>
      <c r="C2274" s="159" t="s">
        <v>9247</v>
      </c>
      <c r="D2274" s="159" t="s">
        <v>9247</v>
      </c>
      <c r="E2274" s="160">
        <v>1</v>
      </c>
      <c r="F2274" s="161">
        <v>65000</v>
      </c>
      <c r="G2274" s="161">
        <v>1000000</v>
      </c>
      <c r="H2274" s="159" t="s">
        <v>3651</v>
      </c>
      <c r="I2274" s="159" t="s">
        <v>5960</v>
      </c>
      <c r="J2274" s="159" t="s">
        <v>11574</v>
      </c>
      <c r="K2274" s="159" t="s">
        <v>182</v>
      </c>
      <c r="L2274" s="159" t="s">
        <v>11575</v>
      </c>
    </row>
    <row r="2275" spans="1:12" x14ac:dyDescent="0.2">
      <c r="A2275" s="159" t="s">
        <v>11576</v>
      </c>
      <c r="B2275" s="159" t="s">
        <v>11577</v>
      </c>
      <c r="C2275" s="159" t="s">
        <v>9247</v>
      </c>
      <c r="D2275" s="159" t="s">
        <v>11578</v>
      </c>
      <c r="E2275" s="160">
        <v>2</v>
      </c>
      <c r="F2275" s="161">
        <v>1745000</v>
      </c>
      <c r="G2275" s="161">
        <v>2000000</v>
      </c>
      <c r="H2275" s="159" t="s">
        <v>3651</v>
      </c>
      <c r="I2275" s="159" t="s">
        <v>3663</v>
      </c>
      <c r="J2275" s="159" t="s">
        <v>11579</v>
      </c>
      <c r="K2275" s="159" t="s">
        <v>182</v>
      </c>
      <c r="L2275" s="159" t="s">
        <v>11580</v>
      </c>
    </row>
    <row r="2276" spans="1:12" x14ac:dyDescent="0.2">
      <c r="A2276" s="159" t="s">
        <v>7051</v>
      </c>
      <c r="B2276" s="159" t="s">
        <v>7052</v>
      </c>
      <c r="C2276" s="159" t="s">
        <v>9693</v>
      </c>
      <c r="D2276" s="159" t="s">
        <v>9693</v>
      </c>
      <c r="E2276" s="160">
        <v>1</v>
      </c>
      <c r="F2276" s="161">
        <v>1103787</v>
      </c>
      <c r="G2276" s="161">
        <v>1103787</v>
      </c>
      <c r="H2276" s="159" t="s">
        <v>3651</v>
      </c>
      <c r="I2276" s="159" t="s">
        <v>5250</v>
      </c>
      <c r="J2276" s="159" t="s">
        <v>5476</v>
      </c>
      <c r="K2276" s="159" t="s">
        <v>185</v>
      </c>
      <c r="L2276" s="159" t="s">
        <v>11581</v>
      </c>
    </row>
    <row r="2277" spans="1:12" x14ac:dyDescent="0.2">
      <c r="A2277" s="159" t="s">
        <v>6337</v>
      </c>
      <c r="B2277" s="159" t="s">
        <v>6338</v>
      </c>
      <c r="C2277" s="159" t="s">
        <v>9693</v>
      </c>
      <c r="D2277" s="159" t="s">
        <v>9693</v>
      </c>
      <c r="E2277" s="160">
        <v>1</v>
      </c>
      <c r="F2277" s="161">
        <v>3999942</v>
      </c>
      <c r="G2277" s="161">
        <v>3999942</v>
      </c>
      <c r="H2277" s="159" t="s">
        <v>3651</v>
      </c>
      <c r="I2277" s="159" t="s">
        <v>3656</v>
      </c>
      <c r="J2277" s="159" t="s">
        <v>4895</v>
      </c>
      <c r="K2277" s="159"/>
      <c r="L2277" s="159" t="s">
        <v>11582</v>
      </c>
    </row>
    <row r="2278" spans="1:12" x14ac:dyDescent="0.2">
      <c r="A2278" s="159" t="s">
        <v>11583</v>
      </c>
      <c r="B2278" s="159" t="s">
        <v>11584</v>
      </c>
      <c r="C2278" s="159" t="s">
        <v>9693</v>
      </c>
      <c r="D2278" s="159" t="s">
        <v>9693</v>
      </c>
      <c r="E2278" s="160">
        <v>1</v>
      </c>
      <c r="F2278" s="161">
        <v>32791551</v>
      </c>
      <c r="G2278" s="161">
        <v>96636154</v>
      </c>
      <c r="H2278" s="159" t="s">
        <v>3651</v>
      </c>
      <c r="I2278" s="159" t="s">
        <v>3958</v>
      </c>
      <c r="J2278" s="159" t="s">
        <v>11585</v>
      </c>
      <c r="K2278" s="159"/>
      <c r="L2278" s="159" t="s">
        <v>11586</v>
      </c>
    </row>
    <row r="2279" spans="1:12" x14ac:dyDescent="0.2">
      <c r="A2279" s="159" t="s">
        <v>11587</v>
      </c>
      <c r="B2279" s="159" t="s">
        <v>11588</v>
      </c>
      <c r="C2279" s="159" t="s">
        <v>9693</v>
      </c>
      <c r="D2279" s="159" t="s">
        <v>11589</v>
      </c>
      <c r="E2279" s="160">
        <v>2</v>
      </c>
      <c r="F2279" s="161">
        <v>1200100</v>
      </c>
      <c r="G2279" s="161">
        <v>27600000</v>
      </c>
      <c r="H2279" s="159" t="s">
        <v>3670</v>
      </c>
      <c r="I2279" s="159" t="s">
        <v>6772</v>
      </c>
      <c r="J2279" s="159" t="s">
        <v>6773</v>
      </c>
      <c r="K2279" s="159" t="s">
        <v>193</v>
      </c>
      <c r="L2279" s="159" t="s">
        <v>11590</v>
      </c>
    </row>
    <row r="2280" spans="1:12" x14ac:dyDescent="0.2">
      <c r="A2280" s="159" t="s">
        <v>11591</v>
      </c>
      <c r="B2280" s="159" t="s">
        <v>11592</v>
      </c>
      <c r="C2280" s="159" t="s">
        <v>9146</v>
      </c>
      <c r="D2280" s="159" t="s">
        <v>9146</v>
      </c>
      <c r="E2280" s="160">
        <v>1</v>
      </c>
      <c r="F2280" s="161">
        <v>95000000</v>
      </c>
      <c r="G2280" s="161">
        <v>95000000</v>
      </c>
      <c r="H2280" s="159" t="s">
        <v>3651</v>
      </c>
      <c r="I2280" s="159" t="s">
        <v>3680</v>
      </c>
      <c r="J2280" s="159" t="s">
        <v>3680</v>
      </c>
      <c r="K2280" s="159" t="s">
        <v>178</v>
      </c>
      <c r="L2280" s="159" t="s">
        <v>11593</v>
      </c>
    </row>
    <row r="2281" spans="1:12" x14ac:dyDescent="0.2">
      <c r="A2281" s="159" t="s">
        <v>11594</v>
      </c>
      <c r="B2281" s="159" t="s">
        <v>11595</v>
      </c>
      <c r="C2281" s="159" t="s">
        <v>9146</v>
      </c>
      <c r="D2281" s="159" t="s">
        <v>9146</v>
      </c>
      <c r="E2281" s="160">
        <v>1</v>
      </c>
      <c r="F2281" s="161">
        <v>7569130</v>
      </c>
      <c r="G2281" s="161">
        <v>17952926</v>
      </c>
      <c r="H2281" s="159" t="s">
        <v>3651</v>
      </c>
      <c r="I2281" s="159" t="s">
        <v>5380</v>
      </c>
      <c r="J2281" s="159" t="s">
        <v>11596</v>
      </c>
      <c r="K2281" s="159"/>
      <c r="L2281" s="159" t="s">
        <v>11597</v>
      </c>
    </row>
    <row r="2282" spans="1:12" x14ac:dyDescent="0.2">
      <c r="A2282" s="159" t="s">
        <v>11598</v>
      </c>
      <c r="B2282" s="159" t="s">
        <v>11599</v>
      </c>
      <c r="C2282" s="159" t="s">
        <v>9146</v>
      </c>
      <c r="D2282" s="159" t="s">
        <v>7982</v>
      </c>
      <c r="E2282" s="160">
        <v>2</v>
      </c>
      <c r="F2282" s="161">
        <v>8836066</v>
      </c>
      <c r="G2282" s="161">
        <v>9862252</v>
      </c>
      <c r="H2282" s="159" t="s">
        <v>3651</v>
      </c>
      <c r="I2282" s="159" t="s">
        <v>7410</v>
      </c>
      <c r="J2282" s="159" t="s">
        <v>7411</v>
      </c>
      <c r="K2282" s="159"/>
      <c r="L2282" s="159" t="s">
        <v>11600</v>
      </c>
    </row>
    <row r="2283" spans="1:12" x14ac:dyDescent="0.2">
      <c r="A2283" s="159" t="s">
        <v>6580</v>
      </c>
      <c r="B2283" s="159" t="s">
        <v>6581</v>
      </c>
      <c r="C2283" s="159" t="s">
        <v>9146</v>
      </c>
      <c r="D2283" s="159" t="s">
        <v>9146</v>
      </c>
      <c r="E2283" s="160">
        <v>1</v>
      </c>
      <c r="F2283" s="161">
        <v>60000</v>
      </c>
      <c r="G2283" s="161"/>
      <c r="H2283" s="159" t="s">
        <v>3651</v>
      </c>
      <c r="I2283" s="159" t="s">
        <v>3776</v>
      </c>
      <c r="J2283" s="159" t="s">
        <v>6582</v>
      </c>
      <c r="K2283" s="159"/>
      <c r="L2283" s="159" t="s">
        <v>11601</v>
      </c>
    </row>
    <row r="2284" spans="1:12" x14ac:dyDescent="0.2">
      <c r="A2284" s="159" t="s">
        <v>11602</v>
      </c>
      <c r="B2284" s="159" t="s">
        <v>11603</v>
      </c>
      <c r="C2284" s="159" t="s">
        <v>9146</v>
      </c>
      <c r="D2284" s="159" t="s">
        <v>9146</v>
      </c>
      <c r="E2284" s="160">
        <v>1</v>
      </c>
      <c r="F2284" s="161">
        <v>50415077</v>
      </c>
      <c r="G2284" s="161">
        <v>50415077</v>
      </c>
      <c r="H2284" s="159" t="s">
        <v>3670</v>
      </c>
      <c r="I2284" s="159" t="s">
        <v>3656</v>
      </c>
      <c r="J2284" s="159" t="s">
        <v>11604</v>
      </c>
      <c r="K2284" s="159"/>
      <c r="L2284" s="159" t="s">
        <v>11605</v>
      </c>
    </row>
    <row r="2285" spans="1:12" x14ac:dyDescent="0.2">
      <c r="A2285" s="159" t="s">
        <v>8943</v>
      </c>
      <c r="B2285" s="159" t="s">
        <v>8944</v>
      </c>
      <c r="C2285" s="159" t="s">
        <v>4136</v>
      </c>
      <c r="D2285" s="159" t="s">
        <v>4136</v>
      </c>
      <c r="E2285" s="160">
        <v>1</v>
      </c>
      <c r="F2285" s="161">
        <v>25000</v>
      </c>
      <c r="G2285" s="161">
        <v>5000000</v>
      </c>
      <c r="H2285" s="159" t="s">
        <v>3651</v>
      </c>
      <c r="I2285" s="159" t="s">
        <v>4846</v>
      </c>
      <c r="J2285" s="159" t="s">
        <v>5089</v>
      </c>
      <c r="K2285" s="159"/>
      <c r="L2285" s="159" t="s">
        <v>11606</v>
      </c>
    </row>
    <row r="2286" spans="1:12" x14ac:dyDescent="0.2">
      <c r="A2286" s="159" t="s">
        <v>3775</v>
      </c>
      <c r="B2286" s="159" t="s">
        <v>3778</v>
      </c>
      <c r="C2286" s="159" t="s">
        <v>4136</v>
      </c>
      <c r="D2286" s="159" t="s">
        <v>4136</v>
      </c>
      <c r="E2286" s="160">
        <v>1</v>
      </c>
      <c r="F2286" s="161">
        <v>14550000</v>
      </c>
      <c r="G2286" s="161">
        <v>14587404</v>
      </c>
      <c r="H2286" s="159" t="s">
        <v>3651</v>
      </c>
      <c r="I2286" s="159" t="s">
        <v>3776</v>
      </c>
      <c r="J2286" s="159" t="s">
        <v>5360</v>
      </c>
      <c r="K2286" s="159"/>
      <c r="L2286" s="159" t="s">
        <v>3777</v>
      </c>
    </row>
    <row r="2287" spans="1:12" x14ac:dyDescent="0.2">
      <c r="A2287" s="159" t="s">
        <v>11607</v>
      </c>
      <c r="B2287" s="159" t="s">
        <v>7887</v>
      </c>
      <c r="C2287" s="159" t="s">
        <v>4136</v>
      </c>
      <c r="D2287" s="159" t="s">
        <v>4136</v>
      </c>
      <c r="E2287" s="160">
        <v>1</v>
      </c>
      <c r="F2287" s="161">
        <v>200145732</v>
      </c>
      <c r="G2287" s="161">
        <v>200145732</v>
      </c>
      <c r="H2287" s="159" t="s">
        <v>3651</v>
      </c>
      <c r="I2287" s="159" t="s">
        <v>3671</v>
      </c>
      <c r="J2287" s="159" t="s">
        <v>5256</v>
      </c>
      <c r="K2287" s="159" t="s">
        <v>193</v>
      </c>
      <c r="L2287" s="159" t="s">
        <v>11608</v>
      </c>
    </row>
    <row r="2288" spans="1:12" x14ac:dyDescent="0.2">
      <c r="A2288" s="159" t="s">
        <v>11609</v>
      </c>
      <c r="B2288" s="159" t="s">
        <v>11610</v>
      </c>
      <c r="C2288" s="159" t="s">
        <v>10703</v>
      </c>
      <c r="D2288" s="159" t="s">
        <v>10703</v>
      </c>
      <c r="E2288" s="160">
        <v>1</v>
      </c>
      <c r="F2288" s="161">
        <v>200000000</v>
      </c>
      <c r="G2288" s="161">
        <v>200000000</v>
      </c>
      <c r="H2288" s="159" t="s">
        <v>3651</v>
      </c>
      <c r="I2288" s="159" t="s">
        <v>3656</v>
      </c>
      <c r="J2288" s="159" t="s">
        <v>6199</v>
      </c>
      <c r="K2288" s="159"/>
      <c r="L2288" s="159" t="s">
        <v>11611</v>
      </c>
    </row>
    <row r="2289" spans="1:12" x14ac:dyDescent="0.2">
      <c r="A2289" s="159" t="s">
        <v>11612</v>
      </c>
      <c r="B2289" s="159" t="s">
        <v>11613</v>
      </c>
      <c r="C2289" s="159" t="s">
        <v>10703</v>
      </c>
      <c r="D2289" s="159" t="s">
        <v>10703</v>
      </c>
      <c r="E2289" s="160">
        <v>1</v>
      </c>
      <c r="F2289" s="161">
        <v>84999982</v>
      </c>
      <c r="G2289" s="161">
        <v>84999982</v>
      </c>
      <c r="H2289" s="159" t="s">
        <v>3651</v>
      </c>
      <c r="I2289" s="159" t="s">
        <v>3656</v>
      </c>
      <c r="J2289" s="159" t="s">
        <v>3978</v>
      </c>
      <c r="K2289" s="159"/>
      <c r="L2289" s="159" t="s">
        <v>11614</v>
      </c>
    </row>
    <row r="2290" spans="1:12" x14ac:dyDescent="0.2">
      <c r="A2290" s="159" t="s">
        <v>11615</v>
      </c>
      <c r="B2290" s="159" t="s">
        <v>11616</v>
      </c>
      <c r="C2290" s="159" t="s">
        <v>7840</v>
      </c>
      <c r="D2290" s="159" t="s">
        <v>7840</v>
      </c>
      <c r="E2290" s="160">
        <v>1</v>
      </c>
      <c r="F2290" s="161">
        <v>99992767</v>
      </c>
      <c r="G2290" s="161">
        <v>99998250</v>
      </c>
      <c r="H2290" s="159" t="s">
        <v>3670</v>
      </c>
      <c r="I2290" s="159" t="s">
        <v>3716</v>
      </c>
      <c r="J2290" s="159" t="s">
        <v>5266</v>
      </c>
      <c r="K2290" s="159" t="s">
        <v>185</v>
      </c>
      <c r="L2290" s="159" t="s">
        <v>11617</v>
      </c>
    </row>
    <row r="2291" spans="1:12" x14ac:dyDescent="0.2">
      <c r="A2291" s="159" t="s">
        <v>11618</v>
      </c>
      <c r="B2291" s="159" t="s">
        <v>11619</v>
      </c>
      <c r="C2291" s="159" t="s">
        <v>7840</v>
      </c>
      <c r="D2291" s="159" t="s">
        <v>7840</v>
      </c>
      <c r="E2291" s="160">
        <v>1</v>
      </c>
      <c r="F2291" s="161">
        <v>468</v>
      </c>
      <c r="G2291" s="161">
        <v>468</v>
      </c>
      <c r="H2291" s="159" t="s">
        <v>3651</v>
      </c>
      <c r="I2291" s="159" t="s">
        <v>3656</v>
      </c>
      <c r="J2291" s="159" t="s">
        <v>4916</v>
      </c>
      <c r="K2291" s="159" t="s">
        <v>185</v>
      </c>
      <c r="L2291" s="159" t="s">
        <v>11620</v>
      </c>
    </row>
    <row r="2292" spans="1:12" x14ac:dyDescent="0.2">
      <c r="A2292" s="159" t="s">
        <v>11621</v>
      </c>
      <c r="B2292" s="159" t="s">
        <v>11622</v>
      </c>
      <c r="C2292" s="159" t="s">
        <v>7840</v>
      </c>
      <c r="D2292" s="159" t="s">
        <v>7840</v>
      </c>
      <c r="E2292" s="160">
        <v>1</v>
      </c>
      <c r="F2292" s="161">
        <v>250000</v>
      </c>
      <c r="G2292" s="161">
        <v>5000000</v>
      </c>
      <c r="H2292" s="159" t="s">
        <v>3651</v>
      </c>
      <c r="I2292" s="159" t="s">
        <v>3656</v>
      </c>
      <c r="J2292" s="159" t="s">
        <v>5077</v>
      </c>
      <c r="K2292" s="159" t="s">
        <v>182</v>
      </c>
      <c r="L2292" s="159" t="s">
        <v>11623</v>
      </c>
    </row>
    <row r="2293" spans="1:12" x14ac:dyDescent="0.2">
      <c r="A2293" s="159" t="s">
        <v>11624</v>
      </c>
      <c r="B2293" s="159" t="s">
        <v>11625</v>
      </c>
      <c r="C2293" s="159" t="s">
        <v>7840</v>
      </c>
      <c r="D2293" s="159" t="s">
        <v>7840</v>
      </c>
      <c r="E2293" s="160">
        <v>1</v>
      </c>
      <c r="F2293" s="161">
        <v>554381</v>
      </c>
      <c r="G2293" s="161">
        <v>3000000</v>
      </c>
      <c r="H2293" s="159" t="s">
        <v>3651</v>
      </c>
      <c r="I2293" s="159" t="s">
        <v>4857</v>
      </c>
      <c r="J2293" s="159" t="s">
        <v>5286</v>
      </c>
      <c r="K2293" s="159"/>
      <c r="L2293" s="159" t="s">
        <v>11626</v>
      </c>
    </row>
    <row r="2294" spans="1:12" x14ac:dyDescent="0.2">
      <c r="A2294" s="159" t="s">
        <v>5680</v>
      </c>
      <c r="B2294" s="159" t="s">
        <v>5681</v>
      </c>
      <c r="C2294" s="159" t="s">
        <v>7840</v>
      </c>
      <c r="D2294" s="159" t="s">
        <v>7840</v>
      </c>
      <c r="E2294" s="160">
        <v>1</v>
      </c>
      <c r="F2294" s="161">
        <v>5461759</v>
      </c>
      <c r="G2294" s="161">
        <v>6000000</v>
      </c>
      <c r="H2294" s="159" t="s">
        <v>3651</v>
      </c>
      <c r="I2294" s="159" t="s">
        <v>4857</v>
      </c>
      <c r="J2294" s="159" t="s">
        <v>5286</v>
      </c>
      <c r="K2294" s="159"/>
      <c r="L2294" s="159" t="s">
        <v>11627</v>
      </c>
    </row>
    <row r="2295" spans="1:12" x14ac:dyDescent="0.2">
      <c r="A2295" s="159" t="s">
        <v>11628</v>
      </c>
      <c r="B2295" s="159" t="s">
        <v>11629</v>
      </c>
      <c r="C2295" s="159" t="s">
        <v>9461</v>
      </c>
      <c r="D2295" s="159" t="s">
        <v>9461</v>
      </c>
      <c r="E2295" s="160">
        <v>1</v>
      </c>
      <c r="F2295" s="161">
        <v>8000000</v>
      </c>
      <c r="G2295" s="161">
        <v>8000000</v>
      </c>
      <c r="H2295" s="159" t="s">
        <v>3651</v>
      </c>
      <c r="I2295" s="159" t="s">
        <v>3690</v>
      </c>
      <c r="J2295" s="159" t="s">
        <v>11630</v>
      </c>
      <c r="K2295" s="159"/>
      <c r="L2295" s="159" t="s">
        <v>11631</v>
      </c>
    </row>
    <row r="2296" spans="1:12" x14ac:dyDescent="0.2">
      <c r="A2296" s="159" t="s">
        <v>11632</v>
      </c>
      <c r="B2296" s="159" t="s">
        <v>11633</v>
      </c>
      <c r="C2296" s="159" t="s">
        <v>11634</v>
      </c>
      <c r="D2296" s="159" t="s">
        <v>11634</v>
      </c>
      <c r="E2296" s="160">
        <v>1</v>
      </c>
      <c r="F2296" s="161">
        <v>0</v>
      </c>
      <c r="G2296" s="161"/>
      <c r="H2296" s="159" t="s">
        <v>3670</v>
      </c>
      <c r="I2296" s="159" t="s">
        <v>3753</v>
      </c>
      <c r="J2296" s="159" t="s">
        <v>11635</v>
      </c>
      <c r="K2296" s="159" t="s">
        <v>182</v>
      </c>
      <c r="L2296" s="159" t="s">
        <v>11636</v>
      </c>
    </row>
    <row r="2297" spans="1:12" x14ac:dyDescent="0.2">
      <c r="A2297" s="159" t="s">
        <v>11637</v>
      </c>
      <c r="B2297" s="159" t="s">
        <v>6472</v>
      </c>
      <c r="C2297" s="159" t="s">
        <v>11634</v>
      </c>
      <c r="D2297" s="159" t="s">
        <v>11634</v>
      </c>
      <c r="E2297" s="160">
        <v>1</v>
      </c>
      <c r="F2297" s="161">
        <v>2241765</v>
      </c>
      <c r="G2297" s="161">
        <v>3116767</v>
      </c>
      <c r="H2297" s="159" t="s">
        <v>3651</v>
      </c>
      <c r="I2297" s="159" t="s">
        <v>3687</v>
      </c>
      <c r="J2297" s="159" t="s">
        <v>6473</v>
      </c>
      <c r="K2297" s="159"/>
      <c r="L2297" s="159" t="s">
        <v>11638</v>
      </c>
    </row>
    <row r="2298" spans="1:12" x14ac:dyDescent="0.2">
      <c r="A2298" s="159" t="s">
        <v>11639</v>
      </c>
      <c r="B2298" s="159" t="s">
        <v>11640</v>
      </c>
      <c r="C2298" s="159" t="s">
        <v>11634</v>
      </c>
      <c r="D2298" s="159" t="s">
        <v>11634</v>
      </c>
      <c r="E2298" s="160">
        <v>1</v>
      </c>
      <c r="F2298" s="161">
        <v>5050000</v>
      </c>
      <c r="G2298" s="161">
        <v>5050000</v>
      </c>
      <c r="H2298" s="159" t="s">
        <v>3651</v>
      </c>
      <c r="I2298" s="159" t="s">
        <v>3671</v>
      </c>
      <c r="J2298" s="159" t="s">
        <v>4835</v>
      </c>
      <c r="K2298" s="159" t="s">
        <v>185</v>
      </c>
      <c r="L2298" s="159" t="s">
        <v>11641</v>
      </c>
    </row>
    <row r="2299" spans="1:12" x14ac:dyDescent="0.2">
      <c r="A2299" s="159" t="s">
        <v>11637</v>
      </c>
      <c r="B2299" s="159" t="s">
        <v>6472</v>
      </c>
      <c r="C2299" s="159" t="s">
        <v>11634</v>
      </c>
      <c r="D2299" s="159" t="s">
        <v>11634</v>
      </c>
      <c r="E2299" s="160">
        <v>1</v>
      </c>
      <c r="F2299" s="161">
        <v>750000</v>
      </c>
      <c r="G2299" s="161">
        <v>750000</v>
      </c>
      <c r="H2299" s="159" t="s">
        <v>3651</v>
      </c>
      <c r="I2299" s="159" t="s">
        <v>3687</v>
      </c>
      <c r="J2299" s="159" t="s">
        <v>6473</v>
      </c>
      <c r="K2299" s="159"/>
      <c r="L2299" s="159" t="s">
        <v>11642</v>
      </c>
    </row>
    <row r="2300" spans="1:12" x14ac:dyDescent="0.2">
      <c r="A2300" s="159" t="s">
        <v>11643</v>
      </c>
      <c r="B2300" s="159" t="s">
        <v>11644</v>
      </c>
      <c r="C2300" s="159" t="s">
        <v>11634</v>
      </c>
      <c r="D2300" s="159" t="s">
        <v>11634</v>
      </c>
      <c r="E2300" s="160">
        <v>1</v>
      </c>
      <c r="F2300" s="161">
        <v>0</v>
      </c>
      <c r="G2300" s="161"/>
      <c r="H2300" s="159" t="s">
        <v>3651</v>
      </c>
      <c r="I2300" s="159" t="s">
        <v>3656</v>
      </c>
      <c r="J2300" s="159" t="s">
        <v>4924</v>
      </c>
      <c r="K2300" s="159"/>
      <c r="L2300" s="159" t="s">
        <v>11645</v>
      </c>
    </row>
    <row r="2301" spans="1:12" x14ac:dyDescent="0.2">
      <c r="A2301" s="159" t="s">
        <v>6371</v>
      </c>
      <c r="B2301" s="159" t="s">
        <v>6372</v>
      </c>
      <c r="C2301" s="159" t="s">
        <v>11634</v>
      </c>
      <c r="D2301" s="159" t="s">
        <v>11634</v>
      </c>
      <c r="E2301" s="160">
        <v>1</v>
      </c>
      <c r="F2301" s="161">
        <v>1185717</v>
      </c>
      <c r="G2301" s="161">
        <v>1759988</v>
      </c>
      <c r="H2301" s="159" t="s">
        <v>3651</v>
      </c>
      <c r="I2301" s="159" t="s">
        <v>3666</v>
      </c>
      <c r="J2301" s="159" t="s">
        <v>6373</v>
      </c>
      <c r="K2301" s="159"/>
      <c r="L2301" s="159" t="s">
        <v>11646</v>
      </c>
    </row>
    <row r="2302" spans="1:12" x14ac:dyDescent="0.2">
      <c r="A2302" s="159" t="s">
        <v>11647</v>
      </c>
      <c r="B2302" s="159" t="s">
        <v>11648</v>
      </c>
      <c r="C2302" s="159" t="s">
        <v>11634</v>
      </c>
      <c r="D2302" s="159" t="s">
        <v>11634</v>
      </c>
      <c r="E2302" s="160">
        <v>1</v>
      </c>
      <c r="F2302" s="161">
        <v>0</v>
      </c>
      <c r="G2302" s="161">
        <v>5000000</v>
      </c>
      <c r="H2302" s="159" t="s">
        <v>3651</v>
      </c>
      <c r="I2302" s="159" t="s">
        <v>4846</v>
      </c>
      <c r="J2302" s="159" t="s">
        <v>4968</v>
      </c>
      <c r="K2302" s="159" t="s">
        <v>182</v>
      </c>
      <c r="L2302" s="159" t="s">
        <v>11649</v>
      </c>
    </row>
    <row r="2303" spans="1:12" x14ac:dyDescent="0.2">
      <c r="A2303" s="159" t="s">
        <v>11650</v>
      </c>
      <c r="B2303" s="159" t="s">
        <v>11651</v>
      </c>
      <c r="C2303" s="159" t="s">
        <v>11634</v>
      </c>
      <c r="D2303" s="159" t="s">
        <v>11634</v>
      </c>
      <c r="E2303" s="160">
        <v>1</v>
      </c>
      <c r="F2303" s="161">
        <v>4680000</v>
      </c>
      <c r="G2303" s="161">
        <v>4680000</v>
      </c>
      <c r="H2303" s="159" t="s">
        <v>3670</v>
      </c>
      <c r="I2303" s="159" t="s">
        <v>3716</v>
      </c>
      <c r="J2303" s="159" t="s">
        <v>11652</v>
      </c>
      <c r="K2303" s="159"/>
      <c r="L2303" s="159" t="s">
        <v>11653</v>
      </c>
    </row>
    <row r="2304" spans="1:12" x14ac:dyDescent="0.2">
      <c r="A2304" s="159" t="s">
        <v>11654</v>
      </c>
      <c r="B2304" s="159" t="s">
        <v>5527</v>
      </c>
      <c r="C2304" s="159" t="s">
        <v>11634</v>
      </c>
      <c r="D2304" s="159" t="s">
        <v>11634</v>
      </c>
      <c r="E2304" s="160">
        <v>1</v>
      </c>
      <c r="F2304" s="161">
        <v>136499993</v>
      </c>
      <c r="G2304" s="161">
        <v>220000000</v>
      </c>
      <c r="H2304" s="159" t="s">
        <v>3651</v>
      </c>
      <c r="I2304" s="159" t="s">
        <v>9296</v>
      </c>
      <c r="J2304" s="159" t="s">
        <v>10576</v>
      </c>
      <c r="K2304" s="159"/>
      <c r="L2304" s="159" t="s">
        <v>11655</v>
      </c>
    </row>
    <row r="2305" spans="1:12" x14ac:dyDescent="0.2">
      <c r="A2305" s="159" t="s">
        <v>11656</v>
      </c>
      <c r="B2305" s="159" t="s">
        <v>11657</v>
      </c>
      <c r="C2305" s="159" t="s">
        <v>11634</v>
      </c>
      <c r="D2305" s="159" t="s">
        <v>11634</v>
      </c>
      <c r="E2305" s="160">
        <v>1</v>
      </c>
      <c r="F2305" s="161">
        <v>710000</v>
      </c>
      <c r="G2305" s="161">
        <v>2500000</v>
      </c>
      <c r="H2305" s="159" t="s">
        <v>3651</v>
      </c>
      <c r="I2305" s="159" t="s">
        <v>3671</v>
      </c>
      <c r="J2305" s="159" t="s">
        <v>4835</v>
      </c>
      <c r="K2305" s="159"/>
      <c r="L2305" s="159" t="s">
        <v>11658</v>
      </c>
    </row>
    <row r="2306" spans="1:12" x14ac:dyDescent="0.2">
      <c r="A2306" s="159" t="s">
        <v>6694</v>
      </c>
      <c r="B2306" s="159" t="s">
        <v>6695</v>
      </c>
      <c r="C2306" s="159" t="s">
        <v>11659</v>
      </c>
      <c r="D2306" s="159" t="s">
        <v>11659</v>
      </c>
      <c r="E2306" s="160">
        <v>1</v>
      </c>
      <c r="F2306" s="161">
        <v>766655</v>
      </c>
      <c r="G2306" s="161">
        <v>2500000</v>
      </c>
      <c r="H2306" s="159" t="s">
        <v>3651</v>
      </c>
      <c r="I2306" s="159" t="s">
        <v>3958</v>
      </c>
      <c r="J2306" s="159" t="s">
        <v>5943</v>
      </c>
      <c r="K2306" s="159" t="s">
        <v>196</v>
      </c>
      <c r="L2306" s="159" t="s">
        <v>11660</v>
      </c>
    </row>
    <row r="2307" spans="1:12" x14ac:dyDescent="0.2">
      <c r="A2307" s="159" t="s">
        <v>5789</v>
      </c>
      <c r="B2307" s="159" t="s">
        <v>5790</v>
      </c>
      <c r="C2307" s="159" t="s">
        <v>11659</v>
      </c>
      <c r="D2307" s="159" t="s">
        <v>11659</v>
      </c>
      <c r="E2307" s="160">
        <v>1</v>
      </c>
      <c r="F2307" s="161">
        <v>4999995</v>
      </c>
      <c r="G2307" s="161">
        <v>7500000</v>
      </c>
      <c r="H2307" s="159" t="s">
        <v>3651</v>
      </c>
      <c r="I2307" s="159" t="s">
        <v>3683</v>
      </c>
      <c r="J2307" s="159" t="s">
        <v>5145</v>
      </c>
      <c r="K2307" s="159" t="s">
        <v>185</v>
      </c>
      <c r="L2307" s="159" t="s">
        <v>11661</v>
      </c>
    </row>
    <row r="2308" spans="1:12" x14ac:dyDescent="0.2">
      <c r="A2308" s="159" t="s">
        <v>11662</v>
      </c>
      <c r="B2308" s="159" t="s">
        <v>11663</v>
      </c>
      <c r="C2308" s="159" t="s">
        <v>11664</v>
      </c>
      <c r="D2308" s="159" t="s">
        <v>11664</v>
      </c>
      <c r="E2308" s="160">
        <v>1</v>
      </c>
      <c r="F2308" s="161">
        <v>50000</v>
      </c>
      <c r="G2308" s="161">
        <v>250000</v>
      </c>
      <c r="H2308" s="159" t="s">
        <v>3651</v>
      </c>
      <c r="I2308" s="159" t="s">
        <v>3656</v>
      </c>
      <c r="J2308" s="159" t="s">
        <v>11665</v>
      </c>
      <c r="K2308" s="159" t="s">
        <v>182</v>
      </c>
      <c r="L2308" s="159" t="s">
        <v>11666</v>
      </c>
    </row>
    <row r="2309" spans="1:12" x14ac:dyDescent="0.2">
      <c r="A2309" s="159" t="s">
        <v>7275</v>
      </c>
      <c r="B2309" s="159" t="s">
        <v>7276</v>
      </c>
      <c r="C2309" s="159" t="s">
        <v>11664</v>
      </c>
      <c r="D2309" s="159" t="s">
        <v>11664</v>
      </c>
      <c r="E2309" s="160">
        <v>1</v>
      </c>
      <c r="F2309" s="161">
        <v>1000000</v>
      </c>
      <c r="G2309" s="161">
        <v>1000000</v>
      </c>
      <c r="H2309" s="159" t="s">
        <v>3651</v>
      </c>
      <c r="I2309" s="159" t="s">
        <v>3690</v>
      </c>
      <c r="J2309" s="159" t="s">
        <v>7277</v>
      </c>
      <c r="K2309" s="159" t="s">
        <v>189</v>
      </c>
      <c r="L2309" s="159" t="s">
        <v>11667</v>
      </c>
    </row>
    <row r="2310" spans="1:12" x14ac:dyDescent="0.2">
      <c r="A2310" s="159" t="s">
        <v>11668</v>
      </c>
      <c r="B2310" s="159" t="s">
        <v>11669</v>
      </c>
      <c r="C2310" s="159" t="s">
        <v>11670</v>
      </c>
      <c r="D2310" s="159" t="s">
        <v>11670</v>
      </c>
      <c r="E2310" s="160">
        <v>1</v>
      </c>
      <c r="F2310" s="161">
        <v>20000</v>
      </c>
      <c r="G2310" s="161"/>
      <c r="H2310" s="159" t="s">
        <v>3651</v>
      </c>
      <c r="I2310" s="159" t="s">
        <v>6565</v>
      </c>
      <c r="J2310" s="159" t="s">
        <v>11671</v>
      </c>
      <c r="K2310" s="159" t="s">
        <v>196</v>
      </c>
      <c r="L2310" s="159" t="s">
        <v>11672</v>
      </c>
    </row>
    <row r="2311" spans="1:12" x14ac:dyDescent="0.2">
      <c r="A2311" s="159" t="s">
        <v>11673</v>
      </c>
      <c r="B2311" s="159" t="s">
        <v>11674</v>
      </c>
      <c r="C2311" s="159" t="s">
        <v>11670</v>
      </c>
      <c r="D2311" s="159" t="s">
        <v>11670</v>
      </c>
      <c r="E2311" s="160">
        <v>1</v>
      </c>
      <c r="F2311" s="161">
        <v>106600004</v>
      </c>
      <c r="G2311" s="161">
        <v>106600004</v>
      </c>
      <c r="H2311" s="159" t="s">
        <v>3651</v>
      </c>
      <c r="I2311" s="159" t="s">
        <v>3656</v>
      </c>
      <c r="J2311" s="159" t="s">
        <v>3944</v>
      </c>
      <c r="K2311" s="159" t="s">
        <v>178</v>
      </c>
      <c r="L2311" s="159" t="s">
        <v>11675</v>
      </c>
    </row>
    <row r="2312" spans="1:12" x14ac:dyDescent="0.2">
      <c r="A2312" s="159" t="s">
        <v>9388</v>
      </c>
      <c r="B2312" s="159" t="s">
        <v>9389</v>
      </c>
      <c r="C2312" s="159" t="s">
        <v>11670</v>
      </c>
      <c r="D2312" s="159" t="s">
        <v>11670</v>
      </c>
      <c r="E2312" s="160">
        <v>1</v>
      </c>
      <c r="F2312" s="161">
        <v>49999010</v>
      </c>
      <c r="G2312" s="161"/>
      <c r="H2312" s="159" t="s">
        <v>3651</v>
      </c>
      <c r="I2312" s="159" t="s">
        <v>3656</v>
      </c>
      <c r="J2312" s="159" t="s">
        <v>4916</v>
      </c>
      <c r="K2312" s="159"/>
      <c r="L2312" s="159" t="s">
        <v>11676</v>
      </c>
    </row>
    <row r="2313" spans="1:12" x14ac:dyDescent="0.2">
      <c r="A2313" s="159" t="s">
        <v>7659</v>
      </c>
      <c r="B2313" s="159" t="s">
        <v>7660</v>
      </c>
      <c r="C2313" s="159" t="s">
        <v>9291</v>
      </c>
      <c r="D2313" s="159" t="s">
        <v>9291</v>
      </c>
      <c r="E2313" s="160">
        <v>1</v>
      </c>
      <c r="F2313" s="161">
        <v>2030000</v>
      </c>
      <c r="G2313" s="161">
        <v>3000000</v>
      </c>
      <c r="H2313" s="159" t="s">
        <v>3651</v>
      </c>
      <c r="I2313" s="159" t="s">
        <v>3671</v>
      </c>
      <c r="J2313" s="159" t="s">
        <v>11677</v>
      </c>
      <c r="K2313" s="159" t="s">
        <v>189</v>
      </c>
      <c r="L2313" s="159" t="s">
        <v>11678</v>
      </c>
    </row>
    <row r="2314" spans="1:12" x14ac:dyDescent="0.2">
      <c r="A2314" s="159" t="s">
        <v>5031</v>
      </c>
      <c r="B2314" s="159" t="s">
        <v>5032</v>
      </c>
      <c r="C2314" s="159" t="s">
        <v>9291</v>
      </c>
      <c r="D2314" s="159" t="s">
        <v>11679</v>
      </c>
      <c r="E2314" s="160">
        <v>3</v>
      </c>
      <c r="F2314" s="161">
        <v>9177371</v>
      </c>
      <c r="G2314" s="161">
        <v>15000000</v>
      </c>
      <c r="H2314" s="159" t="s">
        <v>3670</v>
      </c>
      <c r="I2314" s="159" t="s">
        <v>3690</v>
      </c>
      <c r="J2314" s="159" t="s">
        <v>5033</v>
      </c>
      <c r="K2314" s="159"/>
      <c r="L2314" s="159" t="s">
        <v>11680</v>
      </c>
    </row>
    <row r="2315" spans="1:12" x14ac:dyDescent="0.2">
      <c r="A2315" s="159" t="s">
        <v>6787</v>
      </c>
      <c r="B2315" s="159" t="s">
        <v>6788</v>
      </c>
      <c r="C2315" s="159" t="s">
        <v>9291</v>
      </c>
      <c r="D2315" s="159" t="s">
        <v>9291</v>
      </c>
      <c r="E2315" s="160">
        <v>1</v>
      </c>
      <c r="F2315" s="161">
        <v>180491</v>
      </c>
      <c r="G2315" s="161">
        <v>400000</v>
      </c>
      <c r="H2315" s="159" t="s">
        <v>3651</v>
      </c>
      <c r="I2315" s="159" t="s">
        <v>3753</v>
      </c>
      <c r="J2315" s="159" t="s">
        <v>6790</v>
      </c>
      <c r="K2315" s="159" t="s">
        <v>185</v>
      </c>
      <c r="L2315" s="159" t="s">
        <v>11681</v>
      </c>
    </row>
    <row r="2316" spans="1:12" x14ac:dyDescent="0.2">
      <c r="A2316" s="159" t="s">
        <v>9289</v>
      </c>
      <c r="B2316" s="159" t="s">
        <v>9290</v>
      </c>
      <c r="C2316" s="159" t="s">
        <v>9291</v>
      </c>
      <c r="D2316" s="159" t="s">
        <v>9291</v>
      </c>
      <c r="E2316" s="160">
        <v>1</v>
      </c>
      <c r="F2316" s="161">
        <v>0</v>
      </c>
      <c r="G2316" s="161">
        <v>5923000</v>
      </c>
      <c r="H2316" s="159" t="s">
        <v>3651</v>
      </c>
      <c r="I2316" s="159" t="s">
        <v>3680</v>
      </c>
      <c r="J2316" s="159" t="s">
        <v>9292</v>
      </c>
      <c r="K2316" s="159"/>
      <c r="L2316" s="159" t="s">
        <v>11682</v>
      </c>
    </row>
    <row r="2317" spans="1:12" x14ac:dyDescent="0.2">
      <c r="A2317" s="159" t="s">
        <v>11683</v>
      </c>
      <c r="B2317" s="159" t="s">
        <v>11684</v>
      </c>
      <c r="C2317" s="159" t="s">
        <v>11685</v>
      </c>
      <c r="D2317" s="159" t="s">
        <v>11685</v>
      </c>
      <c r="E2317" s="160">
        <v>1</v>
      </c>
      <c r="F2317" s="161">
        <v>2000000</v>
      </c>
      <c r="G2317" s="161">
        <v>2000000</v>
      </c>
      <c r="H2317" s="159" t="s">
        <v>3651</v>
      </c>
      <c r="I2317" s="159" t="s">
        <v>3671</v>
      </c>
      <c r="J2317" s="159" t="s">
        <v>11686</v>
      </c>
      <c r="K2317" s="159" t="s">
        <v>196</v>
      </c>
      <c r="L2317" s="159" t="s">
        <v>11687</v>
      </c>
    </row>
    <row r="2318" spans="1:12" x14ac:dyDescent="0.2">
      <c r="A2318" s="159" t="s">
        <v>8621</v>
      </c>
      <c r="B2318" s="159" t="s">
        <v>8622</v>
      </c>
      <c r="C2318" s="159" t="s">
        <v>11685</v>
      </c>
      <c r="D2318" s="159" t="s">
        <v>3546</v>
      </c>
      <c r="E2318" s="160">
        <v>2</v>
      </c>
      <c r="F2318" s="161">
        <v>130000000</v>
      </c>
      <c r="G2318" s="161">
        <v>500000000</v>
      </c>
      <c r="H2318" s="159" t="s">
        <v>3651</v>
      </c>
      <c r="I2318" s="159" t="s">
        <v>3680</v>
      </c>
      <c r="J2318" s="159" t="s">
        <v>3680</v>
      </c>
      <c r="K2318" s="159"/>
      <c r="L2318" s="159" t="s">
        <v>11688</v>
      </c>
    </row>
    <row r="2319" spans="1:12" x14ac:dyDescent="0.2">
      <c r="A2319" s="159" t="s">
        <v>8716</v>
      </c>
      <c r="B2319" s="159" t="s">
        <v>8717</v>
      </c>
      <c r="C2319" s="159" t="s">
        <v>11685</v>
      </c>
      <c r="D2319" s="159" t="s">
        <v>11685</v>
      </c>
      <c r="E2319" s="160">
        <v>1</v>
      </c>
      <c r="F2319" s="161">
        <v>750000</v>
      </c>
      <c r="G2319" s="161">
        <v>750000</v>
      </c>
      <c r="H2319" s="159" t="s">
        <v>3651</v>
      </c>
      <c r="I2319" s="159" t="s">
        <v>3656</v>
      </c>
      <c r="J2319" s="159" t="s">
        <v>3849</v>
      </c>
      <c r="K2319" s="159"/>
      <c r="L2319" s="159" t="s">
        <v>11689</v>
      </c>
    </row>
    <row r="2320" spans="1:12" x14ac:dyDescent="0.2">
      <c r="A2320" s="159" t="s">
        <v>11551</v>
      </c>
      <c r="B2320" s="159" t="s">
        <v>11552</v>
      </c>
      <c r="C2320" s="159" t="s">
        <v>11685</v>
      </c>
      <c r="D2320" s="159" t="s">
        <v>11685</v>
      </c>
      <c r="E2320" s="160">
        <v>1</v>
      </c>
      <c r="F2320" s="161">
        <v>729000</v>
      </c>
      <c r="G2320" s="161">
        <v>729000</v>
      </c>
      <c r="H2320" s="159" t="s">
        <v>3670</v>
      </c>
      <c r="I2320" s="159" t="s">
        <v>3666</v>
      </c>
      <c r="J2320" s="159" t="s">
        <v>5518</v>
      </c>
      <c r="K2320" s="159" t="s">
        <v>185</v>
      </c>
      <c r="L2320" s="159" t="s">
        <v>11690</v>
      </c>
    </row>
    <row r="2321" spans="1:12" x14ac:dyDescent="0.2">
      <c r="A2321" s="159" t="s">
        <v>11691</v>
      </c>
      <c r="B2321" s="159" t="s">
        <v>11692</v>
      </c>
      <c r="C2321" s="159" t="s">
        <v>11685</v>
      </c>
      <c r="D2321" s="159" t="s">
        <v>11685</v>
      </c>
      <c r="E2321" s="160">
        <v>1</v>
      </c>
      <c r="F2321" s="161">
        <v>7919997</v>
      </c>
      <c r="G2321" s="161">
        <v>13690000</v>
      </c>
      <c r="H2321" s="159" t="s">
        <v>3651</v>
      </c>
      <c r="I2321" s="159" t="s">
        <v>3663</v>
      </c>
      <c r="J2321" s="159" t="s">
        <v>5044</v>
      </c>
      <c r="K2321" s="159" t="s">
        <v>193</v>
      </c>
      <c r="L2321" s="159" t="s">
        <v>11693</v>
      </c>
    </row>
    <row r="2322" spans="1:12" x14ac:dyDescent="0.2">
      <c r="A2322" s="159" t="s">
        <v>7536</v>
      </c>
      <c r="B2322" s="159" t="s">
        <v>7537</v>
      </c>
      <c r="C2322" s="159" t="s">
        <v>11685</v>
      </c>
      <c r="D2322" s="159" t="s">
        <v>11685</v>
      </c>
      <c r="E2322" s="160">
        <v>1</v>
      </c>
      <c r="F2322" s="161">
        <v>10775983</v>
      </c>
      <c r="G2322" s="161">
        <v>12000000</v>
      </c>
      <c r="H2322" s="159" t="s">
        <v>3651</v>
      </c>
      <c r="I2322" s="159" t="s">
        <v>3671</v>
      </c>
      <c r="J2322" s="159" t="s">
        <v>4835</v>
      </c>
      <c r="K2322" s="159"/>
      <c r="L2322" s="159" t="s">
        <v>11694</v>
      </c>
    </row>
    <row r="2323" spans="1:12" x14ac:dyDescent="0.2">
      <c r="A2323" s="159" t="s">
        <v>11551</v>
      </c>
      <c r="B2323" s="159" t="s">
        <v>11552</v>
      </c>
      <c r="C2323" s="159" t="s">
        <v>11685</v>
      </c>
      <c r="D2323" s="159" t="s">
        <v>11685</v>
      </c>
      <c r="E2323" s="160">
        <v>1</v>
      </c>
      <c r="F2323" s="161">
        <v>500000</v>
      </c>
      <c r="G2323" s="161">
        <v>500000</v>
      </c>
      <c r="H2323" s="159" t="s">
        <v>3670</v>
      </c>
      <c r="I2323" s="159" t="s">
        <v>3666</v>
      </c>
      <c r="J2323" s="159" t="s">
        <v>5518</v>
      </c>
      <c r="K2323" s="159" t="s">
        <v>185</v>
      </c>
      <c r="L2323" s="159" t="s">
        <v>11695</v>
      </c>
    </row>
    <row r="2324" spans="1:12" x14ac:dyDescent="0.2">
      <c r="A2324" s="159" t="s">
        <v>5007</v>
      </c>
      <c r="B2324" s="159" t="s">
        <v>5008</v>
      </c>
      <c r="C2324" s="159" t="s">
        <v>6424</v>
      </c>
      <c r="D2324" s="159" t="s">
        <v>6424</v>
      </c>
      <c r="E2324" s="160">
        <v>1</v>
      </c>
      <c r="F2324" s="161">
        <v>42999962</v>
      </c>
      <c r="G2324" s="161">
        <v>42999962</v>
      </c>
      <c r="H2324" s="159" t="s">
        <v>3651</v>
      </c>
      <c r="I2324" s="159" t="s">
        <v>4846</v>
      </c>
      <c r="J2324" s="159" t="s">
        <v>5892</v>
      </c>
      <c r="K2324" s="159" t="s">
        <v>182</v>
      </c>
      <c r="L2324" s="159" t="s">
        <v>11696</v>
      </c>
    </row>
    <row r="2325" spans="1:12" x14ac:dyDescent="0.2">
      <c r="A2325" s="159" t="s">
        <v>11697</v>
      </c>
      <c r="B2325" s="159" t="s">
        <v>11698</v>
      </c>
      <c r="C2325" s="159" t="s">
        <v>11589</v>
      </c>
      <c r="D2325" s="159" t="s">
        <v>11589</v>
      </c>
      <c r="E2325" s="160">
        <v>1</v>
      </c>
      <c r="F2325" s="161">
        <v>507434</v>
      </c>
      <c r="G2325" s="161">
        <v>507434</v>
      </c>
      <c r="H2325" s="159" t="s">
        <v>3670</v>
      </c>
      <c r="I2325" s="159" t="s">
        <v>3711</v>
      </c>
      <c r="J2325" s="159" t="s">
        <v>5935</v>
      </c>
      <c r="K2325" s="159" t="s">
        <v>193</v>
      </c>
      <c r="L2325" s="159" t="s">
        <v>11699</v>
      </c>
    </row>
    <row r="2326" spans="1:12" x14ac:dyDescent="0.2">
      <c r="A2326" s="159" t="s">
        <v>11700</v>
      </c>
      <c r="B2326" s="159" t="s">
        <v>11701</v>
      </c>
      <c r="C2326" s="159" t="s">
        <v>11589</v>
      </c>
      <c r="D2326" s="159" t="s">
        <v>11702</v>
      </c>
      <c r="E2326" s="160">
        <v>2</v>
      </c>
      <c r="F2326" s="161">
        <v>200200</v>
      </c>
      <c r="G2326" s="161">
        <v>1000000</v>
      </c>
      <c r="H2326" s="159" t="s">
        <v>3651</v>
      </c>
      <c r="I2326" s="159" t="s">
        <v>3753</v>
      </c>
      <c r="J2326" s="159" t="s">
        <v>11703</v>
      </c>
      <c r="K2326" s="159" t="s">
        <v>185</v>
      </c>
      <c r="L2326" s="159" t="s">
        <v>11704</v>
      </c>
    </row>
    <row r="2327" spans="1:12" x14ac:dyDescent="0.2">
      <c r="A2327" s="159" t="s">
        <v>11705</v>
      </c>
      <c r="B2327" s="159" t="s">
        <v>11706</v>
      </c>
      <c r="C2327" s="159" t="s">
        <v>11589</v>
      </c>
      <c r="D2327" s="159" t="s">
        <v>11589</v>
      </c>
      <c r="E2327" s="160">
        <v>1</v>
      </c>
      <c r="F2327" s="161">
        <v>275000</v>
      </c>
      <c r="G2327" s="161">
        <v>3000000</v>
      </c>
      <c r="H2327" s="159" t="s">
        <v>3651</v>
      </c>
      <c r="I2327" s="159" t="s">
        <v>3671</v>
      </c>
      <c r="J2327" s="159" t="s">
        <v>4126</v>
      </c>
      <c r="K2327" s="159" t="s">
        <v>189</v>
      </c>
      <c r="L2327" s="159" t="s">
        <v>11707</v>
      </c>
    </row>
    <row r="2328" spans="1:12" x14ac:dyDescent="0.2">
      <c r="A2328" s="159" t="s">
        <v>8806</v>
      </c>
      <c r="B2328" s="159" t="s">
        <v>8807</v>
      </c>
      <c r="C2328" s="159" t="s">
        <v>11589</v>
      </c>
      <c r="D2328" s="159" t="s">
        <v>11589</v>
      </c>
      <c r="E2328" s="160">
        <v>1</v>
      </c>
      <c r="F2328" s="161">
        <v>15000000</v>
      </c>
      <c r="G2328" s="161">
        <v>15000000</v>
      </c>
      <c r="H2328" s="159" t="s">
        <v>3651</v>
      </c>
      <c r="I2328" s="159" t="s">
        <v>3680</v>
      </c>
      <c r="J2328" s="159" t="s">
        <v>3680</v>
      </c>
      <c r="K2328" s="159"/>
      <c r="L2328" s="159" t="s">
        <v>11708</v>
      </c>
    </row>
    <row r="2329" spans="1:12" x14ac:dyDescent="0.2">
      <c r="A2329" s="159" t="s">
        <v>11105</v>
      </c>
      <c r="B2329" s="159" t="s">
        <v>11106</v>
      </c>
      <c r="C2329" s="159" t="s">
        <v>11702</v>
      </c>
      <c r="D2329" s="159" t="s">
        <v>11702</v>
      </c>
      <c r="E2329" s="160">
        <v>1</v>
      </c>
      <c r="F2329" s="161">
        <v>0</v>
      </c>
      <c r="G2329" s="161">
        <v>2042954</v>
      </c>
      <c r="H2329" s="159" t="s">
        <v>3651</v>
      </c>
      <c r="I2329" s="159" t="s">
        <v>3680</v>
      </c>
      <c r="J2329" s="159" t="s">
        <v>3680</v>
      </c>
      <c r="K2329" s="159"/>
      <c r="L2329" s="159" t="s">
        <v>11709</v>
      </c>
    </row>
    <row r="2330" spans="1:12" x14ac:dyDescent="0.2">
      <c r="A2330" s="159" t="s">
        <v>11710</v>
      </c>
      <c r="B2330" s="159" t="s">
        <v>11711</v>
      </c>
      <c r="C2330" s="159" t="s">
        <v>11702</v>
      </c>
      <c r="D2330" s="159" t="s">
        <v>11702</v>
      </c>
      <c r="E2330" s="160">
        <v>1</v>
      </c>
      <c r="F2330" s="161">
        <v>160000</v>
      </c>
      <c r="G2330" s="161">
        <v>6000000</v>
      </c>
      <c r="H2330" s="159" t="s">
        <v>3651</v>
      </c>
      <c r="I2330" s="159" t="s">
        <v>3871</v>
      </c>
      <c r="J2330" s="159" t="s">
        <v>3871</v>
      </c>
      <c r="K2330" s="159" t="s">
        <v>193</v>
      </c>
      <c r="L2330" s="159" t="s">
        <v>11712</v>
      </c>
    </row>
    <row r="2331" spans="1:12" x14ac:dyDescent="0.2">
      <c r="A2331" s="159" t="s">
        <v>11713</v>
      </c>
      <c r="B2331" s="159" t="s">
        <v>11714</v>
      </c>
      <c r="C2331" s="159" t="s">
        <v>11702</v>
      </c>
      <c r="D2331" s="159" t="s">
        <v>11702</v>
      </c>
      <c r="E2331" s="160">
        <v>1</v>
      </c>
      <c r="F2331" s="161">
        <v>26850006</v>
      </c>
      <c r="G2331" s="161">
        <v>26850006</v>
      </c>
      <c r="H2331" s="159" t="s">
        <v>3670</v>
      </c>
      <c r="I2331" s="159" t="s">
        <v>3666</v>
      </c>
      <c r="J2331" s="159" t="s">
        <v>5305</v>
      </c>
      <c r="K2331" s="159" t="s">
        <v>193</v>
      </c>
      <c r="L2331" s="159" t="s">
        <v>11715</v>
      </c>
    </row>
    <row r="2332" spans="1:12" x14ac:dyDescent="0.2">
      <c r="A2332" s="159" t="s">
        <v>9383</v>
      </c>
      <c r="B2332" s="159" t="s">
        <v>5823</v>
      </c>
      <c r="C2332" s="159" t="s">
        <v>11702</v>
      </c>
      <c r="D2332" s="159" t="s">
        <v>11702</v>
      </c>
      <c r="E2332" s="160">
        <v>1</v>
      </c>
      <c r="F2332" s="161">
        <v>18899969</v>
      </c>
      <c r="G2332" s="161">
        <v>27700000</v>
      </c>
      <c r="H2332" s="159" t="s">
        <v>3651</v>
      </c>
      <c r="I2332" s="159" t="s">
        <v>3671</v>
      </c>
      <c r="J2332" s="159" t="s">
        <v>4835</v>
      </c>
      <c r="K2332" s="159" t="s">
        <v>178</v>
      </c>
      <c r="L2332" s="159" t="s">
        <v>11716</v>
      </c>
    </row>
    <row r="2333" spans="1:12" x14ac:dyDescent="0.2">
      <c r="A2333" s="159" t="s">
        <v>11713</v>
      </c>
      <c r="B2333" s="159" t="s">
        <v>11714</v>
      </c>
      <c r="C2333" s="159" t="s">
        <v>11702</v>
      </c>
      <c r="D2333" s="159" t="s">
        <v>11702</v>
      </c>
      <c r="E2333" s="160">
        <v>1</v>
      </c>
      <c r="F2333" s="161">
        <v>15150007</v>
      </c>
      <c r="G2333" s="161">
        <v>15150007</v>
      </c>
      <c r="H2333" s="159" t="s">
        <v>3670</v>
      </c>
      <c r="I2333" s="159" t="s">
        <v>3666</v>
      </c>
      <c r="J2333" s="159" t="s">
        <v>5305</v>
      </c>
      <c r="K2333" s="159" t="s">
        <v>193</v>
      </c>
      <c r="L2333" s="159" t="s">
        <v>11717</v>
      </c>
    </row>
    <row r="2334" spans="1:12" x14ac:dyDescent="0.2">
      <c r="A2334" s="159" t="s">
        <v>10413</v>
      </c>
      <c r="B2334" s="159" t="s">
        <v>10414</v>
      </c>
      <c r="C2334" s="159" t="s">
        <v>9606</v>
      </c>
      <c r="D2334" s="159" t="s">
        <v>9606</v>
      </c>
      <c r="E2334" s="160">
        <v>1</v>
      </c>
      <c r="F2334" s="161">
        <v>51432536</v>
      </c>
      <c r="G2334" s="161">
        <v>82509197</v>
      </c>
      <c r="H2334" s="159" t="s">
        <v>3651</v>
      </c>
      <c r="I2334" s="159" t="s">
        <v>3716</v>
      </c>
      <c r="J2334" s="159" t="s">
        <v>5266</v>
      </c>
      <c r="K2334" s="159" t="s">
        <v>178</v>
      </c>
      <c r="L2334" s="159" t="s">
        <v>11718</v>
      </c>
    </row>
    <row r="2335" spans="1:12" x14ac:dyDescent="0.2">
      <c r="A2335" s="159" t="s">
        <v>8002</v>
      </c>
      <c r="B2335" s="159" t="s">
        <v>8003</v>
      </c>
      <c r="C2335" s="159" t="s">
        <v>9606</v>
      </c>
      <c r="D2335" s="159" t="s">
        <v>9606</v>
      </c>
      <c r="E2335" s="160">
        <v>1</v>
      </c>
      <c r="F2335" s="161">
        <v>5000000</v>
      </c>
      <c r="G2335" s="161">
        <v>5000000</v>
      </c>
      <c r="H2335" s="159" t="s">
        <v>3651</v>
      </c>
      <c r="I2335" s="159" t="s">
        <v>3671</v>
      </c>
      <c r="J2335" s="159" t="s">
        <v>4835</v>
      </c>
      <c r="K2335" s="159" t="s">
        <v>185</v>
      </c>
      <c r="L2335" s="159" t="s">
        <v>11719</v>
      </c>
    </row>
    <row r="2336" spans="1:12" x14ac:dyDescent="0.2">
      <c r="A2336" s="159" t="s">
        <v>11720</v>
      </c>
      <c r="B2336" s="159" t="s">
        <v>11721</v>
      </c>
      <c r="C2336" s="159" t="s">
        <v>9606</v>
      </c>
      <c r="D2336" s="159" t="s">
        <v>9606</v>
      </c>
      <c r="E2336" s="160">
        <v>1</v>
      </c>
      <c r="F2336" s="161">
        <v>5330000</v>
      </c>
      <c r="G2336" s="161">
        <v>5330000</v>
      </c>
      <c r="H2336" s="159" t="s">
        <v>3651</v>
      </c>
      <c r="I2336" s="159" t="s">
        <v>5209</v>
      </c>
      <c r="J2336" s="159" t="s">
        <v>5210</v>
      </c>
      <c r="K2336" s="159"/>
      <c r="L2336" s="159" t="s">
        <v>11722</v>
      </c>
    </row>
    <row r="2337" spans="1:12" x14ac:dyDescent="0.2">
      <c r="A2337" s="159" t="s">
        <v>8550</v>
      </c>
      <c r="B2337" s="159" t="s">
        <v>8551</v>
      </c>
      <c r="C2337" s="159" t="s">
        <v>3375</v>
      </c>
      <c r="D2337" s="159" t="s">
        <v>3375</v>
      </c>
      <c r="E2337" s="160">
        <v>1</v>
      </c>
      <c r="F2337" s="161">
        <v>0</v>
      </c>
      <c r="G2337" s="161">
        <v>7999999</v>
      </c>
      <c r="H2337" s="159" t="s">
        <v>3670</v>
      </c>
      <c r="I2337" s="159" t="s">
        <v>3660</v>
      </c>
      <c r="J2337" s="159" t="s">
        <v>8552</v>
      </c>
      <c r="K2337" s="159"/>
      <c r="L2337" s="159" t="s">
        <v>11723</v>
      </c>
    </row>
    <row r="2338" spans="1:12" x14ac:dyDescent="0.2">
      <c r="A2338" s="159" t="s">
        <v>11724</v>
      </c>
      <c r="B2338" s="159" t="s">
        <v>11725</v>
      </c>
      <c r="C2338" s="159" t="s">
        <v>3375</v>
      </c>
      <c r="D2338" s="159" t="s">
        <v>3375</v>
      </c>
      <c r="E2338" s="160">
        <v>1</v>
      </c>
      <c r="F2338" s="161">
        <v>7176168</v>
      </c>
      <c r="G2338" s="161">
        <v>7176168</v>
      </c>
      <c r="H2338" s="159" t="s">
        <v>3651</v>
      </c>
      <c r="I2338" s="159" t="s">
        <v>3663</v>
      </c>
      <c r="J2338" s="159" t="s">
        <v>6147</v>
      </c>
      <c r="K2338" s="159"/>
      <c r="L2338" s="159" t="s">
        <v>11726</v>
      </c>
    </row>
    <row r="2339" spans="1:12" x14ac:dyDescent="0.2">
      <c r="A2339" s="159" t="s">
        <v>8431</v>
      </c>
      <c r="B2339" s="159" t="s">
        <v>8432</v>
      </c>
      <c r="C2339" s="159" t="s">
        <v>3375</v>
      </c>
      <c r="D2339" s="159" t="s">
        <v>3375</v>
      </c>
      <c r="E2339" s="160">
        <v>1</v>
      </c>
      <c r="F2339" s="161">
        <v>460000</v>
      </c>
      <c r="G2339" s="161">
        <v>1500000</v>
      </c>
      <c r="H2339" s="159" t="s">
        <v>3651</v>
      </c>
      <c r="I2339" s="159" t="s">
        <v>3666</v>
      </c>
      <c r="J2339" s="159" t="s">
        <v>8433</v>
      </c>
      <c r="K2339" s="159" t="s">
        <v>189</v>
      </c>
      <c r="L2339" s="159" t="s">
        <v>11727</v>
      </c>
    </row>
    <row r="2340" spans="1:12" x14ac:dyDescent="0.2">
      <c r="A2340" s="159" t="s">
        <v>11728</v>
      </c>
      <c r="B2340" s="159" t="s">
        <v>11729</v>
      </c>
      <c r="C2340" s="159" t="s">
        <v>11730</v>
      </c>
      <c r="D2340" s="159" t="s">
        <v>11730</v>
      </c>
      <c r="E2340" s="160">
        <v>1</v>
      </c>
      <c r="F2340" s="161">
        <v>20000000</v>
      </c>
      <c r="G2340" s="161">
        <v>20000000</v>
      </c>
      <c r="H2340" s="159" t="s">
        <v>3651</v>
      </c>
      <c r="I2340" s="159" t="s">
        <v>3656</v>
      </c>
      <c r="J2340" s="159" t="s">
        <v>3978</v>
      </c>
      <c r="K2340" s="159"/>
      <c r="L2340" s="159" t="s">
        <v>11731</v>
      </c>
    </row>
    <row r="2341" spans="1:12" x14ac:dyDescent="0.2">
      <c r="A2341" s="159" t="s">
        <v>11732</v>
      </c>
      <c r="B2341" s="159" t="s">
        <v>11733</v>
      </c>
      <c r="C2341" s="159" t="s">
        <v>11730</v>
      </c>
      <c r="D2341" s="159" t="s">
        <v>11730</v>
      </c>
      <c r="E2341" s="160">
        <v>1</v>
      </c>
      <c r="F2341" s="161">
        <v>1224405</v>
      </c>
      <c r="G2341" s="161">
        <v>1224405</v>
      </c>
      <c r="H2341" s="159" t="s">
        <v>3651</v>
      </c>
      <c r="I2341" s="159" t="s">
        <v>7988</v>
      </c>
      <c r="J2341" s="159" t="s">
        <v>11734</v>
      </c>
      <c r="K2341" s="159" t="s">
        <v>182</v>
      </c>
      <c r="L2341" s="159" t="s">
        <v>11735</v>
      </c>
    </row>
    <row r="2342" spans="1:12" x14ac:dyDescent="0.2">
      <c r="A2342" s="159" t="s">
        <v>11736</v>
      </c>
      <c r="B2342" s="159" t="s">
        <v>11737</v>
      </c>
      <c r="C2342" s="159" t="s">
        <v>11730</v>
      </c>
      <c r="D2342" s="159" t="s">
        <v>11738</v>
      </c>
      <c r="E2342" s="160">
        <v>2</v>
      </c>
      <c r="F2342" s="161">
        <v>12280996</v>
      </c>
      <c r="G2342" s="161">
        <v>26437838</v>
      </c>
      <c r="H2342" s="159" t="s">
        <v>3651</v>
      </c>
      <c r="I2342" s="159" t="s">
        <v>3810</v>
      </c>
      <c r="J2342" s="159" t="s">
        <v>3861</v>
      </c>
      <c r="K2342" s="159" t="s">
        <v>185</v>
      </c>
      <c r="L2342" s="159" t="s">
        <v>11739</v>
      </c>
    </row>
    <row r="2343" spans="1:12" x14ac:dyDescent="0.2">
      <c r="A2343" s="159" t="s">
        <v>7214</v>
      </c>
      <c r="B2343" s="159" t="s">
        <v>7215</v>
      </c>
      <c r="C2343" s="159" t="s">
        <v>11730</v>
      </c>
      <c r="D2343" s="159" t="s">
        <v>11730</v>
      </c>
      <c r="E2343" s="160">
        <v>1</v>
      </c>
      <c r="F2343" s="161">
        <v>34999709</v>
      </c>
      <c r="G2343" s="161">
        <v>34999709</v>
      </c>
      <c r="H2343" s="159" t="s">
        <v>3651</v>
      </c>
      <c r="I2343" s="159" t="s">
        <v>3666</v>
      </c>
      <c r="J2343" s="159" t="s">
        <v>3855</v>
      </c>
      <c r="K2343" s="159"/>
      <c r="L2343" s="159" t="s">
        <v>11740</v>
      </c>
    </row>
    <row r="2344" spans="1:12" x14ac:dyDescent="0.2">
      <c r="A2344" s="159" t="s">
        <v>7681</v>
      </c>
      <c r="B2344" s="159" t="s">
        <v>7682</v>
      </c>
      <c r="C2344" s="159" t="s">
        <v>11730</v>
      </c>
      <c r="D2344" s="159" t="s">
        <v>11730</v>
      </c>
      <c r="E2344" s="160">
        <v>1</v>
      </c>
      <c r="F2344" s="161">
        <v>97655</v>
      </c>
      <c r="G2344" s="161">
        <v>247132</v>
      </c>
      <c r="H2344" s="159" t="s">
        <v>3670</v>
      </c>
      <c r="I2344" s="159" t="s">
        <v>3656</v>
      </c>
      <c r="J2344" s="159" t="s">
        <v>3881</v>
      </c>
      <c r="K2344" s="159"/>
      <c r="L2344" s="159" t="s">
        <v>11741</v>
      </c>
    </row>
    <row r="2345" spans="1:12" x14ac:dyDescent="0.2">
      <c r="A2345" s="159" t="s">
        <v>10136</v>
      </c>
      <c r="B2345" s="159" t="s">
        <v>10137</v>
      </c>
      <c r="C2345" s="159" t="s">
        <v>3476</v>
      </c>
      <c r="D2345" s="159" t="s">
        <v>3476</v>
      </c>
      <c r="E2345" s="160">
        <v>1</v>
      </c>
      <c r="F2345" s="161">
        <v>49999926</v>
      </c>
      <c r="G2345" s="161">
        <v>49999999</v>
      </c>
      <c r="H2345" s="159" t="s">
        <v>3670</v>
      </c>
      <c r="I2345" s="159" t="s">
        <v>4846</v>
      </c>
      <c r="J2345" s="159" t="s">
        <v>10138</v>
      </c>
      <c r="K2345" s="159"/>
      <c r="L2345" s="159" t="s">
        <v>11742</v>
      </c>
    </row>
    <row r="2346" spans="1:12" x14ac:dyDescent="0.2">
      <c r="A2346" s="159" t="s">
        <v>3733</v>
      </c>
      <c r="B2346" s="159" t="s">
        <v>3763</v>
      </c>
      <c r="C2346" s="159" t="s">
        <v>3476</v>
      </c>
      <c r="D2346" s="159" t="s">
        <v>3476</v>
      </c>
      <c r="E2346" s="160">
        <v>1</v>
      </c>
      <c r="F2346" s="161">
        <v>5549588</v>
      </c>
      <c r="G2346" s="161">
        <v>5549588</v>
      </c>
      <c r="H2346" s="159" t="s">
        <v>3651</v>
      </c>
      <c r="I2346" s="159" t="s">
        <v>3656</v>
      </c>
      <c r="J2346" s="159" t="s">
        <v>5077</v>
      </c>
      <c r="K2346" s="159" t="s">
        <v>185</v>
      </c>
      <c r="L2346" s="159" t="s">
        <v>3477</v>
      </c>
    </row>
    <row r="2347" spans="1:12" x14ac:dyDescent="0.2">
      <c r="A2347" s="159" t="s">
        <v>11743</v>
      </c>
      <c r="B2347" s="159" t="s">
        <v>11744</v>
      </c>
      <c r="C2347" s="159" t="s">
        <v>3476</v>
      </c>
      <c r="D2347" s="159" t="s">
        <v>11745</v>
      </c>
      <c r="E2347" s="160">
        <v>2</v>
      </c>
      <c r="F2347" s="161">
        <v>250000</v>
      </c>
      <c r="G2347" s="161">
        <v>250000</v>
      </c>
      <c r="H2347" s="159" t="s">
        <v>3670</v>
      </c>
      <c r="I2347" s="159" t="s">
        <v>3666</v>
      </c>
      <c r="J2347" s="159" t="s">
        <v>10280</v>
      </c>
      <c r="K2347" s="159" t="s">
        <v>196</v>
      </c>
      <c r="L2347" s="159" t="s">
        <v>11746</v>
      </c>
    </row>
    <row r="2348" spans="1:12" x14ac:dyDescent="0.2">
      <c r="A2348" s="159" t="s">
        <v>4900</v>
      </c>
      <c r="B2348" s="159" t="s">
        <v>4901</v>
      </c>
      <c r="C2348" s="159" t="s">
        <v>11747</v>
      </c>
      <c r="D2348" s="159" t="s">
        <v>11747</v>
      </c>
      <c r="E2348" s="160">
        <v>1</v>
      </c>
      <c r="F2348" s="161">
        <v>1000000</v>
      </c>
      <c r="G2348" s="161">
        <v>2000000</v>
      </c>
      <c r="H2348" s="159" t="s">
        <v>3651</v>
      </c>
      <c r="I2348" s="159" t="s">
        <v>3671</v>
      </c>
      <c r="J2348" s="159" t="s">
        <v>4902</v>
      </c>
      <c r="K2348" s="159"/>
      <c r="L2348" s="159" t="s">
        <v>11748</v>
      </c>
    </row>
    <row r="2349" spans="1:12" x14ac:dyDescent="0.2">
      <c r="A2349" s="159" t="s">
        <v>6190</v>
      </c>
      <c r="B2349" s="159" t="s">
        <v>6191</v>
      </c>
      <c r="C2349" s="159" t="s">
        <v>11747</v>
      </c>
      <c r="D2349" s="159" t="s">
        <v>11747</v>
      </c>
      <c r="E2349" s="160">
        <v>1</v>
      </c>
      <c r="F2349" s="161">
        <v>125000</v>
      </c>
      <c r="G2349" s="161">
        <v>6500000</v>
      </c>
      <c r="H2349" s="159" t="s">
        <v>3670</v>
      </c>
      <c r="I2349" s="159" t="s">
        <v>4846</v>
      </c>
      <c r="J2349" s="159" t="s">
        <v>6193</v>
      </c>
      <c r="K2349" s="159" t="s">
        <v>185</v>
      </c>
      <c r="L2349" s="159" t="s">
        <v>11749</v>
      </c>
    </row>
    <row r="2350" spans="1:12" x14ac:dyDescent="0.2">
      <c r="A2350" s="159" t="s">
        <v>7669</v>
      </c>
      <c r="B2350" s="159" t="s">
        <v>7670</v>
      </c>
      <c r="C2350" s="159" t="s">
        <v>11750</v>
      </c>
      <c r="D2350" s="159" t="s">
        <v>11750</v>
      </c>
      <c r="E2350" s="160">
        <v>1</v>
      </c>
      <c r="F2350" s="161">
        <v>6040000</v>
      </c>
      <c r="G2350" s="161">
        <v>10000000</v>
      </c>
      <c r="H2350" s="159" t="s">
        <v>3651</v>
      </c>
      <c r="I2350" s="159" t="s">
        <v>3680</v>
      </c>
      <c r="J2350" s="159" t="s">
        <v>3680</v>
      </c>
      <c r="K2350" s="159" t="s">
        <v>185</v>
      </c>
      <c r="L2350" s="159" t="s">
        <v>11751</v>
      </c>
    </row>
    <row r="2351" spans="1:12" x14ac:dyDescent="0.2">
      <c r="A2351" s="159" t="s">
        <v>11752</v>
      </c>
      <c r="B2351" s="159" t="s">
        <v>11753</v>
      </c>
      <c r="C2351" s="159" t="s">
        <v>11750</v>
      </c>
      <c r="D2351" s="159" t="s">
        <v>11750</v>
      </c>
      <c r="E2351" s="160">
        <v>1</v>
      </c>
      <c r="F2351" s="161">
        <v>2105106</v>
      </c>
      <c r="G2351" s="161">
        <v>2105106</v>
      </c>
      <c r="H2351" s="159" t="s">
        <v>3670</v>
      </c>
      <c r="I2351" s="159" t="s">
        <v>3711</v>
      </c>
      <c r="J2351" s="159" t="s">
        <v>7983</v>
      </c>
      <c r="K2351" s="159" t="s">
        <v>185</v>
      </c>
      <c r="L2351" s="159" t="s">
        <v>11754</v>
      </c>
    </row>
    <row r="2352" spans="1:12" x14ac:dyDescent="0.2">
      <c r="A2352" s="159" t="s">
        <v>11755</v>
      </c>
      <c r="B2352" s="159" t="s">
        <v>11756</v>
      </c>
      <c r="C2352" s="159" t="s">
        <v>3355</v>
      </c>
      <c r="D2352" s="159" t="s">
        <v>3355</v>
      </c>
      <c r="E2352" s="160">
        <v>1</v>
      </c>
      <c r="F2352" s="161">
        <v>4515899</v>
      </c>
      <c r="G2352" s="161">
        <v>4515899</v>
      </c>
      <c r="H2352" s="159" t="s">
        <v>3651</v>
      </c>
      <c r="I2352" s="159" t="s">
        <v>3656</v>
      </c>
      <c r="J2352" s="159" t="s">
        <v>4984</v>
      </c>
      <c r="K2352" s="159" t="s">
        <v>182</v>
      </c>
      <c r="L2352" s="159" t="s">
        <v>11757</v>
      </c>
    </row>
    <row r="2353" spans="1:12" x14ac:dyDescent="0.2">
      <c r="A2353" s="159" t="s">
        <v>11758</v>
      </c>
      <c r="B2353" s="159" t="s">
        <v>11759</v>
      </c>
      <c r="C2353" s="159" t="s">
        <v>3355</v>
      </c>
      <c r="D2353" s="159" t="s">
        <v>3355</v>
      </c>
      <c r="E2353" s="160">
        <v>1</v>
      </c>
      <c r="F2353" s="161">
        <v>22948872</v>
      </c>
      <c r="G2353" s="161">
        <v>22948872</v>
      </c>
      <c r="H2353" s="159" t="s">
        <v>3651</v>
      </c>
      <c r="I2353" s="159" t="s">
        <v>5733</v>
      </c>
      <c r="J2353" s="159" t="s">
        <v>6158</v>
      </c>
      <c r="K2353" s="159" t="s">
        <v>182</v>
      </c>
      <c r="L2353" s="159" t="s">
        <v>11760</v>
      </c>
    </row>
    <row r="2354" spans="1:12" x14ac:dyDescent="0.2">
      <c r="A2354" s="159" t="s">
        <v>5018</v>
      </c>
      <c r="B2354" s="159" t="s">
        <v>5019</v>
      </c>
      <c r="C2354" s="159" t="s">
        <v>3355</v>
      </c>
      <c r="D2354" s="159" t="s">
        <v>11761</v>
      </c>
      <c r="E2354" s="160">
        <v>2</v>
      </c>
      <c r="F2354" s="161">
        <v>11249998</v>
      </c>
      <c r="G2354" s="161">
        <v>11249998</v>
      </c>
      <c r="H2354" s="159" t="s">
        <v>3670</v>
      </c>
      <c r="I2354" s="159" t="s">
        <v>3666</v>
      </c>
      <c r="J2354" s="159" t="s">
        <v>5020</v>
      </c>
      <c r="K2354" s="159"/>
      <c r="L2354" s="159" t="s">
        <v>11762</v>
      </c>
    </row>
    <row r="2355" spans="1:12" x14ac:dyDescent="0.2">
      <c r="A2355" s="159" t="s">
        <v>11763</v>
      </c>
      <c r="B2355" s="159" t="s">
        <v>11764</v>
      </c>
      <c r="C2355" s="159" t="s">
        <v>3355</v>
      </c>
      <c r="D2355" s="159" t="s">
        <v>3355</v>
      </c>
      <c r="E2355" s="160">
        <v>1</v>
      </c>
      <c r="F2355" s="161">
        <v>110000</v>
      </c>
      <c r="G2355" s="161">
        <v>600000</v>
      </c>
      <c r="H2355" s="159" t="s">
        <v>3670</v>
      </c>
      <c r="I2355" s="159" t="s">
        <v>3810</v>
      </c>
      <c r="J2355" s="159" t="s">
        <v>11765</v>
      </c>
      <c r="K2355" s="159"/>
      <c r="L2355" s="159" t="s">
        <v>11766</v>
      </c>
    </row>
    <row r="2356" spans="1:12" x14ac:dyDescent="0.2">
      <c r="A2356" s="159" t="s">
        <v>11767</v>
      </c>
      <c r="B2356" s="159" t="s">
        <v>11768</v>
      </c>
      <c r="C2356" s="159" t="s">
        <v>3355</v>
      </c>
      <c r="D2356" s="159" t="s">
        <v>3355</v>
      </c>
      <c r="E2356" s="160">
        <v>1</v>
      </c>
      <c r="F2356" s="161">
        <v>2077409</v>
      </c>
      <c r="G2356" s="161">
        <v>2077409</v>
      </c>
      <c r="H2356" s="159" t="s">
        <v>3670</v>
      </c>
      <c r="I2356" s="159" t="s">
        <v>3753</v>
      </c>
      <c r="J2356" s="159" t="s">
        <v>11769</v>
      </c>
      <c r="K2356" s="159"/>
      <c r="L2356" s="159" t="s">
        <v>11770</v>
      </c>
    </row>
    <row r="2357" spans="1:12" x14ac:dyDescent="0.2">
      <c r="A2357" s="159" t="s">
        <v>11771</v>
      </c>
      <c r="B2357" s="159" t="s">
        <v>11772</v>
      </c>
      <c r="C2357" s="159" t="s">
        <v>3403</v>
      </c>
      <c r="D2357" s="159" t="s">
        <v>3403</v>
      </c>
      <c r="E2357" s="160">
        <v>1</v>
      </c>
      <c r="F2357" s="161">
        <v>555499983</v>
      </c>
      <c r="G2357" s="161">
        <v>555499983</v>
      </c>
      <c r="H2357" s="159" t="s">
        <v>3670</v>
      </c>
      <c r="I2357" s="159" t="s">
        <v>3683</v>
      </c>
      <c r="J2357" s="159" t="s">
        <v>4835</v>
      </c>
      <c r="K2357" s="159"/>
      <c r="L2357" s="159" t="s">
        <v>11773</v>
      </c>
    </row>
    <row r="2358" spans="1:12" x14ac:dyDescent="0.2">
      <c r="A2358" s="159" t="s">
        <v>5503</v>
      </c>
      <c r="B2358" s="159" t="s">
        <v>5504</v>
      </c>
      <c r="C2358" s="159" t="s">
        <v>3403</v>
      </c>
      <c r="D2358" s="159" t="s">
        <v>3403</v>
      </c>
      <c r="E2358" s="160">
        <v>1</v>
      </c>
      <c r="F2358" s="161">
        <v>1100000</v>
      </c>
      <c r="G2358" s="161">
        <v>2500000</v>
      </c>
      <c r="H2358" s="159" t="s">
        <v>3651</v>
      </c>
      <c r="I2358" s="159" t="s">
        <v>5505</v>
      </c>
      <c r="J2358" s="159" t="s">
        <v>5506</v>
      </c>
      <c r="K2358" s="159"/>
      <c r="L2358" s="159" t="s">
        <v>11774</v>
      </c>
    </row>
    <row r="2359" spans="1:12" x14ac:dyDescent="0.2">
      <c r="A2359" s="159" t="s">
        <v>11775</v>
      </c>
      <c r="B2359" s="159" t="s">
        <v>11776</v>
      </c>
      <c r="C2359" s="159" t="s">
        <v>3403</v>
      </c>
      <c r="D2359" s="159" t="s">
        <v>3988</v>
      </c>
      <c r="E2359" s="160">
        <v>3</v>
      </c>
      <c r="F2359" s="161">
        <v>1850000</v>
      </c>
      <c r="G2359" s="161">
        <v>1850000</v>
      </c>
      <c r="H2359" s="159" t="s">
        <v>3651</v>
      </c>
      <c r="I2359" s="159" t="s">
        <v>3656</v>
      </c>
      <c r="J2359" s="159" t="s">
        <v>11777</v>
      </c>
      <c r="K2359" s="159"/>
      <c r="L2359" s="159" t="s">
        <v>11778</v>
      </c>
    </row>
    <row r="2360" spans="1:12" x14ac:dyDescent="0.2">
      <c r="A2360" s="159" t="s">
        <v>6035</v>
      </c>
      <c r="B2360" s="159" t="s">
        <v>6036</v>
      </c>
      <c r="C2360" s="159" t="s">
        <v>3403</v>
      </c>
      <c r="D2360" s="159" t="s">
        <v>11779</v>
      </c>
      <c r="E2360" s="160">
        <v>2</v>
      </c>
      <c r="F2360" s="161">
        <v>150000</v>
      </c>
      <c r="G2360" s="161">
        <v>2800000</v>
      </c>
      <c r="H2360" s="159" t="s">
        <v>3651</v>
      </c>
      <c r="I2360" s="159" t="s">
        <v>5960</v>
      </c>
      <c r="J2360" s="159" t="s">
        <v>5136</v>
      </c>
      <c r="K2360" s="159"/>
      <c r="L2360" s="159" t="s">
        <v>11780</v>
      </c>
    </row>
    <row r="2361" spans="1:12" x14ac:dyDescent="0.2">
      <c r="A2361" s="159" t="s">
        <v>11781</v>
      </c>
      <c r="B2361" s="159" t="s">
        <v>11782</v>
      </c>
      <c r="C2361" s="159" t="s">
        <v>11783</v>
      </c>
      <c r="D2361" s="159" t="s">
        <v>11784</v>
      </c>
      <c r="E2361" s="160">
        <v>3</v>
      </c>
      <c r="F2361" s="161">
        <v>785320</v>
      </c>
      <c r="G2361" s="161">
        <v>1000000</v>
      </c>
      <c r="H2361" s="159" t="s">
        <v>3651</v>
      </c>
      <c r="I2361" s="159" t="s">
        <v>3671</v>
      </c>
      <c r="J2361" s="159" t="s">
        <v>5780</v>
      </c>
      <c r="K2361" s="159" t="s">
        <v>193</v>
      </c>
      <c r="L2361" s="159" t="s">
        <v>11785</v>
      </c>
    </row>
    <row r="2362" spans="1:12" x14ac:dyDescent="0.2">
      <c r="A2362" s="159" t="s">
        <v>11538</v>
      </c>
      <c r="B2362" s="159" t="s">
        <v>7945</v>
      </c>
      <c r="C2362" s="159" t="s">
        <v>11783</v>
      </c>
      <c r="D2362" s="159" t="s">
        <v>11783</v>
      </c>
      <c r="E2362" s="160">
        <v>1</v>
      </c>
      <c r="F2362" s="161">
        <v>3998370</v>
      </c>
      <c r="G2362" s="161">
        <v>3998370</v>
      </c>
      <c r="H2362" s="159" t="s">
        <v>3651</v>
      </c>
      <c r="I2362" s="159" t="s">
        <v>4846</v>
      </c>
      <c r="J2362" s="159" t="s">
        <v>7946</v>
      </c>
      <c r="K2362" s="159"/>
      <c r="L2362" s="159" t="s">
        <v>11786</v>
      </c>
    </row>
    <row r="2363" spans="1:12" x14ac:dyDescent="0.2">
      <c r="A2363" s="159" t="s">
        <v>6353</v>
      </c>
      <c r="B2363" s="159" t="s">
        <v>6354</v>
      </c>
      <c r="C2363" s="159" t="s">
        <v>11787</v>
      </c>
      <c r="D2363" s="159" t="s">
        <v>11787</v>
      </c>
      <c r="E2363" s="160">
        <v>1</v>
      </c>
      <c r="F2363" s="161">
        <v>7520384</v>
      </c>
      <c r="G2363" s="161">
        <v>8520384</v>
      </c>
      <c r="H2363" s="159" t="s">
        <v>3651</v>
      </c>
      <c r="I2363" s="159" t="s">
        <v>3656</v>
      </c>
      <c r="J2363" s="159" t="s">
        <v>5077</v>
      </c>
      <c r="K2363" s="159" t="s">
        <v>182</v>
      </c>
      <c r="L2363" s="159" t="s">
        <v>11788</v>
      </c>
    </row>
    <row r="2364" spans="1:12" x14ac:dyDescent="0.2">
      <c r="A2364" s="159" t="s">
        <v>8689</v>
      </c>
      <c r="B2364" s="159" t="s">
        <v>8690</v>
      </c>
      <c r="C2364" s="159" t="s">
        <v>11787</v>
      </c>
      <c r="D2364" s="159" t="s">
        <v>11787</v>
      </c>
      <c r="E2364" s="160">
        <v>1</v>
      </c>
      <c r="F2364" s="161">
        <v>19999998</v>
      </c>
      <c r="G2364" s="161">
        <v>125000000</v>
      </c>
      <c r="H2364" s="159" t="s">
        <v>3651</v>
      </c>
      <c r="I2364" s="159" t="s">
        <v>3656</v>
      </c>
      <c r="J2364" s="159" t="s">
        <v>7754</v>
      </c>
      <c r="K2364" s="159" t="s">
        <v>182</v>
      </c>
      <c r="L2364" s="159" t="s">
        <v>11789</v>
      </c>
    </row>
    <row r="2365" spans="1:12" x14ac:dyDescent="0.2">
      <c r="A2365" s="159" t="s">
        <v>11790</v>
      </c>
      <c r="B2365" s="159" t="s">
        <v>11791</v>
      </c>
      <c r="C2365" s="159" t="s">
        <v>11792</v>
      </c>
      <c r="D2365" s="159" t="s">
        <v>11792</v>
      </c>
      <c r="E2365" s="160">
        <v>1</v>
      </c>
      <c r="F2365" s="161">
        <v>2000000</v>
      </c>
      <c r="G2365" s="161">
        <v>3999999</v>
      </c>
      <c r="H2365" s="159" t="s">
        <v>3670</v>
      </c>
      <c r="I2365" s="159" t="s">
        <v>3663</v>
      </c>
      <c r="J2365" s="159" t="s">
        <v>5044</v>
      </c>
      <c r="K2365" s="159"/>
      <c r="L2365" s="159" t="s">
        <v>11793</v>
      </c>
    </row>
    <row r="2366" spans="1:12" x14ac:dyDescent="0.2">
      <c r="A2366" s="159" t="s">
        <v>11794</v>
      </c>
      <c r="B2366" s="159" t="s">
        <v>11795</v>
      </c>
      <c r="C2366" s="159" t="s">
        <v>11792</v>
      </c>
      <c r="D2366" s="159" t="s">
        <v>11792</v>
      </c>
      <c r="E2366" s="160">
        <v>1</v>
      </c>
      <c r="F2366" s="161">
        <v>6120000</v>
      </c>
      <c r="G2366" s="161">
        <v>6120000</v>
      </c>
      <c r="H2366" s="159" t="s">
        <v>3651</v>
      </c>
      <c r="I2366" s="159" t="s">
        <v>3656</v>
      </c>
      <c r="J2366" s="159" t="s">
        <v>9887</v>
      </c>
      <c r="K2366" s="159" t="s">
        <v>196</v>
      </c>
      <c r="L2366" s="159" t="s">
        <v>11796</v>
      </c>
    </row>
    <row r="2367" spans="1:12" x14ac:dyDescent="0.2">
      <c r="A2367" s="159" t="s">
        <v>11797</v>
      </c>
      <c r="B2367" s="159" t="s">
        <v>11798</v>
      </c>
      <c r="C2367" s="159" t="s">
        <v>11792</v>
      </c>
      <c r="D2367" s="159" t="s">
        <v>11792</v>
      </c>
      <c r="E2367" s="160">
        <v>1</v>
      </c>
      <c r="F2367" s="161">
        <v>300000</v>
      </c>
      <c r="G2367" s="161">
        <v>300000</v>
      </c>
      <c r="H2367" s="159" t="s">
        <v>3651</v>
      </c>
      <c r="I2367" s="159" t="s">
        <v>5184</v>
      </c>
      <c r="J2367" s="159" t="s">
        <v>5185</v>
      </c>
      <c r="K2367" s="159"/>
      <c r="L2367" s="159" t="s">
        <v>11799</v>
      </c>
    </row>
    <row r="2368" spans="1:12" x14ac:dyDescent="0.2">
      <c r="A2368" s="159" t="s">
        <v>11800</v>
      </c>
      <c r="B2368" s="159" t="s">
        <v>11801</v>
      </c>
      <c r="C2368" s="159" t="s">
        <v>11792</v>
      </c>
      <c r="D2368" s="159" t="s">
        <v>11792</v>
      </c>
      <c r="E2368" s="160">
        <v>1</v>
      </c>
      <c r="F2368" s="161">
        <v>2500000</v>
      </c>
      <c r="G2368" s="161">
        <v>2500000</v>
      </c>
      <c r="H2368" s="159" t="s">
        <v>3651</v>
      </c>
      <c r="I2368" s="159" t="s">
        <v>4846</v>
      </c>
      <c r="J2368" s="159" t="s">
        <v>11802</v>
      </c>
      <c r="K2368" s="159"/>
      <c r="L2368" s="159" t="s">
        <v>11803</v>
      </c>
    </row>
    <row r="2369" spans="1:12" x14ac:dyDescent="0.2">
      <c r="A2369" s="159" t="s">
        <v>3883</v>
      </c>
      <c r="B2369" s="159" t="s">
        <v>11804</v>
      </c>
      <c r="C2369" s="159" t="s">
        <v>11792</v>
      </c>
      <c r="D2369" s="159" t="s">
        <v>11792</v>
      </c>
      <c r="E2369" s="160">
        <v>1</v>
      </c>
      <c r="F2369" s="161">
        <v>199999998</v>
      </c>
      <c r="G2369" s="161">
        <v>199999998</v>
      </c>
      <c r="H2369" s="159" t="s">
        <v>3651</v>
      </c>
      <c r="I2369" s="159" t="s">
        <v>3753</v>
      </c>
      <c r="J2369" s="159" t="s">
        <v>3884</v>
      </c>
      <c r="K2369" s="159" t="s">
        <v>182</v>
      </c>
      <c r="L2369" s="159" t="s">
        <v>11805</v>
      </c>
    </row>
    <row r="2370" spans="1:12" x14ac:dyDescent="0.2">
      <c r="A2370" s="159" t="s">
        <v>11806</v>
      </c>
      <c r="B2370" s="159" t="s">
        <v>11807</v>
      </c>
      <c r="C2370" s="159" t="s">
        <v>11808</v>
      </c>
      <c r="D2370" s="159" t="s">
        <v>11808</v>
      </c>
      <c r="E2370" s="160">
        <v>1</v>
      </c>
      <c r="F2370" s="161">
        <v>1762502</v>
      </c>
      <c r="G2370" s="161">
        <v>1762502</v>
      </c>
      <c r="H2370" s="159" t="s">
        <v>3651</v>
      </c>
      <c r="I2370" s="159" t="s">
        <v>3671</v>
      </c>
      <c r="J2370" s="159" t="s">
        <v>11809</v>
      </c>
      <c r="K2370" s="159"/>
      <c r="L2370" s="159" t="s">
        <v>11810</v>
      </c>
    </row>
    <row r="2371" spans="1:12" x14ac:dyDescent="0.2">
      <c r="A2371" s="159" t="s">
        <v>8062</v>
      </c>
      <c r="B2371" s="159" t="s">
        <v>8063</v>
      </c>
      <c r="C2371" s="159" t="s">
        <v>11811</v>
      </c>
      <c r="D2371" s="159" t="s">
        <v>11811</v>
      </c>
      <c r="E2371" s="160">
        <v>1</v>
      </c>
      <c r="F2371" s="161">
        <v>5000000</v>
      </c>
      <c r="G2371" s="161">
        <v>25000000</v>
      </c>
      <c r="H2371" s="159" t="s">
        <v>3651</v>
      </c>
      <c r="I2371" s="159" t="s">
        <v>3671</v>
      </c>
      <c r="J2371" s="159" t="s">
        <v>3851</v>
      </c>
      <c r="K2371" s="159"/>
      <c r="L2371" s="159" t="s">
        <v>11812</v>
      </c>
    </row>
    <row r="2372" spans="1:12" x14ac:dyDescent="0.2">
      <c r="A2372" s="159" t="s">
        <v>11813</v>
      </c>
      <c r="B2372" s="159" t="s">
        <v>11814</v>
      </c>
      <c r="C2372" s="159" t="s">
        <v>3546</v>
      </c>
      <c r="D2372" s="159" t="s">
        <v>3546</v>
      </c>
      <c r="E2372" s="160">
        <v>1</v>
      </c>
      <c r="F2372" s="161">
        <v>725000</v>
      </c>
      <c r="G2372" s="161">
        <v>725000</v>
      </c>
      <c r="H2372" s="159" t="s">
        <v>3651</v>
      </c>
      <c r="I2372" s="159" t="s">
        <v>3753</v>
      </c>
      <c r="J2372" s="159" t="s">
        <v>11815</v>
      </c>
      <c r="K2372" s="159" t="s">
        <v>185</v>
      </c>
      <c r="L2372" s="159" t="s">
        <v>11816</v>
      </c>
    </row>
    <row r="2373" spans="1:12" x14ac:dyDescent="0.2">
      <c r="A2373" s="159" t="s">
        <v>11817</v>
      </c>
      <c r="B2373" s="159" t="s">
        <v>11818</v>
      </c>
      <c r="C2373" s="159" t="s">
        <v>3546</v>
      </c>
      <c r="D2373" s="159" t="s">
        <v>3546</v>
      </c>
      <c r="E2373" s="160">
        <v>1</v>
      </c>
      <c r="F2373" s="161">
        <v>65418629</v>
      </c>
      <c r="G2373" s="161">
        <v>160418629</v>
      </c>
      <c r="H2373" s="159" t="s">
        <v>3651</v>
      </c>
      <c r="I2373" s="159" t="s">
        <v>3656</v>
      </c>
      <c r="J2373" s="159" t="s">
        <v>3881</v>
      </c>
      <c r="K2373" s="159" t="s">
        <v>185</v>
      </c>
      <c r="L2373" s="159" t="s">
        <v>11819</v>
      </c>
    </row>
    <row r="2374" spans="1:12" x14ac:dyDescent="0.2">
      <c r="A2374" s="159" t="s">
        <v>3749</v>
      </c>
      <c r="B2374" s="159" t="s">
        <v>3750</v>
      </c>
      <c r="C2374" s="159" t="s">
        <v>3546</v>
      </c>
      <c r="D2374" s="159" t="s">
        <v>3546</v>
      </c>
      <c r="E2374" s="160">
        <v>1</v>
      </c>
      <c r="F2374" s="161">
        <v>2513139</v>
      </c>
      <c r="G2374" s="161">
        <v>2513139</v>
      </c>
      <c r="H2374" s="159" t="s">
        <v>3651</v>
      </c>
      <c r="I2374" s="159" t="s">
        <v>3671</v>
      </c>
      <c r="J2374" s="159" t="s">
        <v>4126</v>
      </c>
      <c r="K2374" s="159"/>
      <c r="L2374" s="159" t="s">
        <v>3547</v>
      </c>
    </row>
    <row r="2375" spans="1:12" x14ac:dyDescent="0.2">
      <c r="A2375" s="159" t="s">
        <v>5378</v>
      </c>
      <c r="B2375" s="159" t="s">
        <v>5379</v>
      </c>
      <c r="C2375" s="159" t="s">
        <v>4011</v>
      </c>
      <c r="D2375" s="159" t="s">
        <v>4011</v>
      </c>
      <c r="E2375" s="160">
        <v>1</v>
      </c>
      <c r="F2375" s="161">
        <v>0</v>
      </c>
      <c r="G2375" s="161">
        <v>190000</v>
      </c>
      <c r="H2375" s="159" t="s">
        <v>3651</v>
      </c>
      <c r="I2375" s="159" t="s">
        <v>5380</v>
      </c>
      <c r="J2375" s="159" t="s">
        <v>5381</v>
      </c>
      <c r="K2375" s="159"/>
      <c r="L2375" s="159" t="s">
        <v>11820</v>
      </c>
    </row>
    <row r="2376" spans="1:12" x14ac:dyDescent="0.2">
      <c r="A2376" s="159" t="s">
        <v>10419</v>
      </c>
      <c r="B2376" s="159" t="s">
        <v>10420</v>
      </c>
      <c r="C2376" s="159" t="s">
        <v>4011</v>
      </c>
      <c r="D2376" s="159" t="s">
        <v>4011</v>
      </c>
      <c r="E2376" s="160">
        <v>1</v>
      </c>
      <c r="F2376" s="161">
        <v>0</v>
      </c>
      <c r="G2376" s="161">
        <v>9444516</v>
      </c>
      <c r="H2376" s="159" t="s">
        <v>3651</v>
      </c>
      <c r="I2376" s="159" t="s">
        <v>3753</v>
      </c>
      <c r="J2376" s="159" t="s">
        <v>5330</v>
      </c>
      <c r="K2376" s="159"/>
      <c r="L2376" s="159" t="s">
        <v>11821</v>
      </c>
    </row>
    <row r="2377" spans="1:12" x14ac:dyDescent="0.2">
      <c r="A2377" s="159" t="s">
        <v>7113</v>
      </c>
      <c r="B2377" s="159" t="s">
        <v>7114</v>
      </c>
      <c r="C2377" s="159" t="s">
        <v>4011</v>
      </c>
      <c r="D2377" s="159" t="s">
        <v>4011</v>
      </c>
      <c r="E2377" s="160">
        <v>1</v>
      </c>
      <c r="F2377" s="161">
        <v>3740000</v>
      </c>
      <c r="G2377" s="161">
        <v>7000000</v>
      </c>
      <c r="H2377" s="159" t="s">
        <v>3651</v>
      </c>
      <c r="I2377" s="159" t="s">
        <v>3711</v>
      </c>
      <c r="J2377" s="159" t="s">
        <v>5493</v>
      </c>
      <c r="K2377" s="159"/>
      <c r="L2377" s="159" t="s">
        <v>11822</v>
      </c>
    </row>
    <row r="2378" spans="1:12" x14ac:dyDescent="0.2">
      <c r="A2378" s="159" t="s">
        <v>6225</v>
      </c>
      <c r="B2378" s="159" t="s">
        <v>6226</v>
      </c>
      <c r="C2378" s="159" t="s">
        <v>4011</v>
      </c>
      <c r="D2378" s="159" t="s">
        <v>4011</v>
      </c>
      <c r="E2378" s="160">
        <v>1</v>
      </c>
      <c r="F2378" s="161">
        <v>1049473</v>
      </c>
      <c r="G2378" s="161">
        <v>3500000</v>
      </c>
      <c r="H2378" s="159" t="s">
        <v>3651</v>
      </c>
      <c r="I2378" s="159" t="s">
        <v>3753</v>
      </c>
      <c r="J2378" s="159" t="s">
        <v>11823</v>
      </c>
      <c r="K2378" s="159"/>
      <c r="L2378" s="159" t="s">
        <v>11824</v>
      </c>
    </row>
    <row r="2379" spans="1:12" x14ac:dyDescent="0.2">
      <c r="A2379" s="159" t="s">
        <v>4007</v>
      </c>
      <c r="B2379" s="159" t="s">
        <v>5064</v>
      </c>
      <c r="C2379" s="159" t="s">
        <v>4011</v>
      </c>
      <c r="D2379" s="159" t="s">
        <v>4011</v>
      </c>
      <c r="E2379" s="160">
        <v>1</v>
      </c>
      <c r="F2379" s="161">
        <v>2400000</v>
      </c>
      <c r="G2379" s="161">
        <v>8000000</v>
      </c>
      <c r="H2379" s="159" t="s">
        <v>3670</v>
      </c>
      <c r="I2379" s="159" t="s">
        <v>4010</v>
      </c>
      <c r="J2379" s="159" t="s">
        <v>4009</v>
      </c>
      <c r="K2379" s="159" t="s">
        <v>178</v>
      </c>
      <c r="L2379" s="159" t="s">
        <v>4012</v>
      </c>
    </row>
    <row r="2380" spans="1:12" x14ac:dyDescent="0.2">
      <c r="A2380" s="159" t="s">
        <v>11825</v>
      </c>
      <c r="B2380" s="159" t="s">
        <v>11826</v>
      </c>
      <c r="C2380" s="159" t="s">
        <v>8981</v>
      </c>
      <c r="D2380" s="159" t="s">
        <v>8981</v>
      </c>
      <c r="E2380" s="160">
        <v>1</v>
      </c>
      <c r="F2380" s="161">
        <v>25436790</v>
      </c>
      <c r="G2380" s="161">
        <v>83835000</v>
      </c>
      <c r="H2380" s="159" t="s">
        <v>3651</v>
      </c>
      <c r="I2380" s="159" t="s">
        <v>3680</v>
      </c>
      <c r="J2380" s="159" t="s">
        <v>3680</v>
      </c>
      <c r="K2380" s="159"/>
      <c r="L2380" s="159" t="s">
        <v>11827</v>
      </c>
    </row>
    <row r="2381" spans="1:12" x14ac:dyDescent="0.2">
      <c r="A2381" s="159" t="s">
        <v>6044</v>
      </c>
      <c r="B2381" s="159" t="s">
        <v>6045</v>
      </c>
      <c r="C2381" s="159" t="s">
        <v>8981</v>
      </c>
      <c r="D2381" s="159" t="s">
        <v>8981</v>
      </c>
      <c r="E2381" s="160">
        <v>1</v>
      </c>
      <c r="F2381" s="161">
        <v>765000</v>
      </c>
      <c r="G2381" s="161">
        <v>2000000</v>
      </c>
      <c r="H2381" s="159" t="s">
        <v>3670</v>
      </c>
      <c r="I2381" s="159" t="s">
        <v>3671</v>
      </c>
      <c r="J2381" s="159" t="s">
        <v>3896</v>
      </c>
      <c r="K2381" s="159" t="s">
        <v>178</v>
      </c>
      <c r="L2381" s="159" t="s">
        <v>11828</v>
      </c>
    </row>
    <row r="2382" spans="1:12" x14ac:dyDescent="0.2">
      <c r="A2382" s="159" t="s">
        <v>10505</v>
      </c>
      <c r="B2382" s="159" t="s">
        <v>10506</v>
      </c>
      <c r="C2382" s="159" t="s">
        <v>11829</v>
      </c>
      <c r="D2382" s="159" t="s">
        <v>11829</v>
      </c>
      <c r="E2382" s="160">
        <v>1</v>
      </c>
      <c r="F2382" s="161">
        <v>4300000</v>
      </c>
      <c r="G2382" s="161">
        <v>10000000</v>
      </c>
      <c r="H2382" s="159" t="s">
        <v>3670</v>
      </c>
      <c r="I2382" s="159" t="s">
        <v>3716</v>
      </c>
      <c r="J2382" s="159" t="s">
        <v>10507</v>
      </c>
      <c r="K2382" s="159" t="s">
        <v>189</v>
      </c>
      <c r="L2382" s="159" t="s">
        <v>11830</v>
      </c>
    </row>
    <row r="2383" spans="1:12" x14ac:dyDescent="0.2">
      <c r="A2383" s="159" t="s">
        <v>11831</v>
      </c>
      <c r="B2383" s="159" t="s">
        <v>11832</v>
      </c>
      <c r="C2383" s="159" t="s">
        <v>11829</v>
      </c>
      <c r="D2383" s="159" t="s">
        <v>11829</v>
      </c>
      <c r="E2383" s="160">
        <v>1</v>
      </c>
      <c r="F2383" s="161">
        <v>651265</v>
      </c>
      <c r="G2383" s="161">
        <v>6640000</v>
      </c>
      <c r="H2383" s="159" t="s">
        <v>3651</v>
      </c>
      <c r="I2383" s="159" t="s">
        <v>3663</v>
      </c>
      <c r="J2383" s="159" t="s">
        <v>11833</v>
      </c>
      <c r="K2383" s="159" t="s">
        <v>178</v>
      </c>
      <c r="L2383" s="159" t="s">
        <v>11834</v>
      </c>
    </row>
    <row r="2384" spans="1:12" x14ac:dyDescent="0.2">
      <c r="A2384" s="159" t="s">
        <v>8661</v>
      </c>
      <c r="B2384" s="159" t="s">
        <v>8662</v>
      </c>
      <c r="C2384" s="159" t="s">
        <v>11829</v>
      </c>
      <c r="D2384" s="159" t="s">
        <v>11835</v>
      </c>
      <c r="E2384" s="160">
        <v>2</v>
      </c>
      <c r="F2384" s="161">
        <v>542000</v>
      </c>
      <c r="G2384" s="161">
        <v>1000000</v>
      </c>
      <c r="H2384" s="159" t="s">
        <v>3651</v>
      </c>
      <c r="I2384" s="159" t="s">
        <v>3716</v>
      </c>
      <c r="J2384" s="159" t="s">
        <v>11836</v>
      </c>
      <c r="K2384" s="159"/>
      <c r="L2384" s="159" t="s">
        <v>11837</v>
      </c>
    </row>
    <row r="2385" spans="1:12" x14ac:dyDescent="0.2">
      <c r="A2385" s="159" t="s">
        <v>11838</v>
      </c>
      <c r="B2385" s="159" t="s">
        <v>11839</v>
      </c>
      <c r="C2385" s="159" t="s">
        <v>11835</v>
      </c>
      <c r="D2385" s="159" t="s">
        <v>11835</v>
      </c>
      <c r="E2385" s="160">
        <v>1</v>
      </c>
      <c r="F2385" s="161">
        <v>12499192</v>
      </c>
      <c r="G2385" s="161">
        <v>12499192</v>
      </c>
      <c r="H2385" s="159" t="s">
        <v>3651</v>
      </c>
      <c r="I2385" s="159" t="s">
        <v>3671</v>
      </c>
      <c r="J2385" s="159" t="s">
        <v>7177</v>
      </c>
      <c r="K2385" s="159"/>
      <c r="L2385" s="159" t="s">
        <v>11840</v>
      </c>
    </row>
    <row r="2386" spans="1:12" x14ac:dyDescent="0.2">
      <c r="A2386" s="159" t="s">
        <v>5573</v>
      </c>
      <c r="B2386" s="159" t="s">
        <v>5574</v>
      </c>
      <c r="C2386" s="159" t="s">
        <v>11835</v>
      </c>
      <c r="D2386" s="159" t="s">
        <v>11835</v>
      </c>
      <c r="E2386" s="160">
        <v>1</v>
      </c>
      <c r="F2386" s="161">
        <v>3898385</v>
      </c>
      <c r="G2386" s="161">
        <v>5000000</v>
      </c>
      <c r="H2386" s="159" t="s">
        <v>3670</v>
      </c>
      <c r="I2386" s="159" t="s">
        <v>5209</v>
      </c>
      <c r="J2386" s="159" t="s">
        <v>11841</v>
      </c>
      <c r="K2386" s="159" t="s">
        <v>185</v>
      </c>
      <c r="L2386" s="159" t="s">
        <v>11842</v>
      </c>
    </row>
    <row r="2387" spans="1:12" x14ac:dyDescent="0.2">
      <c r="A2387" s="159" t="s">
        <v>11843</v>
      </c>
      <c r="B2387" s="159" t="s">
        <v>11844</v>
      </c>
      <c r="C2387" s="159" t="s">
        <v>11835</v>
      </c>
      <c r="D2387" s="159" t="s">
        <v>11835</v>
      </c>
      <c r="E2387" s="160">
        <v>1</v>
      </c>
      <c r="F2387" s="161">
        <v>2084160</v>
      </c>
      <c r="G2387" s="161">
        <v>2084160</v>
      </c>
      <c r="H2387" s="159" t="s">
        <v>3651</v>
      </c>
      <c r="I2387" s="159" t="s">
        <v>3690</v>
      </c>
      <c r="J2387" s="159" t="s">
        <v>7942</v>
      </c>
      <c r="K2387" s="159"/>
      <c r="L2387" s="159" t="s">
        <v>11845</v>
      </c>
    </row>
    <row r="2388" spans="1:12" x14ac:dyDescent="0.2">
      <c r="A2388" s="159" t="s">
        <v>7436</v>
      </c>
      <c r="B2388" s="159" t="s">
        <v>7437</v>
      </c>
      <c r="C2388" s="159" t="s">
        <v>11835</v>
      </c>
      <c r="D2388" s="159" t="s">
        <v>11835</v>
      </c>
      <c r="E2388" s="160">
        <v>1</v>
      </c>
      <c r="F2388" s="161">
        <v>225953</v>
      </c>
      <c r="G2388" s="161">
        <v>225953</v>
      </c>
      <c r="H2388" s="159" t="s">
        <v>3670</v>
      </c>
      <c r="I2388" s="159" t="s">
        <v>3656</v>
      </c>
      <c r="J2388" s="159" t="s">
        <v>4945</v>
      </c>
      <c r="K2388" s="159"/>
      <c r="L2388" s="159" t="s">
        <v>11846</v>
      </c>
    </row>
    <row r="2389" spans="1:12" x14ac:dyDescent="0.2">
      <c r="A2389" s="159" t="s">
        <v>11847</v>
      </c>
      <c r="B2389" s="159" t="s">
        <v>11848</v>
      </c>
      <c r="C2389" s="159" t="s">
        <v>11849</v>
      </c>
      <c r="D2389" s="159" t="s">
        <v>2246</v>
      </c>
      <c r="E2389" s="160">
        <v>2</v>
      </c>
      <c r="F2389" s="161">
        <v>20389963</v>
      </c>
      <c r="G2389" s="161">
        <v>25000000</v>
      </c>
      <c r="H2389" s="159" t="s">
        <v>3651</v>
      </c>
      <c r="I2389" s="159" t="s">
        <v>3656</v>
      </c>
      <c r="J2389" s="159" t="s">
        <v>11850</v>
      </c>
      <c r="K2389" s="159"/>
      <c r="L2389" s="159" t="s">
        <v>11851</v>
      </c>
    </row>
    <row r="2390" spans="1:12" x14ac:dyDescent="0.2">
      <c r="A2390" s="159" t="s">
        <v>11852</v>
      </c>
      <c r="B2390" s="159" t="s">
        <v>11853</v>
      </c>
      <c r="C2390" s="159" t="s">
        <v>11849</v>
      </c>
      <c r="D2390" s="159" t="s">
        <v>11849</v>
      </c>
      <c r="E2390" s="160">
        <v>1</v>
      </c>
      <c r="F2390" s="161">
        <v>100000</v>
      </c>
      <c r="G2390" s="161">
        <v>1700000</v>
      </c>
      <c r="H2390" s="159" t="s">
        <v>3651</v>
      </c>
      <c r="I2390" s="159" t="s">
        <v>3716</v>
      </c>
      <c r="J2390" s="159" t="s">
        <v>8307</v>
      </c>
      <c r="K2390" s="159" t="s">
        <v>196</v>
      </c>
      <c r="L2390" s="159" t="s">
        <v>11854</v>
      </c>
    </row>
    <row r="2391" spans="1:12" x14ac:dyDescent="0.2">
      <c r="A2391" s="159" t="s">
        <v>7458</v>
      </c>
      <c r="B2391" s="159" t="s">
        <v>7459</v>
      </c>
      <c r="C2391" s="159" t="s">
        <v>11849</v>
      </c>
      <c r="D2391" s="159" t="s">
        <v>11855</v>
      </c>
      <c r="E2391" s="160">
        <v>2</v>
      </c>
      <c r="F2391" s="161">
        <v>20000000</v>
      </c>
      <c r="G2391" s="161">
        <v>20500000</v>
      </c>
      <c r="H2391" s="159" t="s">
        <v>3651</v>
      </c>
      <c r="I2391" s="159" t="s">
        <v>4010</v>
      </c>
      <c r="J2391" s="159" t="s">
        <v>10609</v>
      </c>
      <c r="K2391" s="159"/>
      <c r="L2391" s="159" t="s">
        <v>11856</v>
      </c>
    </row>
    <row r="2392" spans="1:12" x14ac:dyDescent="0.2">
      <c r="A2392" s="159" t="s">
        <v>11857</v>
      </c>
      <c r="B2392" s="159" t="s">
        <v>11858</v>
      </c>
      <c r="C2392" s="159" t="s">
        <v>11849</v>
      </c>
      <c r="D2392" s="159" t="s">
        <v>11849</v>
      </c>
      <c r="E2392" s="160">
        <v>1</v>
      </c>
      <c r="F2392" s="161">
        <v>500000</v>
      </c>
      <c r="G2392" s="161">
        <v>5000000</v>
      </c>
      <c r="H2392" s="159" t="s">
        <v>3651</v>
      </c>
      <c r="I2392" s="159" t="s">
        <v>8268</v>
      </c>
      <c r="J2392" s="159" t="s">
        <v>11859</v>
      </c>
      <c r="K2392" s="159"/>
      <c r="L2392" s="159" t="s">
        <v>11860</v>
      </c>
    </row>
    <row r="2393" spans="1:12" x14ac:dyDescent="0.2">
      <c r="A2393" s="159" t="s">
        <v>11861</v>
      </c>
      <c r="B2393" s="159" t="s">
        <v>11862</v>
      </c>
      <c r="C2393" s="159" t="s">
        <v>11849</v>
      </c>
      <c r="D2393" s="159" t="s">
        <v>11849</v>
      </c>
      <c r="E2393" s="160">
        <v>1</v>
      </c>
      <c r="F2393" s="161">
        <v>16998224</v>
      </c>
      <c r="G2393" s="161">
        <v>16998224</v>
      </c>
      <c r="H2393" s="159" t="s">
        <v>3651</v>
      </c>
      <c r="I2393" s="159" t="s">
        <v>3671</v>
      </c>
      <c r="J2393" s="159" t="s">
        <v>4835</v>
      </c>
      <c r="K2393" s="159"/>
      <c r="L2393" s="159" t="s">
        <v>11863</v>
      </c>
    </row>
    <row r="2394" spans="1:12" x14ac:dyDescent="0.2">
      <c r="A2394" s="159" t="s">
        <v>11864</v>
      </c>
      <c r="B2394" s="159" t="s">
        <v>11865</v>
      </c>
      <c r="C2394" s="159" t="s">
        <v>11866</v>
      </c>
      <c r="D2394" s="159" t="s">
        <v>11866</v>
      </c>
      <c r="E2394" s="160">
        <v>1</v>
      </c>
      <c r="F2394" s="161">
        <v>2450000</v>
      </c>
      <c r="G2394" s="161">
        <v>5000000</v>
      </c>
      <c r="H2394" s="159" t="s">
        <v>3651</v>
      </c>
      <c r="I2394" s="159" t="s">
        <v>3753</v>
      </c>
      <c r="J2394" s="159" t="s">
        <v>11867</v>
      </c>
      <c r="K2394" s="159" t="s">
        <v>193</v>
      </c>
      <c r="L2394" s="159" t="s">
        <v>11868</v>
      </c>
    </row>
    <row r="2395" spans="1:12" x14ac:dyDescent="0.2">
      <c r="A2395" s="159" t="s">
        <v>7125</v>
      </c>
      <c r="B2395" s="159" t="s">
        <v>7126</v>
      </c>
      <c r="C2395" s="159" t="s">
        <v>11866</v>
      </c>
      <c r="D2395" s="159" t="s">
        <v>11866</v>
      </c>
      <c r="E2395" s="160">
        <v>1</v>
      </c>
      <c r="F2395" s="161">
        <v>1800000</v>
      </c>
      <c r="G2395" s="161">
        <v>1800000</v>
      </c>
      <c r="H2395" s="159" t="s">
        <v>3651</v>
      </c>
      <c r="I2395" s="159" t="s">
        <v>5733</v>
      </c>
      <c r="J2395" s="159" t="s">
        <v>8233</v>
      </c>
      <c r="K2395" s="159"/>
      <c r="L2395" s="159" t="s">
        <v>11869</v>
      </c>
    </row>
    <row r="2396" spans="1:12" x14ac:dyDescent="0.2">
      <c r="A2396" s="159" t="s">
        <v>9135</v>
      </c>
      <c r="B2396" s="159" t="s">
        <v>9136</v>
      </c>
      <c r="C2396" s="159" t="s">
        <v>11866</v>
      </c>
      <c r="D2396" s="159" t="s">
        <v>11866</v>
      </c>
      <c r="E2396" s="160">
        <v>1</v>
      </c>
      <c r="F2396" s="161">
        <v>11800000</v>
      </c>
      <c r="G2396" s="161">
        <v>11800000</v>
      </c>
      <c r="H2396" s="159" t="s">
        <v>3651</v>
      </c>
      <c r="I2396" s="159" t="s">
        <v>5733</v>
      </c>
      <c r="J2396" s="159" t="s">
        <v>7388</v>
      </c>
      <c r="K2396" s="159"/>
      <c r="L2396" s="159" t="s">
        <v>11870</v>
      </c>
    </row>
    <row r="2397" spans="1:12" x14ac:dyDescent="0.2">
      <c r="A2397" s="159" t="s">
        <v>3852</v>
      </c>
      <c r="B2397" s="159" t="s">
        <v>11871</v>
      </c>
      <c r="C2397" s="159" t="s">
        <v>11866</v>
      </c>
      <c r="D2397" s="159" t="s">
        <v>11866</v>
      </c>
      <c r="E2397" s="160">
        <v>1</v>
      </c>
      <c r="F2397" s="161">
        <v>372249945</v>
      </c>
      <c r="G2397" s="161">
        <v>512000000</v>
      </c>
      <c r="H2397" s="159" t="s">
        <v>3670</v>
      </c>
      <c r="I2397" s="159" t="s">
        <v>3680</v>
      </c>
      <c r="J2397" s="159" t="s">
        <v>3680</v>
      </c>
      <c r="K2397" s="159"/>
      <c r="L2397" s="159" t="s">
        <v>3853</v>
      </c>
    </row>
    <row r="2398" spans="1:12" x14ac:dyDescent="0.2">
      <c r="A2398" s="159" t="s">
        <v>11872</v>
      </c>
      <c r="B2398" s="159" t="s">
        <v>11873</v>
      </c>
      <c r="C2398" s="159" t="s">
        <v>11866</v>
      </c>
      <c r="D2398" s="159" t="s">
        <v>11866</v>
      </c>
      <c r="E2398" s="160">
        <v>1</v>
      </c>
      <c r="F2398" s="161">
        <v>119999986</v>
      </c>
      <c r="G2398" s="161">
        <v>119999986</v>
      </c>
      <c r="H2398" s="159" t="s">
        <v>3651</v>
      </c>
      <c r="I2398" s="159" t="s">
        <v>5250</v>
      </c>
      <c r="J2398" s="159" t="s">
        <v>5476</v>
      </c>
      <c r="K2398" s="159"/>
      <c r="L2398" s="159" t="s">
        <v>11874</v>
      </c>
    </row>
    <row r="2399" spans="1:12" x14ac:dyDescent="0.2">
      <c r="A2399" s="159" t="s">
        <v>11872</v>
      </c>
      <c r="B2399" s="159" t="s">
        <v>11873</v>
      </c>
      <c r="C2399" s="159" t="s">
        <v>11866</v>
      </c>
      <c r="D2399" s="159" t="s">
        <v>11866</v>
      </c>
      <c r="E2399" s="160">
        <v>1</v>
      </c>
      <c r="F2399" s="161">
        <v>41867154</v>
      </c>
      <c r="G2399" s="161">
        <v>41867154</v>
      </c>
      <c r="H2399" s="159" t="s">
        <v>3651</v>
      </c>
      <c r="I2399" s="159" t="s">
        <v>5250</v>
      </c>
      <c r="J2399" s="159" t="s">
        <v>5476</v>
      </c>
      <c r="K2399" s="159"/>
      <c r="L2399" s="159" t="s">
        <v>11875</v>
      </c>
    </row>
    <row r="2400" spans="1:12" x14ac:dyDescent="0.2">
      <c r="A2400" s="159" t="s">
        <v>11876</v>
      </c>
      <c r="B2400" s="159" t="s">
        <v>11877</v>
      </c>
      <c r="C2400" s="159" t="s">
        <v>11866</v>
      </c>
      <c r="D2400" s="159" t="s">
        <v>11866</v>
      </c>
      <c r="E2400" s="160">
        <v>1</v>
      </c>
      <c r="F2400" s="161">
        <v>17491836</v>
      </c>
      <c r="G2400" s="161">
        <v>27200000</v>
      </c>
      <c r="H2400" s="159" t="s">
        <v>3651</v>
      </c>
      <c r="I2400" s="159" t="s">
        <v>3671</v>
      </c>
      <c r="J2400" s="159" t="s">
        <v>5256</v>
      </c>
      <c r="K2400" s="159"/>
      <c r="L2400" s="159" t="s">
        <v>11878</v>
      </c>
    </row>
    <row r="2401" spans="1:12" x14ac:dyDescent="0.2">
      <c r="A2401" s="159" t="s">
        <v>11879</v>
      </c>
      <c r="B2401" s="159" t="s">
        <v>11880</v>
      </c>
      <c r="C2401" s="159" t="s">
        <v>11881</v>
      </c>
      <c r="D2401" s="159" t="s">
        <v>11881</v>
      </c>
      <c r="E2401" s="160">
        <v>1</v>
      </c>
      <c r="F2401" s="161">
        <v>44979987</v>
      </c>
      <c r="G2401" s="161">
        <v>44979987</v>
      </c>
      <c r="H2401" s="159" t="s">
        <v>3651</v>
      </c>
      <c r="I2401" s="159" t="s">
        <v>3871</v>
      </c>
      <c r="J2401" s="159" t="s">
        <v>3872</v>
      </c>
      <c r="K2401" s="159"/>
      <c r="L2401" s="159" t="s">
        <v>11882</v>
      </c>
    </row>
    <row r="2402" spans="1:12" x14ac:dyDescent="0.2">
      <c r="A2402" s="159" t="s">
        <v>8939</v>
      </c>
      <c r="B2402" s="159" t="s">
        <v>8940</v>
      </c>
      <c r="C2402" s="159" t="s">
        <v>7884</v>
      </c>
      <c r="D2402" s="159" t="s">
        <v>7884</v>
      </c>
      <c r="E2402" s="160">
        <v>1</v>
      </c>
      <c r="F2402" s="161">
        <v>1200000</v>
      </c>
      <c r="G2402" s="161">
        <v>1200000</v>
      </c>
      <c r="H2402" s="159" t="s">
        <v>3651</v>
      </c>
      <c r="I2402" s="159" t="s">
        <v>3671</v>
      </c>
      <c r="J2402" s="159" t="s">
        <v>5196</v>
      </c>
      <c r="K2402" s="159" t="s">
        <v>178</v>
      </c>
      <c r="L2402" s="159" t="s">
        <v>11883</v>
      </c>
    </row>
    <row r="2403" spans="1:12" x14ac:dyDescent="0.2">
      <c r="A2403" s="159" t="s">
        <v>3731</v>
      </c>
      <c r="B2403" s="159" t="s">
        <v>3732</v>
      </c>
      <c r="C2403" s="159" t="s">
        <v>3461</v>
      </c>
      <c r="D2403" s="159" t="s">
        <v>3461</v>
      </c>
      <c r="E2403" s="160">
        <v>1</v>
      </c>
      <c r="F2403" s="161">
        <v>128000</v>
      </c>
      <c r="G2403" s="161">
        <v>128000</v>
      </c>
      <c r="H2403" s="159" t="s">
        <v>3651</v>
      </c>
      <c r="I2403" s="159" t="s">
        <v>3680</v>
      </c>
      <c r="J2403" s="159" t="s">
        <v>3966</v>
      </c>
      <c r="K2403" s="159"/>
      <c r="L2403" s="159" t="s">
        <v>3462</v>
      </c>
    </row>
    <row r="2404" spans="1:12" x14ac:dyDescent="0.2">
      <c r="A2404" s="159" t="s">
        <v>11884</v>
      </c>
      <c r="B2404" s="159" t="s">
        <v>11885</v>
      </c>
      <c r="C2404" s="159" t="s">
        <v>11426</v>
      </c>
      <c r="D2404" s="159" t="s">
        <v>11426</v>
      </c>
      <c r="E2404" s="160">
        <v>1</v>
      </c>
      <c r="F2404" s="161">
        <v>3485001</v>
      </c>
      <c r="G2404" s="161">
        <v>3485001</v>
      </c>
      <c r="H2404" s="159" t="s">
        <v>3651</v>
      </c>
      <c r="I2404" s="159" t="s">
        <v>3810</v>
      </c>
      <c r="J2404" s="159" t="s">
        <v>5040</v>
      </c>
      <c r="K2404" s="159" t="s">
        <v>193</v>
      </c>
      <c r="L2404" s="159" t="s">
        <v>11886</v>
      </c>
    </row>
    <row r="2405" spans="1:12" x14ac:dyDescent="0.2">
      <c r="A2405" s="159" t="s">
        <v>7252</v>
      </c>
      <c r="B2405" s="159" t="s">
        <v>7253</v>
      </c>
      <c r="C2405" s="159" t="s">
        <v>11426</v>
      </c>
      <c r="D2405" s="159" t="s">
        <v>11426</v>
      </c>
      <c r="E2405" s="160">
        <v>1</v>
      </c>
      <c r="F2405" s="161">
        <v>5000000</v>
      </c>
      <c r="G2405" s="161">
        <v>25000000</v>
      </c>
      <c r="H2405" s="159" t="s">
        <v>3670</v>
      </c>
      <c r="I2405" s="159" t="s">
        <v>5209</v>
      </c>
      <c r="J2405" s="159" t="s">
        <v>5663</v>
      </c>
      <c r="K2405" s="159" t="s">
        <v>182</v>
      </c>
      <c r="L2405" s="159" t="s">
        <v>11887</v>
      </c>
    </row>
    <row r="2406" spans="1:12" x14ac:dyDescent="0.2">
      <c r="A2406" s="159" t="s">
        <v>8730</v>
      </c>
      <c r="B2406" s="159" t="s">
        <v>8731</v>
      </c>
      <c r="C2406" s="159" t="s">
        <v>11426</v>
      </c>
      <c r="D2406" s="159" t="s">
        <v>11426</v>
      </c>
      <c r="E2406" s="160">
        <v>1</v>
      </c>
      <c r="F2406" s="161">
        <v>0</v>
      </c>
      <c r="G2406" s="161"/>
      <c r="H2406" s="159" t="s">
        <v>3651</v>
      </c>
      <c r="I2406" s="159" t="s">
        <v>3671</v>
      </c>
      <c r="J2406" s="159" t="s">
        <v>5256</v>
      </c>
      <c r="K2406" s="159"/>
      <c r="L2406" s="159" t="s">
        <v>11888</v>
      </c>
    </row>
    <row r="2407" spans="1:12" x14ac:dyDescent="0.2">
      <c r="A2407" s="159" t="s">
        <v>11889</v>
      </c>
      <c r="B2407" s="159" t="s">
        <v>11890</v>
      </c>
      <c r="C2407" s="159" t="s">
        <v>11426</v>
      </c>
      <c r="D2407" s="159" t="s">
        <v>11891</v>
      </c>
      <c r="E2407" s="160">
        <v>2</v>
      </c>
      <c r="F2407" s="161">
        <v>2026000</v>
      </c>
      <c r="G2407" s="161">
        <v>3000000</v>
      </c>
      <c r="H2407" s="159" t="s">
        <v>3651</v>
      </c>
      <c r="I2407" s="159" t="s">
        <v>3810</v>
      </c>
      <c r="J2407" s="159" t="s">
        <v>5859</v>
      </c>
      <c r="K2407" s="159"/>
      <c r="L2407" s="159" t="s">
        <v>11892</v>
      </c>
    </row>
    <row r="2408" spans="1:12" x14ac:dyDescent="0.2">
      <c r="A2408" s="159" t="s">
        <v>11728</v>
      </c>
      <c r="B2408" s="159" t="s">
        <v>11729</v>
      </c>
      <c r="C2408" s="159" t="s">
        <v>11426</v>
      </c>
      <c r="D2408" s="159" t="s">
        <v>11426</v>
      </c>
      <c r="E2408" s="160">
        <v>1</v>
      </c>
      <c r="F2408" s="161">
        <v>20000001</v>
      </c>
      <c r="G2408" s="161">
        <v>20000001</v>
      </c>
      <c r="H2408" s="159" t="s">
        <v>3651</v>
      </c>
      <c r="I2408" s="159" t="s">
        <v>3656</v>
      </c>
      <c r="J2408" s="159" t="s">
        <v>5077</v>
      </c>
      <c r="K2408" s="159"/>
      <c r="L2408" s="159" t="s">
        <v>11893</v>
      </c>
    </row>
    <row r="2409" spans="1:12" x14ac:dyDescent="0.2">
      <c r="A2409" s="159" t="s">
        <v>11894</v>
      </c>
      <c r="B2409" s="159" t="s">
        <v>11895</v>
      </c>
      <c r="C2409" s="159" t="s">
        <v>2161</v>
      </c>
      <c r="D2409" s="159" t="s">
        <v>2161</v>
      </c>
      <c r="E2409" s="160">
        <v>1</v>
      </c>
      <c r="F2409" s="161">
        <v>3300000</v>
      </c>
      <c r="G2409" s="161">
        <v>3300000</v>
      </c>
      <c r="H2409" s="159" t="s">
        <v>3651</v>
      </c>
      <c r="I2409" s="159" t="s">
        <v>3810</v>
      </c>
      <c r="J2409" s="159" t="s">
        <v>5040</v>
      </c>
      <c r="K2409" s="159"/>
      <c r="L2409" s="159" t="s">
        <v>11896</v>
      </c>
    </row>
    <row r="2410" spans="1:12" x14ac:dyDescent="0.2">
      <c r="A2410" s="159" t="s">
        <v>11897</v>
      </c>
      <c r="B2410" s="159" t="s">
        <v>11898</v>
      </c>
      <c r="C2410" s="159" t="s">
        <v>2161</v>
      </c>
      <c r="D2410" s="159" t="s">
        <v>2161</v>
      </c>
      <c r="E2410" s="160">
        <v>1</v>
      </c>
      <c r="F2410" s="161">
        <v>125000</v>
      </c>
      <c r="G2410" s="161">
        <v>500000</v>
      </c>
      <c r="H2410" s="159" t="s">
        <v>3670</v>
      </c>
      <c r="I2410" s="159" t="s">
        <v>3711</v>
      </c>
      <c r="J2410" s="159" t="s">
        <v>5493</v>
      </c>
      <c r="K2410" s="159" t="s">
        <v>196</v>
      </c>
      <c r="L2410" s="159" t="s">
        <v>11899</v>
      </c>
    </row>
    <row r="2411" spans="1:12" x14ac:dyDescent="0.2">
      <c r="A2411" s="159" t="s">
        <v>11900</v>
      </c>
      <c r="B2411" s="159" t="s">
        <v>11901</v>
      </c>
      <c r="C2411" s="159" t="s">
        <v>2161</v>
      </c>
      <c r="D2411" s="159" t="s">
        <v>2161</v>
      </c>
      <c r="E2411" s="160">
        <v>1</v>
      </c>
      <c r="F2411" s="161">
        <v>25175501</v>
      </c>
      <c r="G2411" s="161">
        <v>50350497</v>
      </c>
      <c r="H2411" s="159" t="s">
        <v>3670</v>
      </c>
      <c r="I2411" s="159" t="s">
        <v>3656</v>
      </c>
      <c r="J2411" s="159" t="s">
        <v>5077</v>
      </c>
      <c r="K2411" s="159"/>
      <c r="L2411" s="159" t="s">
        <v>11902</v>
      </c>
    </row>
    <row r="2412" spans="1:12" x14ac:dyDescent="0.2">
      <c r="A2412" s="159" t="s">
        <v>11903</v>
      </c>
      <c r="B2412" s="159" t="s">
        <v>11904</v>
      </c>
      <c r="C2412" s="159" t="s">
        <v>2280</v>
      </c>
      <c r="D2412" s="159" t="s">
        <v>2280</v>
      </c>
      <c r="E2412" s="160">
        <v>1</v>
      </c>
      <c r="F2412" s="161">
        <v>13</v>
      </c>
      <c r="G2412" s="161">
        <v>13</v>
      </c>
      <c r="H2412" s="159" t="s">
        <v>3651</v>
      </c>
      <c r="I2412" s="159" t="s">
        <v>3680</v>
      </c>
      <c r="J2412" s="159" t="s">
        <v>3680</v>
      </c>
      <c r="K2412" s="159" t="s">
        <v>193</v>
      </c>
      <c r="L2412" s="159" t="s">
        <v>11905</v>
      </c>
    </row>
    <row r="2413" spans="1:12" x14ac:dyDescent="0.2">
      <c r="A2413" s="159" t="s">
        <v>11906</v>
      </c>
      <c r="B2413" s="159" t="s">
        <v>11907</v>
      </c>
      <c r="C2413" s="159" t="s">
        <v>2280</v>
      </c>
      <c r="D2413" s="159" t="s">
        <v>2280</v>
      </c>
      <c r="E2413" s="160">
        <v>1</v>
      </c>
      <c r="F2413" s="161">
        <v>5781000</v>
      </c>
      <c r="G2413" s="161">
        <v>5781000</v>
      </c>
      <c r="H2413" s="159" t="s">
        <v>3651</v>
      </c>
      <c r="I2413" s="159" t="s">
        <v>3680</v>
      </c>
      <c r="J2413" s="159" t="s">
        <v>6392</v>
      </c>
      <c r="K2413" s="159"/>
      <c r="L2413" s="159" t="s">
        <v>11908</v>
      </c>
    </row>
    <row r="2414" spans="1:12" x14ac:dyDescent="0.2">
      <c r="A2414" s="159" t="s">
        <v>11064</v>
      </c>
      <c r="B2414" s="159" t="s">
        <v>11909</v>
      </c>
      <c r="C2414" s="159" t="s">
        <v>2280</v>
      </c>
      <c r="D2414" s="159" t="s">
        <v>2280</v>
      </c>
      <c r="E2414" s="160">
        <v>1</v>
      </c>
      <c r="F2414" s="161">
        <v>1910250</v>
      </c>
      <c r="G2414" s="161">
        <v>1910250</v>
      </c>
      <c r="H2414" s="159" t="s">
        <v>3651</v>
      </c>
      <c r="I2414" s="159" t="s">
        <v>4846</v>
      </c>
      <c r="J2414" s="159" t="s">
        <v>5892</v>
      </c>
      <c r="K2414" s="159"/>
      <c r="L2414" s="159" t="s">
        <v>11910</v>
      </c>
    </row>
    <row r="2415" spans="1:12" x14ac:dyDescent="0.2">
      <c r="A2415" s="159" t="s">
        <v>11911</v>
      </c>
      <c r="B2415" s="159" t="s">
        <v>11912</v>
      </c>
      <c r="C2415" s="159" t="s">
        <v>2280</v>
      </c>
      <c r="D2415" s="159" t="s">
        <v>2280</v>
      </c>
      <c r="E2415" s="160">
        <v>1</v>
      </c>
      <c r="F2415" s="161">
        <v>2500000</v>
      </c>
      <c r="G2415" s="161">
        <v>2500000</v>
      </c>
      <c r="H2415" s="159" t="s">
        <v>3670</v>
      </c>
      <c r="I2415" s="159" t="s">
        <v>3716</v>
      </c>
      <c r="J2415" s="159" t="s">
        <v>9176</v>
      </c>
      <c r="K2415" s="159"/>
      <c r="L2415" s="159" t="s">
        <v>11913</v>
      </c>
    </row>
    <row r="2416" spans="1:12" x14ac:dyDescent="0.2">
      <c r="A2416" s="159" t="s">
        <v>11914</v>
      </c>
      <c r="B2416" s="159" t="s">
        <v>11915</v>
      </c>
      <c r="C2416" s="159" t="s">
        <v>2280</v>
      </c>
      <c r="D2416" s="159" t="s">
        <v>2280</v>
      </c>
      <c r="E2416" s="160">
        <v>1</v>
      </c>
      <c r="F2416" s="161">
        <v>52324</v>
      </c>
      <c r="G2416" s="161">
        <v>173071</v>
      </c>
      <c r="H2416" s="159" t="s">
        <v>3651</v>
      </c>
      <c r="I2416" s="159" t="s">
        <v>3776</v>
      </c>
      <c r="J2416" s="159" t="s">
        <v>11916</v>
      </c>
      <c r="K2416" s="159"/>
      <c r="L2416" s="159" t="s">
        <v>11917</v>
      </c>
    </row>
    <row r="2417" spans="1:12" x14ac:dyDescent="0.2">
      <c r="A2417" s="159" t="s">
        <v>11918</v>
      </c>
      <c r="B2417" s="159" t="s">
        <v>11919</v>
      </c>
      <c r="C2417" s="159" t="s">
        <v>2280</v>
      </c>
      <c r="D2417" s="159" t="s">
        <v>2280</v>
      </c>
      <c r="E2417" s="160">
        <v>1</v>
      </c>
      <c r="F2417" s="161">
        <v>5380000</v>
      </c>
      <c r="G2417" s="161">
        <v>17879999</v>
      </c>
      <c r="H2417" s="159" t="s">
        <v>3651</v>
      </c>
      <c r="I2417" s="159" t="s">
        <v>3663</v>
      </c>
      <c r="J2417" s="159" t="s">
        <v>5044</v>
      </c>
      <c r="K2417" s="159"/>
      <c r="L2417" s="159" t="s">
        <v>11920</v>
      </c>
    </row>
    <row r="2418" spans="1:12" x14ac:dyDescent="0.2">
      <c r="A2418" s="159" t="s">
        <v>5721</v>
      </c>
      <c r="B2418" s="159" t="s">
        <v>5722</v>
      </c>
      <c r="C2418" s="159" t="s">
        <v>2280</v>
      </c>
      <c r="D2418" s="159" t="s">
        <v>2280</v>
      </c>
      <c r="E2418" s="160">
        <v>1</v>
      </c>
      <c r="F2418" s="161">
        <v>125000</v>
      </c>
      <c r="G2418" s="161">
        <v>125000</v>
      </c>
      <c r="H2418" s="159" t="s">
        <v>3651</v>
      </c>
      <c r="I2418" s="159" t="s">
        <v>3660</v>
      </c>
      <c r="J2418" s="159" t="s">
        <v>5723</v>
      </c>
      <c r="K2418" s="159"/>
      <c r="L2418" s="159" t="s">
        <v>11921</v>
      </c>
    </row>
    <row r="2419" spans="1:12" x14ac:dyDescent="0.2">
      <c r="A2419" s="159" t="s">
        <v>11922</v>
      </c>
      <c r="B2419" s="159" t="s">
        <v>11923</v>
      </c>
      <c r="C2419" s="159" t="s">
        <v>11924</v>
      </c>
      <c r="D2419" s="159" t="s">
        <v>11924</v>
      </c>
      <c r="E2419" s="160">
        <v>1</v>
      </c>
      <c r="F2419" s="161">
        <v>15000000</v>
      </c>
      <c r="G2419" s="161">
        <v>15000000</v>
      </c>
      <c r="H2419" s="159" t="s">
        <v>3670</v>
      </c>
      <c r="I2419" s="159" t="s">
        <v>4295</v>
      </c>
      <c r="J2419" s="159" t="s">
        <v>11925</v>
      </c>
      <c r="K2419" s="159" t="s">
        <v>193</v>
      </c>
      <c r="L2419" s="159" t="s">
        <v>11926</v>
      </c>
    </row>
    <row r="2420" spans="1:12" x14ac:dyDescent="0.2">
      <c r="A2420" s="159" t="s">
        <v>8261</v>
      </c>
      <c r="B2420" s="159" t="s">
        <v>8262</v>
      </c>
      <c r="C2420" s="159" t="s">
        <v>11924</v>
      </c>
      <c r="D2420" s="159" t="s">
        <v>11924</v>
      </c>
      <c r="E2420" s="160">
        <v>1</v>
      </c>
      <c r="F2420" s="161">
        <v>4679395</v>
      </c>
      <c r="G2420" s="161">
        <v>20000000</v>
      </c>
      <c r="H2420" s="159" t="s">
        <v>3670</v>
      </c>
      <c r="I2420" s="159" t="s">
        <v>3656</v>
      </c>
      <c r="J2420" s="159" t="s">
        <v>3978</v>
      </c>
      <c r="K2420" s="159" t="s">
        <v>178</v>
      </c>
      <c r="L2420" s="159" t="s">
        <v>11927</v>
      </c>
    </row>
    <row r="2421" spans="1:12" x14ac:dyDescent="0.2">
      <c r="A2421" s="159" t="s">
        <v>10477</v>
      </c>
      <c r="B2421" s="159" t="s">
        <v>10478</v>
      </c>
      <c r="C2421" s="159" t="s">
        <v>11924</v>
      </c>
      <c r="D2421" s="159" t="s">
        <v>11924</v>
      </c>
      <c r="E2421" s="160">
        <v>1</v>
      </c>
      <c r="F2421" s="161">
        <v>4506807</v>
      </c>
      <c r="G2421" s="161">
        <v>4506807</v>
      </c>
      <c r="H2421" s="159" t="s">
        <v>3651</v>
      </c>
      <c r="I2421" s="159" t="s">
        <v>3818</v>
      </c>
      <c r="J2421" s="159" t="s">
        <v>6380</v>
      </c>
      <c r="K2421" s="159"/>
      <c r="L2421" s="159" t="s">
        <v>11928</v>
      </c>
    </row>
    <row r="2422" spans="1:12" x14ac:dyDescent="0.2">
      <c r="A2422" s="159" t="s">
        <v>7634</v>
      </c>
      <c r="B2422" s="159" t="s">
        <v>7635</v>
      </c>
      <c r="C2422" s="159" t="s">
        <v>11924</v>
      </c>
      <c r="D2422" s="159" t="s">
        <v>11924</v>
      </c>
      <c r="E2422" s="160">
        <v>1</v>
      </c>
      <c r="F2422" s="161">
        <v>786660</v>
      </c>
      <c r="G2422" s="161">
        <v>786660</v>
      </c>
      <c r="H2422" s="159" t="s">
        <v>3670</v>
      </c>
      <c r="I2422" s="159" t="s">
        <v>6980</v>
      </c>
      <c r="J2422" s="159" t="s">
        <v>7637</v>
      </c>
      <c r="K2422" s="159"/>
      <c r="L2422" s="159" t="s">
        <v>11929</v>
      </c>
    </row>
    <row r="2423" spans="1:12" x14ac:dyDescent="0.2">
      <c r="A2423" s="159" t="s">
        <v>8843</v>
      </c>
      <c r="B2423" s="159" t="s">
        <v>8844</v>
      </c>
      <c r="C2423" s="159" t="s">
        <v>4224</v>
      </c>
      <c r="D2423" s="159" t="s">
        <v>4224</v>
      </c>
      <c r="E2423" s="160">
        <v>1</v>
      </c>
      <c r="F2423" s="161">
        <v>5000000</v>
      </c>
      <c r="G2423" s="161">
        <v>5000000</v>
      </c>
      <c r="H2423" s="159" t="s">
        <v>3651</v>
      </c>
      <c r="I2423" s="159" t="s">
        <v>3671</v>
      </c>
      <c r="J2423" s="159" t="s">
        <v>8846</v>
      </c>
      <c r="K2423" s="159" t="s">
        <v>185</v>
      </c>
      <c r="L2423" s="159" t="s">
        <v>11930</v>
      </c>
    </row>
    <row r="2424" spans="1:12" x14ac:dyDescent="0.2">
      <c r="A2424" s="159" t="s">
        <v>7923</v>
      </c>
      <c r="B2424" s="159" t="s">
        <v>5311</v>
      </c>
      <c r="C2424" s="159" t="s">
        <v>4224</v>
      </c>
      <c r="D2424" s="159" t="s">
        <v>4224</v>
      </c>
      <c r="E2424" s="160">
        <v>1</v>
      </c>
      <c r="F2424" s="161">
        <v>2000000</v>
      </c>
      <c r="G2424" s="161">
        <v>2000000</v>
      </c>
      <c r="H2424" s="159" t="s">
        <v>3651</v>
      </c>
      <c r="I2424" s="159" t="s">
        <v>3687</v>
      </c>
      <c r="J2424" s="159" t="s">
        <v>5313</v>
      </c>
      <c r="K2424" s="159"/>
      <c r="L2424" s="159" t="s">
        <v>11931</v>
      </c>
    </row>
    <row r="2425" spans="1:12" x14ac:dyDescent="0.2">
      <c r="A2425" s="159" t="s">
        <v>3779</v>
      </c>
      <c r="B2425" s="159" t="s">
        <v>3781</v>
      </c>
      <c r="C2425" s="159" t="s">
        <v>4224</v>
      </c>
      <c r="D2425" s="159" t="s">
        <v>4224</v>
      </c>
      <c r="E2425" s="160">
        <v>1</v>
      </c>
      <c r="F2425" s="161">
        <v>125694186</v>
      </c>
      <c r="G2425" s="161">
        <v>150000002</v>
      </c>
      <c r="H2425" s="159" t="s">
        <v>3651</v>
      </c>
      <c r="I2425" s="159" t="s">
        <v>3671</v>
      </c>
      <c r="J2425" s="159" t="s">
        <v>3868</v>
      </c>
      <c r="K2425" s="159" t="s">
        <v>182</v>
      </c>
      <c r="L2425" s="159" t="s">
        <v>3780</v>
      </c>
    </row>
    <row r="2426" spans="1:12" x14ac:dyDescent="0.2">
      <c r="A2426" s="159" t="s">
        <v>7742</v>
      </c>
      <c r="B2426" s="159" t="s">
        <v>7743</v>
      </c>
      <c r="C2426" s="159" t="s">
        <v>4224</v>
      </c>
      <c r="D2426" s="159" t="s">
        <v>4224</v>
      </c>
      <c r="E2426" s="160">
        <v>1</v>
      </c>
      <c r="F2426" s="161">
        <v>6000000</v>
      </c>
      <c r="G2426" s="161">
        <v>6000000</v>
      </c>
      <c r="H2426" s="159" t="s">
        <v>3651</v>
      </c>
      <c r="I2426" s="159" t="s">
        <v>3810</v>
      </c>
      <c r="J2426" s="159" t="s">
        <v>5040</v>
      </c>
      <c r="K2426" s="159" t="s">
        <v>182</v>
      </c>
      <c r="L2426" s="159" t="s">
        <v>11932</v>
      </c>
    </row>
    <row r="2427" spans="1:12" x14ac:dyDescent="0.2">
      <c r="A2427" s="159" t="s">
        <v>11933</v>
      </c>
      <c r="B2427" s="159" t="s">
        <v>10026</v>
      </c>
      <c r="C2427" s="159" t="s">
        <v>4224</v>
      </c>
      <c r="D2427" s="159" t="s">
        <v>4224</v>
      </c>
      <c r="E2427" s="160">
        <v>1</v>
      </c>
      <c r="F2427" s="161">
        <v>500000</v>
      </c>
      <c r="G2427" s="161">
        <v>500000</v>
      </c>
      <c r="H2427" s="159" t="s">
        <v>3651</v>
      </c>
      <c r="I2427" s="159" t="s">
        <v>3753</v>
      </c>
      <c r="J2427" s="159" t="s">
        <v>5448</v>
      </c>
      <c r="K2427" s="159"/>
      <c r="L2427" s="159" t="s">
        <v>11934</v>
      </c>
    </row>
    <row r="2428" spans="1:12" x14ac:dyDescent="0.2">
      <c r="A2428" s="159" t="s">
        <v>11935</v>
      </c>
      <c r="B2428" s="159" t="s">
        <v>11936</v>
      </c>
      <c r="C2428" s="159" t="s">
        <v>3592</v>
      </c>
      <c r="D2428" s="159" t="s">
        <v>7982</v>
      </c>
      <c r="E2428" s="160">
        <v>2</v>
      </c>
      <c r="F2428" s="161">
        <v>142039949</v>
      </c>
      <c r="G2428" s="161">
        <v>142039949</v>
      </c>
      <c r="H2428" s="159" t="s">
        <v>3651</v>
      </c>
      <c r="I2428" s="159" t="s">
        <v>3656</v>
      </c>
      <c r="J2428" s="159" t="s">
        <v>3944</v>
      </c>
      <c r="K2428" s="159" t="s">
        <v>196</v>
      </c>
      <c r="L2428" s="159" t="s">
        <v>11937</v>
      </c>
    </row>
    <row r="2429" spans="1:12" x14ac:dyDescent="0.2">
      <c r="A2429" s="159" t="s">
        <v>11938</v>
      </c>
      <c r="B2429" s="159" t="s">
        <v>11939</v>
      </c>
      <c r="C2429" s="159" t="s">
        <v>3592</v>
      </c>
      <c r="D2429" s="159" t="s">
        <v>3592</v>
      </c>
      <c r="E2429" s="160">
        <v>1</v>
      </c>
      <c r="F2429" s="161">
        <v>750000</v>
      </c>
      <c r="G2429" s="161">
        <v>5000000</v>
      </c>
      <c r="H2429" s="159" t="s">
        <v>3651</v>
      </c>
      <c r="I2429" s="159" t="s">
        <v>4846</v>
      </c>
      <c r="J2429" s="159" t="s">
        <v>10134</v>
      </c>
      <c r="K2429" s="159" t="s">
        <v>189</v>
      </c>
      <c r="L2429" s="159" t="s">
        <v>11940</v>
      </c>
    </row>
    <row r="2430" spans="1:12" x14ac:dyDescent="0.2">
      <c r="A2430" s="159" t="s">
        <v>10669</v>
      </c>
      <c r="B2430" s="159" t="s">
        <v>10670</v>
      </c>
      <c r="C2430" s="159" t="s">
        <v>3592</v>
      </c>
      <c r="D2430" s="159" t="s">
        <v>3592</v>
      </c>
      <c r="E2430" s="160">
        <v>1</v>
      </c>
      <c r="F2430" s="161">
        <v>130023000</v>
      </c>
      <c r="G2430" s="161">
        <v>130023000</v>
      </c>
      <c r="H2430" s="159" t="s">
        <v>3651</v>
      </c>
      <c r="I2430" s="159" t="s">
        <v>3666</v>
      </c>
      <c r="J2430" s="159" t="s">
        <v>5676</v>
      </c>
      <c r="K2430" s="159"/>
      <c r="L2430" s="159" t="s">
        <v>11941</v>
      </c>
    </row>
    <row r="2431" spans="1:12" x14ac:dyDescent="0.2">
      <c r="A2431" s="159" t="s">
        <v>11942</v>
      </c>
      <c r="B2431" s="159" t="s">
        <v>11943</v>
      </c>
      <c r="C2431" s="159" t="s">
        <v>3592</v>
      </c>
      <c r="D2431" s="159" t="s">
        <v>3592</v>
      </c>
      <c r="E2431" s="160">
        <v>1</v>
      </c>
      <c r="F2431" s="161">
        <v>14999999</v>
      </c>
      <c r="G2431" s="161">
        <v>22999995</v>
      </c>
      <c r="H2431" s="159" t="s">
        <v>3651</v>
      </c>
      <c r="I2431" s="159" t="s">
        <v>3656</v>
      </c>
      <c r="J2431" s="159" t="s">
        <v>5077</v>
      </c>
      <c r="K2431" s="159" t="s">
        <v>193</v>
      </c>
      <c r="L2431" s="159" t="s">
        <v>11944</v>
      </c>
    </row>
    <row r="2432" spans="1:12" x14ac:dyDescent="0.2">
      <c r="A2432" s="159" t="s">
        <v>3703</v>
      </c>
      <c r="B2432" s="159" t="s">
        <v>3705</v>
      </c>
      <c r="C2432" s="159" t="s">
        <v>3592</v>
      </c>
      <c r="D2432" s="159" t="s">
        <v>3592</v>
      </c>
      <c r="E2432" s="160">
        <v>1</v>
      </c>
      <c r="F2432" s="161">
        <v>0</v>
      </c>
      <c r="G2432" s="161">
        <v>10000000</v>
      </c>
      <c r="H2432" s="159" t="s">
        <v>3670</v>
      </c>
      <c r="I2432" s="159" t="s">
        <v>3704</v>
      </c>
      <c r="J2432" s="159" t="s">
        <v>7756</v>
      </c>
      <c r="K2432" s="159"/>
      <c r="L2432" s="159" t="s">
        <v>3593</v>
      </c>
    </row>
    <row r="2433" spans="1:12" x14ac:dyDescent="0.2">
      <c r="A2433" s="159" t="s">
        <v>11945</v>
      </c>
      <c r="B2433" s="159" t="s">
        <v>11946</v>
      </c>
      <c r="C2433" s="159" t="s">
        <v>3592</v>
      </c>
      <c r="D2433" s="159" t="s">
        <v>3592</v>
      </c>
      <c r="E2433" s="160">
        <v>1</v>
      </c>
      <c r="F2433" s="161">
        <v>1000000</v>
      </c>
      <c r="G2433" s="161">
        <v>5000000</v>
      </c>
      <c r="H2433" s="159" t="s">
        <v>3670</v>
      </c>
      <c r="I2433" s="159" t="s">
        <v>4846</v>
      </c>
      <c r="J2433" s="159" t="s">
        <v>4968</v>
      </c>
      <c r="K2433" s="159"/>
      <c r="L2433" s="159" t="s">
        <v>11947</v>
      </c>
    </row>
    <row r="2434" spans="1:12" x14ac:dyDescent="0.2">
      <c r="A2434" s="159" t="s">
        <v>11948</v>
      </c>
      <c r="B2434" s="159" t="s">
        <v>11949</v>
      </c>
      <c r="C2434" s="159" t="s">
        <v>11950</v>
      </c>
      <c r="D2434" s="159" t="s">
        <v>11950</v>
      </c>
      <c r="E2434" s="160">
        <v>1</v>
      </c>
      <c r="F2434" s="161">
        <v>0</v>
      </c>
      <c r="G2434" s="161">
        <v>5000000</v>
      </c>
      <c r="H2434" s="159" t="s">
        <v>3651</v>
      </c>
      <c r="I2434" s="159" t="s">
        <v>3656</v>
      </c>
      <c r="J2434" s="159" t="s">
        <v>3881</v>
      </c>
      <c r="K2434" s="159" t="s">
        <v>189</v>
      </c>
      <c r="L2434" s="159" t="s">
        <v>11951</v>
      </c>
    </row>
    <row r="2435" spans="1:12" x14ac:dyDescent="0.2">
      <c r="A2435" s="159" t="s">
        <v>11952</v>
      </c>
      <c r="B2435" s="159" t="s">
        <v>11953</v>
      </c>
      <c r="C2435" s="159" t="s">
        <v>11950</v>
      </c>
      <c r="D2435" s="159" t="s">
        <v>11954</v>
      </c>
      <c r="E2435" s="160">
        <v>3</v>
      </c>
      <c r="F2435" s="161">
        <v>5188530</v>
      </c>
      <c r="G2435" s="161">
        <v>8000000</v>
      </c>
      <c r="H2435" s="159" t="s">
        <v>3651</v>
      </c>
      <c r="I2435" s="159" t="s">
        <v>6859</v>
      </c>
      <c r="J2435" s="159" t="s">
        <v>11955</v>
      </c>
      <c r="K2435" s="159"/>
      <c r="L2435" s="159" t="s">
        <v>11956</v>
      </c>
    </row>
    <row r="2436" spans="1:12" x14ac:dyDescent="0.2">
      <c r="A2436" s="159" t="s">
        <v>11957</v>
      </c>
      <c r="B2436" s="159" t="s">
        <v>11958</v>
      </c>
      <c r="C2436" s="159" t="s">
        <v>11959</v>
      </c>
      <c r="D2436" s="159" t="s">
        <v>11959</v>
      </c>
      <c r="E2436" s="160">
        <v>1</v>
      </c>
      <c r="F2436" s="161">
        <v>5000000</v>
      </c>
      <c r="G2436" s="161">
        <v>9000000</v>
      </c>
      <c r="H2436" s="159" t="s">
        <v>3651</v>
      </c>
      <c r="I2436" s="159" t="s">
        <v>3656</v>
      </c>
      <c r="J2436" s="159" t="s">
        <v>8011</v>
      </c>
      <c r="K2436" s="159" t="s">
        <v>196</v>
      </c>
      <c r="L2436" s="159" t="s">
        <v>11960</v>
      </c>
    </row>
    <row r="2437" spans="1:12" x14ac:dyDescent="0.2">
      <c r="A2437" s="159" t="s">
        <v>6887</v>
      </c>
      <c r="B2437" s="159" t="s">
        <v>6888</v>
      </c>
      <c r="C2437" s="159" t="s">
        <v>2206</v>
      </c>
      <c r="D2437" s="159" t="s">
        <v>11961</v>
      </c>
      <c r="E2437" s="160">
        <v>2</v>
      </c>
      <c r="F2437" s="161">
        <v>0</v>
      </c>
      <c r="G2437" s="161">
        <v>1250000</v>
      </c>
      <c r="H2437" s="159" t="s">
        <v>3651</v>
      </c>
      <c r="I2437" s="159" t="s">
        <v>3663</v>
      </c>
      <c r="J2437" s="159" t="s">
        <v>6889</v>
      </c>
      <c r="K2437" s="159" t="s">
        <v>182</v>
      </c>
      <c r="L2437" s="159" t="s">
        <v>11962</v>
      </c>
    </row>
    <row r="2438" spans="1:12" x14ac:dyDescent="0.2">
      <c r="A2438" s="159" t="s">
        <v>11963</v>
      </c>
      <c r="B2438" s="159" t="s">
        <v>11964</v>
      </c>
      <c r="C2438" s="159" t="s">
        <v>2206</v>
      </c>
      <c r="D2438" s="159" t="s">
        <v>2206</v>
      </c>
      <c r="E2438" s="160">
        <v>1</v>
      </c>
      <c r="F2438" s="161">
        <v>4920000</v>
      </c>
      <c r="G2438" s="161">
        <v>7520000</v>
      </c>
      <c r="H2438" s="159" t="s">
        <v>3651</v>
      </c>
      <c r="I2438" s="159" t="s">
        <v>3711</v>
      </c>
      <c r="J2438" s="159" t="s">
        <v>5599</v>
      </c>
      <c r="K2438" s="159" t="s">
        <v>178</v>
      </c>
      <c r="L2438" s="159" t="s">
        <v>11965</v>
      </c>
    </row>
    <row r="2439" spans="1:12" x14ac:dyDescent="0.2">
      <c r="A2439" s="159" t="s">
        <v>8830</v>
      </c>
      <c r="B2439" s="159" t="s">
        <v>8831</v>
      </c>
      <c r="C2439" s="159" t="s">
        <v>8751</v>
      </c>
      <c r="D2439" s="159" t="s">
        <v>11966</v>
      </c>
      <c r="E2439" s="160">
        <v>2</v>
      </c>
      <c r="F2439" s="161">
        <v>6809726</v>
      </c>
      <c r="G2439" s="161">
        <v>15000000</v>
      </c>
      <c r="H2439" s="159" t="s">
        <v>3651</v>
      </c>
      <c r="I2439" s="159" t="s">
        <v>8832</v>
      </c>
      <c r="J2439" s="159" t="s">
        <v>8833</v>
      </c>
      <c r="K2439" s="159"/>
      <c r="L2439" s="159" t="s">
        <v>11967</v>
      </c>
    </row>
    <row r="2440" spans="1:12" x14ac:dyDescent="0.2">
      <c r="A2440" s="159" t="s">
        <v>11968</v>
      </c>
      <c r="B2440" s="159" t="s">
        <v>11969</v>
      </c>
      <c r="C2440" s="159" t="s">
        <v>8751</v>
      </c>
      <c r="D2440" s="159" t="s">
        <v>8751</v>
      </c>
      <c r="E2440" s="160">
        <v>1</v>
      </c>
      <c r="F2440" s="161">
        <v>500000</v>
      </c>
      <c r="G2440" s="161">
        <v>13500000</v>
      </c>
      <c r="H2440" s="159" t="s">
        <v>3651</v>
      </c>
      <c r="I2440" s="159" t="s">
        <v>3656</v>
      </c>
      <c r="J2440" s="159" t="s">
        <v>4023</v>
      </c>
      <c r="K2440" s="159"/>
      <c r="L2440" s="159" t="s">
        <v>11970</v>
      </c>
    </row>
    <row r="2441" spans="1:12" x14ac:dyDescent="0.2">
      <c r="A2441" s="159" t="s">
        <v>10419</v>
      </c>
      <c r="B2441" s="159" t="s">
        <v>10420</v>
      </c>
      <c r="C2441" s="159" t="s">
        <v>8751</v>
      </c>
      <c r="D2441" s="159" t="s">
        <v>8751</v>
      </c>
      <c r="E2441" s="160">
        <v>1</v>
      </c>
      <c r="F2441" s="161">
        <v>0</v>
      </c>
      <c r="G2441" s="161">
        <v>9508010</v>
      </c>
      <c r="H2441" s="159" t="s">
        <v>3651</v>
      </c>
      <c r="I2441" s="159" t="s">
        <v>3753</v>
      </c>
      <c r="J2441" s="159" t="s">
        <v>5330</v>
      </c>
      <c r="K2441" s="159"/>
      <c r="L2441" s="159" t="s">
        <v>11971</v>
      </c>
    </row>
    <row r="2442" spans="1:12" x14ac:dyDescent="0.2">
      <c r="A2442" s="159" t="s">
        <v>11972</v>
      </c>
      <c r="B2442" s="159" t="s">
        <v>11973</v>
      </c>
      <c r="C2442" s="159" t="s">
        <v>8751</v>
      </c>
      <c r="D2442" s="159" t="s">
        <v>8751</v>
      </c>
      <c r="E2442" s="160">
        <v>1</v>
      </c>
      <c r="F2442" s="161">
        <v>1825445</v>
      </c>
      <c r="G2442" s="161">
        <v>3465450</v>
      </c>
      <c r="H2442" s="159" t="s">
        <v>3651</v>
      </c>
      <c r="I2442" s="159" t="s">
        <v>3656</v>
      </c>
      <c r="J2442" s="159" t="s">
        <v>3881</v>
      </c>
      <c r="K2442" s="159" t="s">
        <v>189</v>
      </c>
      <c r="L2442" s="159" t="s">
        <v>11974</v>
      </c>
    </row>
    <row r="2443" spans="1:12" x14ac:dyDescent="0.2">
      <c r="A2443" s="159" t="s">
        <v>3713</v>
      </c>
      <c r="B2443" s="159" t="s">
        <v>3714</v>
      </c>
      <c r="C2443" s="159" t="s">
        <v>3568</v>
      </c>
      <c r="D2443" s="159" t="s">
        <v>3568</v>
      </c>
      <c r="E2443" s="160">
        <v>1</v>
      </c>
      <c r="F2443" s="161">
        <v>136322</v>
      </c>
      <c r="G2443" s="161">
        <v>6358543</v>
      </c>
      <c r="H2443" s="159" t="s">
        <v>3651</v>
      </c>
      <c r="I2443" s="159" t="s">
        <v>3671</v>
      </c>
      <c r="J2443" s="159" t="s">
        <v>4202</v>
      </c>
      <c r="K2443" s="159"/>
      <c r="L2443" s="159" t="s">
        <v>3569</v>
      </c>
    </row>
    <row r="2444" spans="1:12" x14ac:dyDescent="0.2">
      <c r="A2444" s="159" t="s">
        <v>11975</v>
      </c>
      <c r="B2444" s="159" t="s">
        <v>11976</v>
      </c>
      <c r="C2444" s="159" t="s">
        <v>3568</v>
      </c>
      <c r="D2444" s="159" t="s">
        <v>3568</v>
      </c>
      <c r="E2444" s="160">
        <v>1</v>
      </c>
      <c r="F2444" s="161">
        <v>0</v>
      </c>
      <c r="G2444" s="161"/>
      <c r="H2444" s="159" t="s">
        <v>3651</v>
      </c>
      <c r="I2444" s="159" t="s">
        <v>3680</v>
      </c>
      <c r="J2444" s="159" t="s">
        <v>3680</v>
      </c>
      <c r="K2444" s="159" t="s">
        <v>196</v>
      </c>
      <c r="L2444" s="159" t="s">
        <v>11977</v>
      </c>
    </row>
    <row r="2445" spans="1:12" x14ac:dyDescent="0.2">
      <c r="A2445" s="159" t="s">
        <v>7896</v>
      </c>
      <c r="B2445" s="159" t="s">
        <v>7897</v>
      </c>
      <c r="C2445" s="159" t="s">
        <v>3568</v>
      </c>
      <c r="D2445" s="159" t="s">
        <v>3568</v>
      </c>
      <c r="E2445" s="160">
        <v>1</v>
      </c>
      <c r="F2445" s="161">
        <v>2900000</v>
      </c>
      <c r="G2445" s="161">
        <v>2900000</v>
      </c>
      <c r="H2445" s="159" t="s">
        <v>3670</v>
      </c>
      <c r="I2445" s="159" t="s">
        <v>3690</v>
      </c>
      <c r="J2445" s="159" t="s">
        <v>7277</v>
      </c>
      <c r="K2445" s="159"/>
      <c r="L2445" s="159" t="s">
        <v>11978</v>
      </c>
    </row>
    <row r="2446" spans="1:12" x14ac:dyDescent="0.2">
      <c r="A2446" s="159" t="s">
        <v>11252</v>
      </c>
      <c r="B2446" s="159" t="s">
        <v>11253</v>
      </c>
      <c r="C2446" s="159" t="s">
        <v>3568</v>
      </c>
      <c r="D2446" s="159" t="s">
        <v>3568</v>
      </c>
      <c r="E2446" s="160">
        <v>1</v>
      </c>
      <c r="F2446" s="161">
        <v>40000000</v>
      </c>
      <c r="G2446" s="161">
        <v>40000000</v>
      </c>
      <c r="H2446" s="159" t="s">
        <v>3651</v>
      </c>
      <c r="I2446" s="159" t="s">
        <v>3656</v>
      </c>
      <c r="J2446" s="159" t="s">
        <v>3944</v>
      </c>
      <c r="K2446" s="159" t="s">
        <v>185</v>
      </c>
      <c r="L2446" s="159" t="s">
        <v>11979</v>
      </c>
    </row>
    <row r="2447" spans="1:12" x14ac:dyDescent="0.2">
      <c r="A2447" s="159" t="s">
        <v>3874</v>
      </c>
      <c r="B2447" s="159" t="s">
        <v>8286</v>
      </c>
      <c r="C2447" s="159" t="s">
        <v>3568</v>
      </c>
      <c r="D2447" s="159" t="s">
        <v>3568</v>
      </c>
      <c r="E2447" s="160">
        <v>1</v>
      </c>
      <c r="F2447" s="161">
        <v>260410720</v>
      </c>
      <c r="G2447" s="161">
        <v>260410720</v>
      </c>
      <c r="H2447" s="159" t="s">
        <v>3651</v>
      </c>
      <c r="I2447" s="159" t="s">
        <v>3671</v>
      </c>
      <c r="J2447" s="159" t="s">
        <v>3875</v>
      </c>
      <c r="K2447" s="159"/>
      <c r="L2447" s="159" t="s">
        <v>3876</v>
      </c>
    </row>
    <row r="2448" spans="1:12" x14ac:dyDescent="0.2">
      <c r="A2448" s="159" t="s">
        <v>11980</v>
      </c>
      <c r="B2448" s="159" t="s">
        <v>11981</v>
      </c>
      <c r="C2448" s="159" t="s">
        <v>3568</v>
      </c>
      <c r="D2448" s="159" t="s">
        <v>3568</v>
      </c>
      <c r="E2448" s="160">
        <v>1</v>
      </c>
      <c r="F2448" s="161">
        <v>13039726</v>
      </c>
      <c r="G2448" s="161">
        <v>29185231</v>
      </c>
      <c r="H2448" s="159" t="s">
        <v>3651</v>
      </c>
      <c r="I2448" s="159" t="s">
        <v>3656</v>
      </c>
      <c r="J2448" s="159" t="s">
        <v>6912</v>
      </c>
      <c r="K2448" s="159" t="s">
        <v>193</v>
      </c>
      <c r="L2448" s="159" t="s">
        <v>11982</v>
      </c>
    </row>
    <row r="2449" spans="1:12" x14ac:dyDescent="0.2">
      <c r="A2449" s="159" t="s">
        <v>11983</v>
      </c>
      <c r="B2449" s="159" t="s">
        <v>11984</v>
      </c>
      <c r="C2449" s="159" t="s">
        <v>3568</v>
      </c>
      <c r="D2449" s="159" t="s">
        <v>9706</v>
      </c>
      <c r="E2449" s="160">
        <v>2</v>
      </c>
      <c r="F2449" s="161">
        <v>2578098</v>
      </c>
      <c r="G2449" s="161">
        <v>3000000</v>
      </c>
      <c r="H2449" s="159" t="s">
        <v>3651</v>
      </c>
      <c r="I2449" s="159" t="s">
        <v>5184</v>
      </c>
      <c r="J2449" s="159" t="s">
        <v>6083</v>
      </c>
      <c r="K2449" s="159"/>
      <c r="L2449" s="159" t="s">
        <v>11985</v>
      </c>
    </row>
    <row r="2450" spans="1:12" x14ac:dyDescent="0.2">
      <c r="A2450" s="159" t="s">
        <v>11986</v>
      </c>
      <c r="B2450" s="159" t="s">
        <v>11987</v>
      </c>
      <c r="C2450" s="159" t="s">
        <v>9706</v>
      </c>
      <c r="D2450" s="159" t="s">
        <v>9706</v>
      </c>
      <c r="E2450" s="160">
        <v>1</v>
      </c>
      <c r="F2450" s="161">
        <v>1250000</v>
      </c>
      <c r="G2450" s="161">
        <v>1500000</v>
      </c>
      <c r="H2450" s="159" t="s">
        <v>3670</v>
      </c>
      <c r="I2450" s="159" t="s">
        <v>3716</v>
      </c>
      <c r="J2450" s="159" t="s">
        <v>8343</v>
      </c>
      <c r="K2450" s="159" t="s">
        <v>193</v>
      </c>
      <c r="L2450" s="159" t="s">
        <v>11988</v>
      </c>
    </row>
    <row r="2451" spans="1:12" x14ac:dyDescent="0.2">
      <c r="A2451" s="159" t="s">
        <v>11989</v>
      </c>
      <c r="B2451" s="159" t="s">
        <v>11990</v>
      </c>
      <c r="C2451" s="159" t="s">
        <v>9706</v>
      </c>
      <c r="D2451" s="159" t="s">
        <v>9706</v>
      </c>
      <c r="E2451" s="160">
        <v>1</v>
      </c>
      <c r="F2451" s="161">
        <v>3324270</v>
      </c>
      <c r="G2451" s="161">
        <v>14999962</v>
      </c>
      <c r="H2451" s="159" t="s">
        <v>3651</v>
      </c>
      <c r="I2451" s="159" t="s">
        <v>3671</v>
      </c>
      <c r="J2451" s="159" t="s">
        <v>4835</v>
      </c>
      <c r="K2451" s="159"/>
      <c r="L2451" s="159" t="s">
        <v>11991</v>
      </c>
    </row>
    <row r="2452" spans="1:12" x14ac:dyDescent="0.2">
      <c r="A2452" s="159" t="s">
        <v>3895</v>
      </c>
      <c r="B2452" s="159" t="s">
        <v>9760</v>
      </c>
      <c r="C2452" s="159" t="s">
        <v>9706</v>
      </c>
      <c r="D2452" s="159" t="s">
        <v>9706</v>
      </c>
      <c r="E2452" s="160">
        <v>1</v>
      </c>
      <c r="F2452" s="161">
        <v>2730612</v>
      </c>
      <c r="G2452" s="161">
        <v>12000000</v>
      </c>
      <c r="H2452" s="159" t="s">
        <v>3651</v>
      </c>
      <c r="I2452" s="159" t="s">
        <v>3671</v>
      </c>
      <c r="J2452" s="159" t="s">
        <v>3896</v>
      </c>
      <c r="K2452" s="159"/>
      <c r="L2452" s="159" t="s">
        <v>11992</v>
      </c>
    </row>
    <row r="2453" spans="1:12" x14ac:dyDescent="0.2">
      <c r="A2453" s="159" t="s">
        <v>11993</v>
      </c>
      <c r="B2453" s="159" t="s">
        <v>11994</v>
      </c>
      <c r="C2453" s="159" t="s">
        <v>11995</v>
      </c>
      <c r="D2453" s="159" t="s">
        <v>11995</v>
      </c>
      <c r="E2453" s="160">
        <v>1</v>
      </c>
      <c r="F2453" s="161">
        <v>5000</v>
      </c>
      <c r="G2453" s="161">
        <v>5000</v>
      </c>
      <c r="H2453" s="159" t="s">
        <v>3651</v>
      </c>
      <c r="I2453" s="159" t="s">
        <v>3660</v>
      </c>
      <c r="J2453" s="159" t="s">
        <v>5242</v>
      </c>
      <c r="K2453" s="159" t="s">
        <v>193</v>
      </c>
      <c r="L2453" s="159" t="s">
        <v>11996</v>
      </c>
    </row>
    <row r="2454" spans="1:12" x14ac:dyDescent="0.2">
      <c r="A2454" s="159" t="s">
        <v>6467</v>
      </c>
      <c r="B2454" s="159" t="s">
        <v>6468</v>
      </c>
      <c r="C2454" s="159" t="s">
        <v>11995</v>
      </c>
      <c r="D2454" s="159" t="s">
        <v>5878</v>
      </c>
      <c r="E2454" s="160">
        <v>3</v>
      </c>
      <c r="F2454" s="161">
        <v>25436300</v>
      </c>
      <c r="G2454" s="161">
        <v>28386300</v>
      </c>
      <c r="H2454" s="159" t="s">
        <v>3651</v>
      </c>
      <c r="I2454" s="159" t="s">
        <v>3656</v>
      </c>
      <c r="J2454" s="159" t="s">
        <v>5077</v>
      </c>
      <c r="K2454" s="159"/>
      <c r="L2454" s="159" t="s">
        <v>11997</v>
      </c>
    </row>
    <row r="2455" spans="1:12" x14ac:dyDescent="0.2">
      <c r="A2455" s="159" t="s">
        <v>11998</v>
      </c>
      <c r="B2455" s="159" t="s">
        <v>11999</v>
      </c>
      <c r="C2455" s="159" t="s">
        <v>9927</v>
      </c>
      <c r="D2455" s="159" t="s">
        <v>9927</v>
      </c>
      <c r="E2455" s="160">
        <v>1</v>
      </c>
      <c r="F2455" s="161">
        <v>175000</v>
      </c>
      <c r="G2455" s="161">
        <v>300000</v>
      </c>
      <c r="H2455" s="159" t="s">
        <v>3670</v>
      </c>
      <c r="I2455" s="159" t="s">
        <v>3680</v>
      </c>
      <c r="J2455" s="159" t="s">
        <v>3680</v>
      </c>
      <c r="K2455" s="159" t="s">
        <v>193</v>
      </c>
      <c r="L2455" s="159" t="s">
        <v>12000</v>
      </c>
    </row>
    <row r="2456" spans="1:12" x14ac:dyDescent="0.2">
      <c r="A2456" s="159" t="s">
        <v>9199</v>
      </c>
      <c r="B2456" s="159" t="s">
        <v>9200</v>
      </c>
      <c r="C2456" s="159" t="s">
        <v>12001</v>
      </c>
      <c r="D2456" s="159" t="s">
        <v>12002</v>
      </c>
      <c r="E2456" s="160">
        <v>2</v>
      </c>
      <c r="F2456" s="161">
        <v>1000000</v>
      </c>
      <c r="G2456" s="161">
        <v>1000000</v>
      </c>
      <c r="H2456" s="159" t="s">
        <v>3670</v>
      </c>
      <c r="I2456" s="159" t="s">
        <v>3810</v>
      </c>
      <c r="J2456" s="159" t="s">
        <v>9202</v>
      </c>
      <c r="K2456" s="159" t="s">
        <v>185</v>
      </c>
      <c r="L2456" s="159" t="s">
        <v>12003</v>
      </c>
    </row>
    <row r="2457" spans="1:12" x14ac:dyDescent="0.2">
      <c r="A2457" s="159" t="s">
        <v>11105</v>
      </c>
      <c r="B2457" s="159" t="s">
        <v>11106</v>
      </c>
      <c r="C2457" s="159" t="s">
        <v>12001</v>
      </c>
      <c r="D2457" s="159" t="s">
        <v>12001</v>
      </c>
      <c r="E2457" s="160">
        <v>1</v>
      </c>
      <c r="F2457" s="161">
        <v>0</v>
      </c>
      <c r="G2457" s="161">
        <v>1146481</v>
      </c>
      <c r="H2457" s="159" t="s">
        <v>3651</v>
      </c>
      <c r="I2457" s="159" t="s">
        <v>3680</v>
      </c>
      <c r="J2457" s="159" t="s">
        <v>3680</v>
      </c>
      <c r="K2457" s="159"/>
      <c r="L2457" s="159" t="s">
        <v>12004</v>
      </c>
    </row>
    <row r="2458" spans="1:12" x14ac:dyDescent="0.2">
      <c r="A2458" s="159" t="s">
        <v>12005</v>
      </c>
      <c r="B2458" s="159" t="s">
        <v>12006</v>
      </c>
      <c r="C2458" s="159" t="s">
        <v>12001</v>
      </c>
      <c r="D2458" s="159" t="s">
        <v>12001</v>
      </c>
      <c r="E2458" s="160">
        <v>1</v>
      </c>
      <c r="F2458" s="161">
        <v>2000000</v>
      </c>
      <c r="G2458" s="161">
        <v>3000000</v>
      </c>
      <c r="H2458" s="159" t="s">
        <v>3670</v>
      </c>
      <c r="I2458" s="159" t="s">
        <v>4979</v>
      </c>
      <c r="J2458" s="159" t="s">
        <v>12007</v>
      </c>
      <c r="K2458" s="159"/>
      <c r="L2458" s="159" t="s">
        <v>12008</v>
      </c>
    </row>
    <row r="2459" spans="1:12" x14ac:dyDescent="0.2">
      <c r="A2459" s="159" t="s">
        <v>12009</v>
      </c>
      <c r="B2459" s="159" t="s">
        <v>12010</v>
      </c>
      <c r="C2459" s="159" t="s">
        <v>12001</v>
      </c>
      <c r="D2459" s="159" t="s">
        <v>12001</v>
      </c>
      <c r="E2459" s="160">
        <v>1</v>
      </c>
      <c r="F2459" s="161">
        <v>5849013</v>
      </c>
      <c r="G2459" s="161">
        <v>5849013</v>
      </c>
      <c r="H2459" s="159" t="s">
        <v>3651</v>
      </c>
      <c r="I2459" s="159" t="s">
        <v>3671</v>
      </c>
      <c r="J2459" s="159" t="s">
        <v>5256</v>
      </c>
      <c r="K2459" s="159"/>
      <c r="L2459" s="159" t="s">
        <v>12011</v>
      </c>
    </row>
    <row r="2460" spans="1:12" x14ac:dyDescent="0.2">
      <c r="A2460" s="159" t="s">
        <v>12012</v>
      </c>
      <c r="B2460" s="159" t="s">
        <v>12013</v>
      </c>
      <c r="C2460" s="159" t="s">
        <v>12001</v>
      </c>
      <c r="D2460" s="159" t="s">
        <v>12001</v>
      </c>
      <c r="E2460" s="160">
        <v>1</v>
      </c>
      <c r="F2460" s="161">
        <v>30000000</v>
      </c>
      <c r="G2460" s="161">
        <v>65000000</v>
      </c>
      <c r="H2460" s="159" t="s">
        <v>3651</v>
      </c>
      <c r="I2460" s="159" t="s">
        <v>5250</v>
      </c>
      <c r="J2460" s="159" t="s">
        <v>5251</v>
      </c>
      <c r="K2460" s="159" t="s">
        <v>185</v>
      </c>
      <c r="L2460" s="159" t="s">
        <v>12014</v>
      </c>
    </row>
    <row r="2461" spans="1:12" x14ac:dyDescent="0.2">
      <c r="A2461" s="159" t="s">
        <v>12015</v>
      </c>
      <c r="B2461" s="159" t="s">
        <v>12016</v>
      </c>
      <c r="C2461" s="159" t="s">
        <v>11891</v>
      </c>
      <c r="D2461" s="159" t="s">
        <v>11891</v>
      </c>
      <c r="E2461" s="160">
        <v>1</v>
      </c>
      <c r="F2461" s="161">
        <v>105000</v>
      </c>
      <c r="G2461" s="161">
        <v>700000</v>
      </c>
      <c r="H2461" s="159" t="s">
        <v>3651</v>
      </c>
      <c r="I2461" s="159" t="s">
        <v>3687</v>
      </c>
      <c r="J2461" s="159" t="s">
        <v>6088</v>
      </c>
      <c r="K2461" s="159" t="s">
        <v>196</v>
      </c>
      <c r="L2461" s="159" t="s">
        <v>12017</v>
      </c>
    </row>
    <row r="2462" spans="1:12" x14ac:dyDescent="0.2">
      <c r="A2462" s="159" t="s">
        <v>8193</v>
      </c>
      <c r="B2462" s="159" t="s">
        <v>8194</v>
      </c>
      <c r="C2462" s="159" t="s">
        <v>11891</v>
      </c>
      <c r="D2462" s="159" t="s">
        <v>4298</v>
      </c>
      <c r="E2462" s="160">
        <v>2</v>
      </c>
      <c r="F2462" s="161">
        <v>1215000</v>
      </c>
      <c r="G2462" s="161">
        <v>2000000</v>
      </c>
      <c r="H2462" s="159" t="s">
        <v>3651</v>
      </c>
      <c r="I2462" s="159" t="s">
        <v>5794</v>
      </c>
      <c r="J2462" s="159" t="s">
        <v>12018</v>
      </c>
      <c r="K2462" s="159" t="s">
        <v>185</v>
      </c>
      <c r="L2462" s="159" t="s">
        <v>12019</v>
      </c>
    </row>
    <row r="2463" spans="1:12" x14ac:dyDescent="0.2">
      <c r="A2463" s="159" t="s">
        <v>12020</v>
      </c>
      <c r="B2463" s="159" t="s">
        <v>12021</v>
      </c>
      <c r="C2463" s="159" t="s">
        <v>3361</v>
      </c>
      <c r="D2463" s="159" t="s">
        <v>3361</v>
      </c>
      <c r="E2463" s="160">
        <v>1</v>
      </c>
      <c r="F2463" s="161">
        <v>72499974</v>
      </c>
      <c r="G2463" s="161">
        <v>164999939</v>
      </c>
      <c r="H2463" s="159" t="s">
        <v>3651</v>
      </c>
      <c r="I2463" s="159" t="s">
        <v>3716</v>
      </c>
      <c r="J2463" s="159" t="s">
        <v>12022</v>
      </c>
      <c r="K2463" s="159" t="s">
        <v>185</v>
      </c>
      <c r="L2463" s="159" t="s">
        <v>12023</v>
      </c>
    </row>
    <row r="2464" spans="1:12" x14ac:dyDescent="0.2">
      <c r="A2464" s="159" t="s">
        <v>9493</v>
      </c>
      <c r="B2464" s="159" t="s">
        <v>8618</v>
      </c>
      <c r="C2464" s="159" t="s">
        <v>3361</v>
      </c>
      <c r="D2464" s="159" t="s">
        <v>3361</v>
      </c>
      <c r="E2464" s="160">
        <v>1</v>
      </c>
      <c r="F2464" s="161">
        <v>5009968</v>
      </c>
      <c r="G2464" s="161">
        <v>5009968</v>
      </c>
      <c r="H2464" s="159" t="s">
        <v>3670</v>
      </c>
      <c r="I2464" s="159" t="s">
        <v>3683</v>
      </c>
      <c r="J2464" s="159" t="s">
        <v>8619</v>
      </c>
      <c r="K2464" s="159"/>
      <c r="L2464" s="159" t="s">
        <v>12024</v>
      </c>
    </row>
    <row r="2465" spans="1:12" x14ac:dyDescent="0.2">
      <c r="A2465" s="159" t="s">
        <v>7781</v>
      </c>
      <c r="B2465" s="159" t="s">
        <v>7782</v>
      </c>
      <c r="C2465" s="159" t="s">
        <v>3361</v>
      </c>
      <c r="D2465" s="159" t="s">
        <v>9974</v>
      </c>
      <c r="E2465" s="160">
        <v>2</v>
      </c>
      <c r="F2465" s="161">
        <v>225000</v>
      </c>
      <c r="G2465" s="161">
        <v>40000000</v>
      </c>
      <c r="H2465" s="159" t="s">
        <v>3651</v>
      </c>
      <c r="I2465" s="159" t="s">
        <v>4010</v>
      </c>
      <c r="J2465" s="159" t="s">
        <v>12025</v>
      </c>
      <c r="K2465" s="159"/>
      <c r="L2465" s="159" t="s">
        <v>12026</v>
      </c>
    </row>
    <row r="2466" spans="1:12" x14ac:dyDescent="0.2">
      <c r="A2466" s="159" t="s">
        <v>12027</v>
      </c>
      <c r="B2466" s="159" t="s">
        <v>12028</v>
      </c>
      <c r="C2466" s="159" t="s">
        <v>3361</v>
      </c>
      <c r="D2466" s="159" t="s">
        <v>3361</v>
      </c>
      <c r="E2466" s="160">
        <v>1</v>
      </c>
      <c r="F2466" s="161">
        <v>100825289</v>
      </c>
      <c r="G2466" s="161">
        <v>120000000</v>
      </c>
      <c r="H2466" s="159" t="s">
        <v>3651</v>
      </c>
      <c r="I2466" s="159" t="s">
        <v>3656</v>
      </c>
      <c r="J2466" s="159" t="s">
        <v>5077</v>
      </c>
      <c r="K2466" s="159"/>
      <c r="L2466" s="159" t="s">
        <v>12029</v>
      </c>
    </row>
    <row r="2467" spans="1:12" x14ac:dyDescent="0.2">
      <c r="A2467" s="159" t="s">
        <v>12030</v>
      </c>
      <c r="B2467" s="159" t="s">
        <v>12031</v>
      </c>
      <c r="C2467" s="159" t="s">
        <v>3361</v>
      </c>
      <c r="D2467" s="159" t="s">
        <v>3361</v>
      </c>
      <c r="E2467" s="160">
        <v>1</v>
      </c>
      <c r="F2467" s="161">
        <v>55999992</v>
      </c>
      <c r="G2467" s="161">
        <v>144235245</v>
      </c>
      <c r="H2467" s="159" t="s">
        <v>3651</v>
      </c>
      <c r="I2467" s="159" t="s">
        <v>3663</v>
      </c>
      <c r="J2467" s="159" t="s">
        <v>5044</v>
      </c>
      <c r="K2467" s="159" t="s">
        <v>182</v>
      </c>
      <c r="L2467" s="159" t="s">
        <v>12032</v>
      </c>
    </row>
    <row r="2468" spans="1:12" x14ac:dyDescent="0.2">
      <c r="A2468" s="159" t="s">
        <v>12033</v>
      </c>
      <c r="B2468" s="159" t="s">
        <v>12034</v>
      </c>
      <c r="C2468" s="159" t="s">
        <v>12035</v>
      </c>
      <c r="D2468" s="159" t="s">
        <v>12035</v>
      </c>
      <c r="E2468" s="160">
        <v>1</v>
      </c>
      <c r="F2468" s="161">
        <v>9600002</v>
      </c>
      <c r="G2468" s="161">
        <v>101000002</v>
      </c>
      <c r="H2468" s="159" t="s">
        <v>3651</v>
      </c>
      <c r="I2468" s="159" t="s">
        <v>3680</v>
      </c>
      <c r="J2468" s="159" t="s">
        <v>3890</v>
      </c>
      <c r="K2468" s="159" t="s">
        <v>196</v>
      </c>
      <c r="L2468" s="159" t="s">
        <v>12036</v>
      </c>
    </row>
    <row r="2469" spans="1:12" x14ac:dyDescent="0.2">
      <c r="A2469" s="159" t="s">
        <v>6456</v>
      </c>
      <c r="B2469" s="159" t="s">
        <v>6457</v>
      </c>
      <c r="C2469" s="159" t="s">
        <v>12035</v>
      </c>
      <c r="D2469" s="159" t="s">
        <v>12035</v>
      </c>
      <c r="E2469" s="160">
        <v>1</v>
      </c>
      <c r="F2469" s="161">
        <v>2161032</v>
      </c>
      <c r="G2469" s="161">
        <v>2161032</v>
      </c>
      <c r="H2469" s="159" t="s">
        <v>3651</v>
      </c>
      <c r="I2469" s="159" t="s">
        <v>3716</v>
      </c>
      <c r="J2469" s="159" t="s">
        <v>6735</v>
      </c>
      <c r="K2469" s="159"/>
      <c r="L2469" s="159" t="s">
        <v>12037</v>
      </c>
    </row>
    <row r="2470" spans="1:12" x14ac:dyDescent="0.2">
      <c r="A2470" s="159" t="s">
        <v>12038</v>
      </c>
      <c r="B2470" s="159" t="s">
        <v>12039</v>
      </c>
      <c r="C2470" s="159" t="s">
        <v>12035</v>
      </c>
      <c r="D2470" s="159" t="s">
        <v>12035</v>
      </c>
      <c r="E2470" s="160">
        <v>1</v>
      </c>
      <c r="F2470" s="161">
        <v>13999989</v>
      </c>
      <c r="G2470" s="161">
        <v>13999989</v>
      </c>
      <c r="H2470" s="159" t="s">
        <v>3651</v>
      </c>
      <c r="I2470" s="159" t="s">
        <v>3656</v>
      </c>
      <c r="J2470" s="159" t="s">
        <v>12040</v>
      </c>
      <c r="K2470" s="159" t="s">
        <v>193</v>
      </c>
      <c r="L2470" s="159" t="s">
        <v>12041</v>
      </c>
    </row>
    <row r="2471" spans="1:12" x14ac:dyDescent="0.2">
      <c r="A2471" s="159" t="s">
        <v>11767</v>
      </c>
      <c r="B2471" s="159" t="s">
        <v>11768</v>
      </c>
      <c r="C2471" s="159" t="s">
        <v>12035</v>
      </c>
      <c r="D2471" s="159" t="s">
        <v>12035</v>
      </c>
      <c r="E2471" s="160">
        <v>1</v>
      </c>
      <c r="F2471" s="161">
        <v>2296880</v>
      </c>
      <c r="G2471" s="161">
        <v>2296880</v>
      </c>
      <c r="H2471" s="159" t="s">
        <v>3670</v>
      </c>
      <c r="I2471" s="159" t="s">
        <v>3753</v>
      </c>
      <c r="J2471" s="159" t="s">
        <v>11769</v>
      </c>
      <c r="K2471" s="159"/>
      <c r="L2471" s="159" t="s">
        <v>12042</v>
      </c>
    </row>
    <row r="2472" spans="1:12" x14ac:dyDescent="0.2">
      <c r="A2472" s="159" t="s">
        <v>7678</v>
      </c>
      <c r="B2472" s="159" t="s">
        <v>7679</v>
      </c>
      <c r="C2472" s="159" t="s">
        <v>7505</v>
      </c>
      <c r="D2472" s="159" t="s">
        <v>7505</v>
      </c>
      <c r="E2472" s="160">
        <v>1</v>
      </c>
      <c r="F2472" s="161">
        <v>44999997</v>
      </c>
      <c r="G2472" s="161">
        <v>44999997</v>
      </c>
      <c r="H2472" s="159" t="s">
        <v>3651</v>
      </c>
      <c r="I2472" s="159" t="s">
        <v>3671</v>
      </c>
      <c r="J2472" s="159" t="s">
        <v>6660</v>
      </c>
      <c r="K2472" s="159" t="s">
        <v>185</v>
      </c>
      <c r="L2472" s="159" t="s">
        <v>12043</v>
      </c>
    </row>
    <row r="2473" spans="1:12" x14ac:dyDescent="0.2">
      <c r="A2473" s="159" t="s">
        <v>12044</v>
      </c>
      <c r="B2473" s="159" t="s">
        <v>6515</v>
      </c>
      <c r="C2473" s="159" t="s">
        <v>12045</v>
      </c>
      <c r="D2473" s="159" t="s">
        <v>12045</v>
      </c>
      <c r="E2473" s="160">
        <v>1</v>
      </c>
      <c r="F2473" s="161">
        <v>1482100</v>
      </c>
      <c r="G2473" s="161">
        <v>1482100</v>
      </c>
      <c r="H2473" s="159" t="s">
        <v>3651</v>
      </c>
      <c r="I2473" s="159" t="s">
        <v>3671</v>
      </c>
      <c r="J2473" s="159" t="s">
        <v>6516</v>
      </c>
      <c r="K2473" s="159"/>
      <c r="L2473" s="159" t="s">
        <v>12046</v>
      </c>
    </row>
    <row r="2474" spans="1:12" x14ac:dyDescent="0.2">
      <c r="A2474" s="159" t="s">
        <v>9276</v>
      </c>
      <c r="B2474" s="159" t="s">
        <v>9277</v>
      </c>
      <c r="C2474" s="159" t="s">
        <v>12045</v>
      </c>
      <c r="D2474" s="159" t="s">
        <v>12045</v>
      </c>
      <c r="E2474" s="160">
        <v>1</v>
      </c>
      <c r="F2474" s="161">
        <v>25000000</v>
      </c>
      <c r="G2474" s="161">
        <v>25000000</v>
      </c>
      <c r="H2474" s="159" t="s">
        <v>3651</v>
      </c>
      <c r="I2474" s="159" t="s">
        <v>5733</v>
      </c>
      <c r="J2474" s="159" t="s">
        <v>5734</v>
      </c>
      <c r="K2474" s="159"/>
      <c r="L2474" s="159" t="s">
        <v>12047</v>
      </c>
    </row>
    <row r="2475" spans="1:12" x14ac:dyDescent="0.2">
      <c r="A2475" s="159" t="s">
        <v>12048</v>
      </c>
      <c r="B2475" s="159" t="s">
        <v>12049</v>
      </c>
      <c r="C2475" s="159" t="s">
        <v>12045</v>
      </c>
      <c r="D2475" s="159" t="s">
        <v>12045</v>
      </c>
      <c r="E2475" s="160">
        <v>1</v>
      </c>
      <c r="F2475" s="161">
        <v>0</v>
      </c>
      <c r="G2475" s="161">
        <v>30000000</v>
      </c>
      <c r="H2475" s="159" t="s">
        <v>3670</v>
      </c>
      <c r="I2475" s="159" t="s">
        <v>3690</v>
      </c>
      <c r="J2475" s="159" t="s">
        <v>12050</v>
      </c>
      <c r="K2475" s="159" t="s">
        <v>185</v>
      </c>
      <c r="L2475" s="159" t="s">
        <v>12051</v>
      </c>
    </row>
    <row r="2476" spans="1:12" x14ac:dyDescent="0.2">
      <c r="A2476" s="159" t="s">
        <v>12048</v>
      </c>
      <c r="B2476" s="159" t="s">
        <v>12049</v>
      </c>
      <c r="C2476" s="159" t="s">
        <v>12045</v>
      </c>
      <c r="D2476" s="159" t="s">
        <v>12045</v>
      </c>
      <c r="E2476" s="160">
        <v>1</v>
      </c>
      <c r="F2476" s="161">
        <v>750000</v>
      </c>
      <c r="G2476" s="161">
        <v>750000</v>
      </c>
      <c r="H2476" s="159" t="s">
        <v>3670</v>
      </c>
      <c r="I2476" s="159" t="s">
        <v>3690</v>
      </c>
      <c r="J2476" s="159" t="s">
        <v>12050</v>
      </c>
      <c r="K2476" s="159" t="s">
        <v>185</v>
      </c>
      <c r="L2476" s="159" t="s">
        <v>12052</v>
      </c>
    </row>
    <row r="2477" spans="1:12" x14ac:dyDescent="0.2">
      <c r="A2477" s="159" t="s">
        <v>12053</v>
      </c>
      <c r="B2477" s="159" t="s">
        <v>12054</v>
      </c>
      <c r="C2477" s="159" t="s">
        <v>12045</v>
      </c>
      <c r="D2477" s="159" t="s">
        <v>12045</v>
      </c>
      <c r="E2477" s="160">
        <v>1</v>
      </c>
      <c r="F2477" s="161">
        <v>400000</v>
      </c>
      <c r="G2477" s="161">
        <v>2000000</v>
      </c>
      <c r="H2477" s="159" t="s">
        <v>3651</v>
      </c>
      <c r="I2477" s="159" t="s">
        <v>3680</v>
      </c>
      <c r="J2477" s="159" t="s">
        <v>12055</v>
      </c>
      <c r="K2477" s="159" t="s">
        <v>196</v>
      </c>
      <c r="L2477" s="159" t="s">
        <v>12056</v>
      </c>
    </row>
    <row r="2478" spans="1:12" x14ac:dyDescent="0.2">
      <c r="A2478" s="159" t="s">
        <v>11301</v>
      </c>
      <c r="B2478" s="159" t="s">
        <v>11302</v>
      </c>
      <c r="C2478" s="159" t="s">
        <v>12057</v>
      </c>
      <c r="D2478" s="159" t="s">
        <v>12057</v>
      </c>
      <c r="E2478" s="160">
        <v>1</v>
      </c>
      <c r="F2478" s="161">
        <v>1000000</v>
      </c>
      <c r="G2478" s="161">
        <v>3000000</v>
      </c>
      <c r="H2478" s="159" t="s">
        <v>3651</v>
      </c>
      <c r="I2478" s="159" t="s">
        <v>3656</v>
      </c>
      <c r="J2478" s="159" t="s">
        <v>11304</v>
      </c>
      <c r="K2478" s="159" t="s">
        <v>193</v>
      </c>
      <c r="L2478" s="159" t="s">
        <v>12058</v>
      </c>
    </row>
    <row r="2479" spans="1:12" x14ac:dyDescent="0.2">
      <c r="A2479" s="159" t="s">
        <v>12059</v>
      </c>
      <c r="B2479" s="159" t="s">
        <v>12060</v>
      </c>
      <c r="C2479" s="159" t="s">
        <v>12057</v>
      </c>
      <c r="D2479" s="159" t="s">
        <v>12061</v>
      </c>
      <c r="E2479" s="160">
        <v>2</v>
      </c>
      <c r="F2479" s="161">
        <v>15955000</v>
      </c>
      <c r="G2479" s="161">
        <v>25000000</v>
      </c>
      <c r="H2479" s="159" t="s">
        <v>3651</v>
      </c>
      <c r="I2479" s="159" t="s">
        <v>3711</v>
      </c>
      <c r="J2479" s="159" t="s">
        <v>5599</v>
      </c>
      <c r="K2479" s="159" t="s">
        <v>196</v>
      </c>
      <c r="L2479" s="159" t="s">
        <v>12062</v>
      </c>
    </row>
    <row r="2480" spans="1:12" x14ac:dyDescent="0.2">
      <c r="A2480" s="159" t="s">
        <v>12063</v>
      </c>
      <c r="B2480" s="159" t="s">
        <v>12064</v>
      </c>
      <c r="C2480" s="159" t="s">
        <v>12057</v>
      </c>
      <c r="D2480" s="159" t="s">
        <v>12057</v>
      </c>
      <c r="E2480" s="160">
        <v>1</v>
      </c>
      <c r="F2480" s="161">
        <v>16000000</v>
      </c>
      <c r="G2480" s="161">
        <v>16000000</v>
      </c>
      <c r="H2480" s="159" t="s">
        <v>3651</v>
      </c>
      <c r="I2480" s="159" t="s">
        <v>3656</v>
      </c>
      <c r="J2480" s="159" t="s">
        <v>5077</v>
      </c>
      <c r="K2480" s="159" t="s">
        <v>182</v>
      </c>
      <c r="L2480" s="159" t="s">
        <v>12065</v>
      </c>
    </row>
    <row r="2481" spans="1:12" x14ac:dyDescent="0.2">
      <c r="A2481" s="159" t="s">
        <v>12063</v>
      </c>
      <c r="B2481" s="159" t="s">
        <v>12064</v>
      </c>
      <c r="C2481" s="159" t="s">
        <v>12057</v>
      </c>
      <c r="D2481" s="159" t="s">
        <v>12057</v>
      </c>
      <c r="E2481" s="160">
        <v>1</v>
      </c>
      <c r="F2481" s="161">
        <v>35000000</v>
      </c>
      <c r="G2481" s="161">
        <v>35000000</v>
      </c>
      <c r="H2481" s="159" t="s">
        <v>3651</v>
      </c>
      <c r="I2481" s="159" t="s">
        <v>3656</v>
      </c>
      <c r="J2481" s="159" t="s">
        <v>5077</v>
      </c>
      <c r="K2481" s="159" t="s">
        <v>182</v>
      </c>
      <c r="L2481" s="159" t="s">
        <v>12066</v>
      </c>
    </row>
    <row r="2482" spans="1:12" x14ac:dyDescent="0.2">
      <c r="A2482" s="159" t="s">
        <v>12063</v>
      </c>
      <c r="B2482" s="159" t="s">
        <v>12064</v>
      </c>
      <c r="C2482" s="159" t="s">
        <v>12057</v>
      </c>
      <c r="D2482" s="159" t="s">
        <v>12057</v>
      </c>
      <c r="E2482" s="160">
        <v>1</v>
      </c>
      <c r="F2482" s="161">
        <v>21775022</v>
      </c>
      <c r="G2482" s="161">
        <v>23363910</v>
      </c>
      <c r="H2482" s="159" t="s">
        <v>3651</v>
      </c>
      <c r="I2482" s="159" t="s">
        <v>3656</v>
      </c>
      <c r="J2482" s="159" t="s">
        <v>5077</v>
      </c>
      <c r="K2482" s="159" t="s">
        <v>182</v>
      </c>
      <c r="L2482" s="159" t="s">
        <v>12067</v>
      </c>
    </row>
    <row r="2483" spans="1:12" x14ac:dyDescent="0.2">
      <c r="A2483" s="159" t="s">
        <v>12068</v>
      </c>
      <c r="B2483" s="159" t="s">
        <v>12069</v>
      </c>
      <c r="C2483" s="159" t="s">
        <v>9974</v>
      </c>
      <c r="D2483" s="159" t="s">
        <v>9974</v>
      </c>
      <c r="E2483" s="160">
        <v>1</v>
      </c>
      <c r="F2483" s="161">
        <v>7894996</v>
      </c>
      <c r="G2483" s="161">
        <v>9044994</v>
      </c>
      <c r="H2483" s="159" t="s">
        <v>3651</v>
      </c>
      <c r="I2483" s="159" t="s">
        <v>3680</v>
      </c>
      <c r="J2483" s="159" t="s">
        <v>3680</v>
      </c>
      <c r="K2483" s="159" t="s">
        <v>185</v>
      </c>
      <c r="L2483" s="159" t="s">
        <v>12070</v>
      </c>
    </row>
    <row r="2484" spans="1:12" x14ac:dyDescent="0.2">
      <c r="A2484" s="159" t="s">
        <v>10430</v>
      </c>
      <c r="B2484" s="159" t="s">
        <v>10431</v>
      </c>
      <c r="C2484" s="159" t="s">
        <v>9974</v>
      </c>
      <c r="D2484" s="159" t="s">
        <v>5640</v>
      </c>
      <c r="E2484" s="160">
        <v>2</v>
      </c>
      <c r="F2484" s="161">
        <v>11330258</v>
      </c>
      <c r="G2484" s="161">
        <v>14999996</v>
      </c>
      <c r="H2484" s="159" t="s">
        <v>3651</v>
      </c>
      <c r="I2484" s="159" t="s">
        <v>3656</v>
      </c>
      <c r="J2484" s="159" t="s">
        <v>9792</v>
      </c>
      <c r="K2484" s="159"/>
      <c r="L2484" s="159" t="s">
        <v>12071</v>
      </c>
    </row>
    <row r="2485" spans="1:12" x14ac:dyDescent="0.2">
      <c r="A2485" s="159" t="s">
        <v>6419</v>
      </c>
      <c r="B2485" s="159" t="s">
        <v>6420</v>
      </c>
      <c r="C2485" s="159" t="s">
        <v>9974</v>
      </c>
      <c r="D2485" s="159" t="s">
        <v>9974</v>
      </c>
      <c r="E2485" s="160">
        <v>1</v>
      </c>
      <c r="F2485" s="161">
        <v>167484</v>
      </c>
      <c r="G2485" s="161">
        <v>1000000</v>
      </c>
      <c r="H2485" s="159" t="s">
        <v>3651</v>
      </c>
      <c r="I2485" s="159" t="s">
        <v>3671</v>
      </c>
      <c r="J2485" s="159" t="s">
        <v>4835</v>
      </c>
      <c r="K2485" s="159"/>
      <c r="L2485" s="159" t="s">
        <v>12072</v>
      </c>
    </row>
    <row r="2486" spans="1:12" x14ac:dyDescent="0.2">
      <c r="A2486" s="159" t="s">
        <v>4863</v>
      </c>
      <c r="B2486" s="159" t="s">
        <v>4864</v>
      </c>
      <c r="C2486" s="159" t="s">
        <v>12073</v>
      </c>
      <c r="D2486" s="159" t="s">
        <v>12074</v>
      </c>
      <c r="E2486" s="160">
        <v>3</v>
      </c>
      <c r="F2486" s="161">
        <v>19000000</v>
      </c>
      <c r="G2486" s="161">
        <v>19000000</v>
      </c>
      <c r="H2486" s="159" t="s">
        <v>3651</v>
      </c>
      <c r="I2486" s="159" t="s">
        <v>3671</v>
      </c>
      <c r="J2486" s="159" t="s">
        <v>4835</v>
      </c>
      <c r="K2486" s="159"/>
      <c r="L2486" s="159" t="s">
        <v>12075</v>
      </c>
    </row>
    <row r="2487" spans="1:12" x14ac:dyDescent="0.2">
      <c r="A2487" s="159" t="s">
        <v>12076</v>
      </c>
      <c r="B2487" s="159" t="s">
        <v>12077</v>
      </c>
      <c r="C2487" s="159" t="s">
        <v>12073</v>
      </c>
      <c r="D2487" s="159" t="s">
        <v>12073</v>
      </c>
      <c r="E2487" s="160">
        <v>1</v>
      </c>
      <c r="F2487" s="161">
        <v>590380</v>
      </c>
      <c r="G2487" s="161">
        <v>590380</v>
      </c>
      <c r="H2487" s="159" t="s">
        <v>3651</v>
      </c>
      <c r="I2487" s="159" t="s">
        <v>4940</v>
      </c>
      <c r="J2487" s="159" t="s">
        <v>6118</v>
      </c>
      <c r="K2487" s="159" t="s">
        <v>196</v>
      </c>
      <c r="L2487" s="159" t="s">
        <v>12078</v>
      </c>
    </row>
    <row r="2488" spans="1:12" x14ac:dyDescent="0.2">
      <c r="A2488" s="159" t="s">
        <v>7624</v>
      </c>
      <c r="B2488" s="159" t="s">
        <v>7625</v>
      </c>
      <c r="C2488" s="159" t="s">
        <v>12073</v>
      </c>
      <c r="D2488" s="159" t="s">
        <v>12073</v>
      </c>
      <c r="E2488" s="160">
        <v>1</v>
      </c>
      <c r="F2488" s="161">
        <v>84000000</v>
      </c>
      <c r="G2488" s="161">
        <v>110000000</v>
      </c>
      <c r="H2488" s="159" t="s">
        <v>3670</v>
      </c>
      <c r="I2488" s="159" t="s">
        <v>3656</v>
      </c>
      <c r="J2488" s="159" t="s">
        <v>6912</v>
      </c>
      <c r="K2488" s="159" t="s">
        <v>182</v>
      </c>
      <c r="L2488" s="159" t="s">
        <v>12079</v>
      </c>
    </row>
    <row r="2489" spans="1:12" x14ac:dyDescent="0.2">
      <c r="A2489" s="159" t="s">
        <v>12080</v>
      </c>
      <c r="B2489" s="159" t="s">
        <v>12081</v>
      </c>
      <c r="C2489" s="159" t="s">
        <v>12073</v>
      </c>
      <c r="D2489" s="159" t="s">
        <v>12073</v>
      </c>
      <c r="E2489" s="160">
        <v>1</v>
      </c>
      <c r="F2489" s="161">
        <v>10000000</v>
      </c>
      <c r="G2489" s="161">
        <v>10000000</v>
      </c>
      <c r="H2489" s="159" t="s">
        <v>3651</v>
      </c>
      <c r="I2489" s="159" t="s">
        <v>3818</v>
      </c>
      <c r="J2489" s="159" t="s">
        <v>6523</v>
      </c>
      <c r="K2489" s="159"/>
      <c r="L2489" s="159" t="s">
        <v>12082</v>
      </c>
    </row>
    <row r="2490" spans="1:12" x14ac:dyDescent="0.2">
      <c r="A2490" s="159" t="s">
        <v>10961</v>
      </c>
      <c r="B2490" s="159" t="s">
        <v>10962</v>
      </c>
      <c r="C2490" s="159" t="s">
        <v>12083</v>
      </c>
      <c r="D2490" s="159" t="s">
        <v>12083</v>
      </c>
      <c r="E2490" s="160">
        <v>1</v>
      </c>
      <c r="F2490" s="161">
        <v>14200000</v>
      </c>
      <c r="G2490" s="161">
        <v>14200000</v>
      </c>
      <c r="H2490" s="159" t="s">
        <v>3651</v>
      </c>
      <c r="I2490" s="159" t="s">
        <v>3818</v>
      </c>
      <c r="J2490" s="159" t="s">
        <v>10963</v>
      </c>
      <c r="K2490" s="159"/>
      <c r="L2490" s="159" t="s">
        <v>12084</v>
      </c>
    </row>
    <row r="2491" spans="1:12" x14ac:dyDescent="0.2">
      <c r="A2491" s="159" t="s">
        <v>12085</v>
      </c>
      <c r="B2491" s="159" t="s">
        <v>12086</v>
      </c>
      <c r="C2491" s="159" t="s">
        <v>12083</v>
      </c>
      <c r="D2491" s="159" t="s">
        <v>12083</v>
      </c>
      <c r="E2491" s="160">
        <v>1</v>
      </c>
      <c r="F2491" s="161">
        <v>500000</v>
      </c>
      <c r="G2491" s="161">
        <v>2000000</v>
      </c>
      <c r="H2491" s="159" t="s">
        <v>3651</v>
      </c>
      <c r="I2491" s="159" t="s">
        <v>3810</v>
      </c>
      <c r="J2491" s="159" t="s">
        <v>5040</v>
      </c>
      <c r="K2491" s="159"/>
      <c r="L2491" s="159" t="s">
        <v>12087</v>
      </c>
    </row>
    <row r="2492" spans="1:12" x14ac:dyDescent="0.2">
      <c r="A2492" s="159" t="s">
        <v>5207</v>
      </c>
      <c r="B2492" s="159" t="s">
        <v>5208</v>
      </c>
      <c r="C2492" s="159" t="s">
        <v>12083</v>
      </c>
      <c r="D2492" s="159" t="s">
        <v>12083</v>
      </c>
      <c r="E2492" s="160">
        <v>1</v>
      </c>
      <c r="F2492" s="161">
        <v>390000</v>
      </c>
      <c r="G2492" s="161">
        <v>3000000</v>
      </c>
      <c r="H2492" s="159" t="s">
        <v>3651</v>
      </c>
      <c r="I2492" s="159" t="s">
        <v>5209</v>
      </c>
      <c r="J2492" s="159" t="s">
        <v>5210</v>
      </c>
      <c r="K2492" s="159"/>
      <c r="L2492" s="159" t="s">
        <v>12088</v>
      </c>
    </row>
    <row r="2493" spans="1:12" x14ac:dyDescent="0.2">
      <c r="A2493" s="159" t="s">
        <v>8501</v>
      </c>
      <c r="B2493" s="159" t="s">
        <v>8502</v>
      </c>
      <c r="C2493" s="159" t="s">
        <v>12083</v>
      </c>
      <c r="D2493" s="159" t="s">
        <v>7527</v>
      </c>
      <c r="E2493" s="160">
        <v>2</v>
      </c>
      <c r="F2493" s="161">
        <v>5824155</v>
      </c>
      <c r="G2493" s="161">
        <v>6860000</v>
      </c>
      <c r="H2493" s="159" t="s">
        <v>3651</v>
      </c>
      <c r="I2493" s="159" t="s">
        <v>3690</v>
      </c>
      <c r="J2493" s="159" t="s">
        <v>8503</v>
      </c>
      <c r="K2493" s="159"/>
      <c r="L2493" s="159" t="s">
        <v>12089</v>
      </c>
    </row>
    <row r="2494" spans="1:12" x14ac:dyDescent="0.2">
      <c r="A2494" s="159" t="s">
        <v>5258</v>
      </c>
      <c r="B2494" s="159" t="s">
        <v>5259</v>
      </c>
      <c r="C2494" s="159" t="s">
        <v>12083</v>
      </c>
      <c r="D2494" s="159" t="s">
        <v>12083</v>
      </c>
      <c r="E2494" s="160">
        <v>1</v>
      </c>
      <c r="F2494" s="161">
        <v>0</v>
      </c>
      <c r="G2494" s="161">
        <v>6000000</v>
      </c>
      <c r="H2494" s="159" t="s">
        <v>3651</v>
      </c>
      <c r="I2494" s="159" t="s">
        <v>4846</v>
      </c>
      <c r="J2494" s="159" t="s">
        <v>5261</v>
      </c>
      <c r="K2494" s="159" t="s">
        <v>182</v>
      </c>
      <c r="L2494" s="159" t="s">
        <v>12090</v>
      </c>
    </row>
    <row r="2495" spans="1:12" x14ac:dyDescent="0.2">
      <c r="A2495" s="159" t="s">
        <v>11314</v>
      </c>
      <c r="B2495" s="159" t="s">
        <v>11315</v>
      </c>
      <c r="C2495" s="159" t="s">
        <v>12083</v>
      </c>
      <c r="D2495" s="159" t="s">
        <v>12083</v>
      </c>
      <c r="E2495" s="160">
        <v>1</v>
      </c>
      <c r="F2495" s="161">
        <v>1302084</v>
      </c>
      <c r="G2495" s="161">
        <v>1302084</v>
      </c>
      <c r="H2495" s="159" t="s">
        <v>3651</v>
      </c>
      <c r="I2495" s="159" t="s">
        <v>4846</v>
      </c>
      <c r="J2495" s="159" t="s">
        <v>11316</v>
      </c>
      <c r="K2495" s="159"/>
      <c r="L2495" s="159" t="s">
        <v>12091</v>
      </c>
    </row>
    <row r="2496" spans="1:12" x14ac:dyDescent="0.2">
      <c r="A2496" s="159" t="s">
        <v>11314</v>
      </c>
      <c r="B2496" s="159" t="s">
        <v>11315</v>
      </c>
      <c r="C2496" s="159" t="s">
        <v>12083</v>
      </c>
      <c r="D2496" s="159" t="s">
        <v>12083</v>
      </c>
      <c r="E2496" s="160">
        <v>1</v>
      </c>
      <c r="F2496" s="161">
        <v>450000</v>
      </c>
      <c r="G2496" s="161">
        <v>450000</v>
      </c>
      <c r="H2496" s="159" t="s">
        <v>3651</v>
      </c>
      <c r="I2496" s="159" t="s">
        <v>4846</v>
      </c>
      <c r="J2496" s="159" t="s">
        <v>11316</v>
      </c>
      <c r="K2496" s="159"/>
      <c r="L2496" s="159" t="s">
        <v>12092</v>
      </c>
    </row>
    <row r="2497" spans="1:12" x14ac:dyDescent="0.2">
      <c r="A2497" s="159" t="s">
        <v>9992</v>
      </c>
      <c r="B2497" s="159" t="s">
        <v>9993</v>
      </c>
      <c r="C2497" s="159" t="s">
        <v>12083</v>
      </c>
      <c r="D2497" s="159" t="s">
        <v>12083</v>
      </c>
      <c r="E2497" s="160">
        <v>1</v>
      </c>
      <c r="F2497" s="161">
        <v>0</v>
      </c>
      <c r="G2497" s="161">
        <v>10000000</v>
      </c>
      <c r="H2497" s="159" t="s">
        <v>3651</v>
      </c>
      <c r="I2497" s="159" t="s">
        <v>3704</v>
      </c>
      <c r="J2497" s="159" t="s">
        <v>5205</v>
      </c>
      <c r="K2497" s="159"/>
      <c r="L2497" s="159" t="s">
        <v>12093</v>
      </c>
    </row>
    <row r="2498" spans="1:12" x14ac:dyDescent="0.2">
      <c r="A2498" s="159" t="s">
        <v>5768</v>
      </c>
      <c r="B2498" s="159" t="s">
        <v>5769</v>
      </c>
      <c r="C2498" s="159" t="s">
        <v>12083</v>
      </c>
      <c r="D2498" s="159" t="s">
        <v>12083</v>
      </c>
      <c r="E2498" s="160">
        <v>1</v>
      </c>
      <c r="F2498" s="161">
        <v>6149995</v>
      </c>
      <c r="G2498" s="161">
        <v>9999998</v>
      </c>
      <c r="H2498" s="159" t="s">
        <v>3651</v>
      </c>
      <c r="I2498" s="159" t="s">
        <v>3690</v>
      </c>
      <c r="J2498" s="159" t="s">
        <v>12094</v>
      </c>
      <c r="K2498" s="159" t="s">
        <v>182</v>
      </c>
      <c r="L2498" s="159" t="s">
        <v>12095</v>
      </c>
    </row>
    <row r="2499" spans="1:12" x14ac:dyDescent="0.2">
      <c r="A2499" s="159" t="s">
        <v>9385</v>
      </c>
      <c r="B2499" s="159" t="s">
        <v>9386</v>
      </c>
      <c r="C2499" s="159" t="s">
        <v>12096</v>
      </c>
      <c r="D2499" s="159" t="s">
        <v>12096</v>
      </c>
      <c r="E2499" s="160">
        <v>1</v>
      </c>
      <c r="F2499" s="161">
        <v>22222220</v>
      </c>
      <c r="G2499" s="161">
        <v>39999996</v>
      </c>
      <c r="H2499" s="159" t="s">
        <v>3651</v>
      </c>
      <c r="I2499" s="159" t="s">
        <v>3671</v>
      </c>
      <c r="J2499" s="159" t="s">
        <v>4835</v>
      </c>
      <c r="K2499" s="159" t="s">
        <v>182</v>
      </c>
      <c r="L2499" s="159" t="s">
        <v>12097</v>
      </c>
    </row>
    <row r="2500" spans="1:12" x14ac:dyDescent="0.2">
      <c r="A2500" s="159" t="s">
        <v>7345</v>
      </c>
      <c r="B2500" s="159" t="s">
        <v>7346</v>
      </c>
      <c r="C2500" s="159" t="s">
        <v>12096</v>
      </c>
      <c r="D2500" s="159" t="s">
        <v>12096</v>
      </c>
      <c r="E2500" s="160">
        <v>1</v>
      </c>
      <c r="F2500" s="161">
        <v>39999981</v>
      </c>
      <c r="G2500" s="161">
        <v>40000000</v>
      </c>
      <c r="H2500" s="159" t="s">
        <v>3651</v>
      </c>
      <c r="I2500" s="159" t="s">
        <v>3656</v>
      </c>
      <c r="J2500" s="159" t="s">
        <v>3944</v>
      </c>
      <c r="K2500" s="159" t="s">
        <v>189</v>
      </c>
      <c r="L2500" s="159" t="s">
        <v>12098</v>
      </c>
    </row>
    <row r="2501" spans="1:12" x14ac:dyDescent="0.2">
      <c r="A2501" s="159" t="s">
        <v>12099</v>
      </c>
      <c r="B2501" s="159" t="s">
        <v>12100</v>
      </c>
      <c r="C2501" s="159" t="s">
        <v>10758</v>
      </c>
      <c r="D2501" s="159" t="s">
        <v>10758</v>
      </c>
      <c r="E2501" s="160">
        <v>1</v>
      </c>
      <c r="F2501" s="161">
        <v>50000</v>
      </c>
      <c r="G2501" s="161">
        <v>1000000</v>
      </c>
      <c r="H2501" s="159" t="s">
        <v>3651</v>
      </c>
      <c r="I2501" s="159" t="s">
        <v>3716</v>
      </c>
      <c r="J2501" s="159" t="s">
        <v>6735</v>
      </c>
      <c r="K2501" s="159"/>
      <c r="L2501" s="159" t="s">
        <v>12101</v>
      </c>
    </row>
    <row r="2502" spans="1:12" x14ac:dyDescent="0.2">
      <c r="A2502" s="159" t="s">
        <v>9139</v>
      </c>
      <c r="B2502" s="159" t="s">
        <v>9140</v>
      </c>
      <c r="C2502" s="159" t="s">
        <v>10758</v>
      </c>
      <c r="D2502" s="159" t="s">
        <v>10758</v>
      </c>
      <c r="E2502" s="160">
        <v>1</v>
      </c>
      <c r="F2502" s="161">
        <v>1070000</v>
      </c>
      <c r="G2502" s="161">
        <v>1070000</v>
      </c>
      <c r="H2502" s="159" t="s">
        <v>3651</v>
      </c>
      <c r="I2502" s="159" t="s">
        <v>5470</v>
      </c>
      <c r="J2502" s="159" t="s">
        <v>12102</v>
      </c>
      <c r="K2502" s="159" t="s">
        <v>182</v>
      </c>
      <c r="L2502" s="159" t="s">
        <v>12103</v>
      </c>
    </row>
    <row r="2503" spans="1:12" x14ac:dyDescent="0.2">
      <c r="A2503" s="159" t="s">
        <v>12104</v>
      </c>
      <c r="B2503" s="159" t="s">
        <v>12105</v>
      </c>
      <c r="C2503" s="159" t="s">
        <v>10758</v>
      </c>
      <c r="D2503" s="159" t="s">
        <v>10758</v>
      </c>
      <c r="E2503" s="160">
        <v>1</v>
      </c>
      <c r="F2503" s="161">
        <v>50000</v>
      </c>
      <c r="G2503" s="161">
        <v>400000</v>
      </c>
      <c r="H2503" s="159" t="s">
        <v>3651</v>
      </c>
      <c r="I2503" s="159" t="s">
        <v>3671</v>
      </c>
      <c r="J2503" s="159" t="s">
        <v>3887</v>
      </c>
      <c r="K2503" s="159" t="s">
        <v>193</v>
      </c>
      <c r="L2503" s="159" t="s">
        <v>12106</v>
      </c>
    </row>
    <row r="2504" spans="1:12" x14ac:dyDescent="0.2">
      <c r="A2504" s="159" t="s">
        <v>10140</v>
      </c>
      <c r="B2504" s="159" t="s">
        <v>10141</v>
      </c>
      <c r="C2504" s="159" t="s">
        <v>12107</v>
      </c>
      <c r="D2504" s="159" t="s">
        <v>12107</v>
      </c>
      <c r="E2504" s="160">
        <v>1</v>
      </c>
      <c r="F2504" s="161">
        <v>120086</v>
      </c>
      <c r="G2504" s="161">
        <v>120086</v>
      </c>
      <c r="H2504" s="159" t="s">
        <v>3670</v>
      </c>
      <c r="I2504" s="159" t="s">
        <v>3716</v>
      </c>
      <c r="J2504" s="159" t="s">
        <v>6735</v>
      </c>
      <c r="K2504" s="159"/>
      <c r="L2504" s="159" t="s">
        <v>12108</v>
      </c>
    </row>
    <row r="2505" spans="1:12" x14ac:dyDescent="0.2">
      <c r="A2505" s="159" t="s">
        <v>8737</v>
      </c>
      <c r="B2505" s="159" t="s">
        <v>8738</v>
      </c>
      <c r="C2505" s="159" t="s">
        <v>12107</v>
      </c>
      <c r="D2505" s="159" t="s">
        <v>12107</v>
      </c>
      <c r="E2505" s="160">
        <v>1</v>
      </c>
      <c r="F2505" s="161">
        <v>5000000</v>
      </c>
      <c r="G2505" s="161">
        <v>5000000</v>
      </c>
      <c r="H2505" s="159" t="s">
        <v>3670</v>
      </c>
      <c r="I2505" s="159" t="s">
        <v>4857</v>
      </c>
      <c r="J2505" s="159" t="s">
        <v>12109</v>
      </c>
      <c r="K2505" s="159"/>
      <c r="L2505" s="159" t="s">
        <v>12110</v>
      </c>
    </row>
    <row r="2506" spans="1:12" x14ac:dyDescent="0.2">
      <c r="A2506" s="159" t="s">
        <v>12111</v>
      </c>
      <c r="B2506" s="159" t="s">
        <v>12112</v>
      </c>
      <c r="C2506" s="159" t="s">
        <v>2234</v>
      </c>
      <c r="D2506" s="159" t="s">
        <v>2234</v>
      </c>
      <c r="E2506" s="160">
        <v>1</v>
      </c>
      <c r="F2506" s="161">
        <v>8002176</v>
      </c>
      <c r="G2506" s="161">
        <v>12002173</v>
      </c>
      <c r="H2506" s="159" t="s">
        <v>3651</v>
      </c>
      <c r="I2506" s="159" t="s">
        <v>6772</v>
      </c>
      <c r="J2506" s="159" t="s">
        <v>6773</v>
      </c>
      <c r="K2506" s="159" t="s">
        <v>182</v>
      </c>
      <c r="L2506" s="159" t="s">
        <v>12113</v>
      </c>
    </row>
    <row r="2507" spans="1:12" x14ac:dyDescent="0.2">
      <c r="A2507" s="159" t="s">
        <v>8002</v>
      </c>
      <c r="B2507" s="159" t="s">
        <v>8003</v>
      </c>
      <c r="C2507" s="159" t="s">
        <v>2234</v>
      </c>
      <c r="D2507" s="159" t="s">
        <v>2234</v>
      </c>
      <c r="E2507" s="160">
        <v>1</v>
      </c>
      <c r="F2507" s="161">
        <v>25000000</v>
      </c>
      <c r="G2507" s="161"/>
      <c r="H2507" s="159" t="s">
        <v>3651</v>
      </c>
      <c r="I2507" s="159" t="s">
        <v>3671</v>
      </c>
      <c r="J2507" s="159" t="s">
        <v>4835</v>
      </c>
      <c r="K2507" s="159" t="s">
        <v>185</v>
      </c>
      <c r="L2507" s="159" t="s">
        <v>12114</v>
      </c>
    </row>
    <row r="2508" spans="1:12" x14ac:dyDescent="0.2">
      <c r="A2508" s="159" t="s">
        <v>3782</v>
      </c>
      <c r="B2508" s="159" t="s">
        <v>3783</v>
      </c>
      <c r="C2508" s="159" t="s">
        <v>2234</v>
      </c>
      <c r="D2508" s="159" t="s">
        <v>2234</v>
      </c>
      <c r="E2508" s="160">
        <v>1</v>
      </c>
      <c r="F2508" s="161">
        <v>10000000</v>
      </c>
      <c r="G2508" s="161">
        <v>10000000</v>
      </c>
      <c r="H2508" s="159" t="s">
        <v>3651</v>
      </c>
      <c r="I2508" s="159" t="s">
        <v>3690</v>
      </c>
      <c r="J2508" s="159" t="s">
        <v>12115</v>
      </c>
      <c r="K2508" s="159"/>
      <c r="L2508" s="159" t="s">
        <v>3515</v>
      </c>
    </row>
    <row r="2509" spans="1:12" x14ac:dyDescent="0.2">
      <c r="A2509" s="159" t="s">
        <v>12116</v>
      </c>
      <c r="B2509" s="159" t="s">
        <v>12117</v>
      </c>
      <c r="C2509" s="159" t="s">
        <v>2234</v>
      </c>
      <c r="D2509" s="159" t="s">
        <v>3447</v>
      </c>
      <c r="E2509" s="160">
        <v>2</v>
      </c>
      <c r="F2509" s="161">
        <v>20000</v>
      </c>
      <c r="G2509" s="161">
        <v>700000</v>
      </c>
      <c r="H2509" s="159" t="s">
        <v>3651</v>
      </c>
      <c r="I2509" s="159" t="s">
        <v>3810</v>
      </c>
      <c r="J2509" s="159" t="s">
        <v>6071</v>
      </c>
      <c r="K2509" s="159" t="s">
        <v>193</v>
      </c>
      <c r="L2509" s="159" t="s">
        <v>12118</v>
      </c>
    </row>
    <row r="2510" spans="1:12" x14ac:dyDescent="0.2">
      <c r="A2510" s="159" t="s">
        <v>9258</v>
      </c>
      <c r="B2510" s="159" t="s">
        <v>9259</v>
      </c>
      <c r="C2510" s="159" t="s">
        <v>2234</v>
      </c>
      <c r="D2510" s="159" t="s">
        <v>2234</v>
      </c>
      <c r="E2510" s="160">
        <v>1</v>
      </c>
      <c r="F2510" s="161">
        <v>600000</v>
      </c>
      <c r="G2510" s="161">
        <v>600000</v>
      </c>
      <c r="H2510" s="159" t="s">
        <v>3670</v>
      </c>
      <c r="I2510" s="159" t="s">
        <v>3680</v>
      </c>
      <c r="J2510" s="159" t="s">
        <v>8670</v>
      </c>
      <c r="K2510" s="159"/>
      <c r="L2510" s="159" t="s">
        <v>12119</v>
      </c>
    </row>
    <row r="2511" spans="1:12" x14ac:dyDescent="0.2">
      <c r="A2511" s="159" t="s">
        <v>12120</v>
      </c>
      <c r="B2511" s="159" t="s">
        <v>12121</v>
      </c>
      <c r="C2511" s="159" t="s">
        <v>2234</v>
      </c>
      <c r="D2511" s="159" t="s">
        <v>2234</v>
      </c>
      <c r="E2511" s="160">
        <v>1</v>
      </c>
      <c r="F2511" s="161">
        <v>276043</v>
      </c>
      <c r="G2511" s="161">
        <v>276043</v>
      </c>
      <c r="H2511" s="159" t="s">
        <v>3651</v>
      </c>
      <c r="I2511" s="159" t="s">
        <v>5733</v>
      </c>
      <c r="J2511" s="159" t="s">
        <v>9602</v>
      </c>
      <c r="K2511" s="159"/>
      <c r="L2511" s="159" t="s">
        <v>12122</v>
      </c>
    </row>
    <row r="2512" spans="1:12" x14ac:dyDescent="0.2">
      <c r="A2512" s="159" t="s">
        <v>12123</v>
      </c>
      <c r="B2512" s="159" t="s">
        <v>12124</v>
      </c>
      <c r="C2512" s="159" t="s">
        <v>2234</v>
      </c>
      <c r="D2512" s="159" t="s">
        <v>2234</v>
      </c>
      <c r="E2512" s="160">
        <v>1</v>
      </c>
      <c r="F2512" s="161">
        <v>2419000</v>
      </c>
      <c r="G2512" s="161">
        <v>3354054</v>
      </c>
      <c r="H2512" s="159" t="s">
        <v>3651</v>
      </c>
      <c r="I2512" s="159" t="s">
        <v>3660</v>
      </c>
      <c r="J2512" s="159" t="s">
        <v>9468</v>
      </c>
      <c r="K2512" s="159"/>
      <c r="L2512" s="159" t="s">
        <v>12125</v>
      </c>
    </row>
    <row r="2513" spans="1:12" x14ac:dyDescent="0.2">
      <c r="A2513" s="159" t="s">
        <v>11262</v>
      </c>
      <c r="B2513" s="159" t="s">
        <v>11263</v>
      </c>
      <c r="C2513" s="159" t="s">
        <v>12126</v>
      </c>
      <c r="D2513" s="159" t="s">
        <v>12126</v>
      </c>
      <c r="E2513" s="160">
        <v>1</v>
      </c>
      <c r="F2513" s="161">
        <v>1750000</v>
      </c>
      <c r="G2513" s="161"/>
      <c r="H2513" s="159" t="s">
        <v>3651</v>
      </c>
      <c r="I2513" s="159" t="s">
        <v>3671</v>
      </c>
      <c r="J2513" s="159" t="s">
        <v>4835</v>
      </c>
      <c r="K2513" s="159" t="s">
        <v>178</v>
      </c>
      <c r="L2513" s="159" t="s">
        <v>12127</v>
      </c>
    </row>
    <row r="2514" spans="1:12" x14ac:dyDescent="0.2">
      <c r="A2514" s="159" t="s">
        <v>6653</v>
      </c>
      <c r="B2514" s="159" t="s">
        <v>6654</v>
      </c>
      <c r="C2514" s="159" t="s">
        <v>12126</v>
      </c>
      <c r="D2514" s="159" t="s">
        <v>12126</v>
      </c>
      <c r="E2514" s="160">
        <v>2</v>
      </c>
      <c r="F2514" s="161">
        <v>675000</v>
      </c>
      <c r="G2514" s="161"/>
      <c r="H2514" s="159" t="s">
        <v>3651</v>
      </c>
      <c r="I2514" s="159" t="s">
        <v>3666</v>
      </c>
      <c r="J2514" s="159" t="s">
        <v>6656</v>
      </c>
      <c r="K2514" s="159"/>
      <c r="L2514" s="159" t="s">
        <v>12128</v>
      </c>
    </row>
    <row r="2515" spans="1:12" x14ac:dyDescent="0.2">
      <c r="A2515" s="159" t="s">
        <v>9189</v>
      </c>
      <c r="B2515" s="159" t="s">
        <v>9190</v>
      </c>
      <c r="C2515" s="159" t="s">
        <v>12126</v>
      </c>
      <c r="D2515" s="159" t="s">
        <v>11267</v>
      </c>
      <c r="E2515" s="160">
        <v>2</v>
      </c>
      <c r="F2515" s="161">
        <v>5520946</v>
      </c>
      <c r="G2515" s="161">
        <v>6000000</v>
      </c>
      <c r="H2515" s="159" t="s">
        <v>3651</v>
      </c>
      <c r="I2515" s="159" t="s">
        <v>3671</v>
      </c>
      <c r="J2515" s="159" t="s">
        <v>6104</v>
      </c>
      <c r="K2515" s="159" t="s">
        <v>178</v>
      </c>
      <c r="L2515" s="159" t="s">
        <v>12129</v>
      </c>
    </row>
    <row r="2516" spans="1:12" x14ac:dyDescent="0.2">
      <c r="A2516" s="159" t="s">
        <v>12130</v>
      </c>
      <c r="B2516" s="159" t="s">
        <v>12131</v>
      </c>
      <c r="C2516" s="159" t="s">
        <v>12061</v>
      </c>
      <c r="D2516" s="159" t="s">
        <v>12061</v>
      </c>
      <c r="E2516" s="160">
        <v>1</v>
      </c>
      <c r="F2516" s="161">
        <v>1300000</v>
      </c>
      <c r="G2516" s="161">
        <v>1300000</v>
      </c>
      <c r="H2516" s="159" t="s">
        <v>3651</v>
      </c>
      <c r="I2516" s="159" t="s">
        <v>4857</v>
      </c>
      <c r="J2516" s="159" t="s">
        <v>12132</v>
      </c>
      <c r="K2516" s="159"/>
      <c r="L2516" s="159" t="s">
        <v>12133</v>
      </c>
    </row>
    <row r="2517" spans="1:12" x14ac:dyDescent="0.2">
      <c r="A2517" s="159" t="s">
        <v>12134</v>
      </c>
      <c r="B2517" s="159" t="s">
        <v>12135</v>
      </c>
      <c r="C2517" s="159" t="s">
        <v>5640</v>
      </c>
      <c r="D2517" s="159" t="s">
        <v>5640</v>
      </c>
      <c r="E2517" s="160">
        <v>1</v>
      </c>
      <c r="F2517" s="161">
        <v>20586916</v>
      </c>
      <c r="G2517" s="161">
        <v>29999993</v>
      </c>
      <c r="H2517" s="159" t="s">
        <v>3651</v>
      </c>
      <c r="I2517" s="159" t="s">
        <v>3656</v>
      </c>
      <c r="J2517" s="159" t="s">
        <v>4924</v>
      </c>
      <c r="K2517" s="159" t="s">
        <v>178</v>
      </c>
      <c r="L2517" s="159" t="s">
        <v>12136</v>
      </c>
    </row>
    <row r="2518" spans="1:12" x14ac:dyDescent="0.2">
      <c r="A2518" s="159" t="s">
        <v>8526</v>
      </c>
      <c r="B2518" s="159" t="s">
        <v>8527</v>
      </c>
      <c r="C2518" s="159" t="s">
        <v>5640</v>
      </c>
      <c r="D2518" s="159" t="s">
        <v>5640</v>
      </c>
      <c r="E2518" s="160">
        <v>1</v>
      </c>
      <c r="F2518" s="161">
        <v>500000</v>
      </c>
      <c r="G2518" s="161">
        <v>500000</v>
      </c>
      <c r="H2518" s="159" t="s">
        <v>3651</v>
      </c>
      <c r="I2518" s="159" t="s">
        <v>3656</v>
      </c>
      <c r="J2518" s="159" t="s">
        <v>5077</v>
      </c>
      <c r="K2518" s="159"/>
      <c r="L2518" s="159" t="s">
        <v>12137</v>
      </c>
    </row>
    <row r="2519" spans="1:12" x14ac:dyDescent="0.2">
      <c r="A2519" s="159" t="s">
        <v>8526</v>
      </c>
      <c r="B2519" s="159" t="s">
        <v>8527</v>
      </c>
      <c r="C2519" s="159" t="s">
        <v>5640</v>
      </c>
      <c r="D2519" s="159" t="s">
        <v>5640</v>
      </c>
      <c r="E2519" s="160">
        <v>1</v>
      </c>
      <c r="F2519" s="161">
        <v>500000</v>
      </c>
      <c r="G2519" s="161">
        <v>500000</v>
      </c>
      <c r="H2519" s="159" t="s">
        <v>3651</v>
      </c>
      <c r="I2519" s="159" t="s">
        <v>3656</v>
      </c>
      <c r="J2519" s="159" t="s">
        <v>5077</v>
      </c>
      <c r="K2519" s="159"/>
      <c r="L2519" s="159" t="s">
        <v>12138</v>
      </c>
    </row>
    <row r="2520" spans="1:12" x14ac:dyDescent="0.2">
      <c r="A2520" s="159" t="s">
        <v>12139</v>
      </c>
      <c r="B2520" s="159" t="s">
        <v>12140</v>
      </c>
      <c r="C2520" s="159" t="s">
        <v>5640</v>
      </c>
      <c r="D2520" s="159" t="s">
        <v>5640</v>
      </c>
      <c r="E2520" s="160">
        <v>1</v>
      </c>
      <c r="F2520" s="161">
        <v>10000</v>
      </c>
      <c r="G2520" s="161">
        <v>480000</v>
      </c>
      <c r="H2520" s="159" t="s">
        <v>3651</v>
      </c>
      <c r="I2520" s="159" t="s">
        <v>3753</v>
      </c>
      <c r="J2520" s="159" t="s">
        <v>7474</v>
      </c>
      <c r="K2520" s="159" t="s">
        <v>193</v>
      </c>
      <c r="L2520" s="159" t="s">
        <v>12141</v>
      </c>
    </row>
    <row r="2521" spans="1:12" x14ac:dyDescent="0.2">
      <c r="A2521" s="159" t="s">
        <v>6619</v>
      </c>
      <c r="B2521" s="159" t="s">
        <v>6620</v>
      </c>
      <c r="C2521" s="159" t="s">
        <v>3519</v>
      </c>
      <c r="D2521" s="159" t="s">
        <v>3385</v>
      </c>
      <c r="E2521" s="160">
        <v>2</v>
      </c>
      <c r="F2521" s="161">
        <v>112250024</v>
      </c>
      <c r="G2521" s="161">
        <v>112250024</v>
      </c>
      <c r="H2521" s="159" t="s">
        <v>3651</v>
      </c>
      <c r="I2521" s="159" t="s">
        <v>3671</v>
      </c>
      <c r="J2521" s="159" t="s">
        <v>3887</v>
      </c>
      <c r="K2521" s="159"/>
      <c r="L2521" s="159" t="s">
        <v>12142</v>
      </c>
    </row>
    <row r="2522" spans="1:12" x14ac:dyDescent="0.2">
      <c r="A2522" s="159" t="s">
        <v>9299</v>
      </c>
      <c r="B2522" s="159" t="s">
        <v>9300</v>
      </c>
      <c r="C2522" s="159" t="s">
        <v>3519</v>
      </c>
      <c r="D2522" s="159" t="s">
        <v>3519</v>
      </c>
      <c r="E2522" s="160">
        <v>1</v>
      </c>
      <c r="F2522" s="161">
        <v>3458827</v>
      </c>
      <c r="G2522" s="161">
        <v>11458827</v>
      </c>
      <c r="H2522" s="159" t="s">
        <v>3651</v>
      </c>
      <c r="I2522" s="159" t="s">
        <v>3656</v>
      </c>
      <c r="J2522" s="159" t="s">
        <v>3978</v>
      </c>
      <c r="K2522" s="159"/>
      <c r="L2522" s="159" t="s">
        <v>12143</v>
      </c>
    </row>
    <row r="2523" spans="1:12" x14ac:dyDescent="0.2">
      <c r="A2523" s="159" t="s">
        <v>3784</v>
      </c>
      <c r="B2523" s="159" t="s">
        <v>3785</v>
      </c>
      <c r="C2523" s="159" t="s">
        <v>3519</v>
      </c>
      <c r="D2523" s="159" t="s">
        <v>12144</v>
      </c>
      <c r="E2523" s="160">
        <v>2</v>
      </c>
      <c r="F2523" s="161">
        <v>205480</v>
      </c>
      <c r="G2523" s="161">
        <v>205480</v>
      </c>
      <c r="H2523" s="159" t="s">
        <v>3670</v>
      </c>
      <c r="I2523" s="159" t="s">
        <v>3680</v>
      </c>
      <c r="J2523" s="159" t="s">
        <v>3680</v>
      </c>
      <c r="K2523" s="159" t="s">
        <v>185</v>
      </c>
      <c r="L2523" s="159" t="s">
        <v>3520</v>
      </c>
    </row>
    <row r="2524" spans="1:12" x14ac:dyDescent="0.2">
      <c r="A2524" s="159" t="s">
        <v>9627</v>
      </c>
      <c r="B2524" s="159" t="s">
        <v>9628</v>
      </c>
      <c r="C2524" s="159" t="s">
        <v>12145</v>
      </c>
      <c r="D2524" s="159" t="s">
        <v>12145</v>
      </c>
      <c r="E2524" s="160">
        <v>1</v>
      </c>
      <c r="F2524" s="161">
        <v>13999994</v>
      </c>
      <c r="G2524" s="161">
        <v>13999994</v>
      </c>
      <c r="H2524" s="159" t="s">
        <v>3670</v>
      </c>
      <c r="I2524" s="159" t="s">
        <v>3656</v>
      </c>
      <c r="J2524" s="159" t="s">
        <v>4924</v>
      </c>
      <c r="K2524" s="159"/>
      <c r="L2524" s="159" t="s">
        <v>12146</v>
      </c>
    </row>
    <row r="2525" spans="1:12" x14ac:dyDescent="0.2">
      <c r="A2525" s="159" t="s">
        <v>6450</v>
      </c>
      <c r="B2525" s="159" t="s">
        <v>6451</v>
      </c>
      <c r="C2525" s="159" t="s">
        <v>12145</v>
      </c>
      <c r="D2525" s="159" t="s">
        <v>12145</v>
      </c>
      <c r="E2525" s="160">
        <v>1</v>
      </c>
      <c r="F2525" s="161">
        <v>99681169</v>
      </c>
      <c r="G2525" s="161">
        <v>174999993</v>
      </c>
      <c r="H2525" s="159" t="s">
        <v>3670</v>
      </c>
      <c r="I2525" s="159" t="s">
        <v>3810</v>
      </c>
      <c r="J2525" s="159" t="s">
        <v>6071</v>
      </c>
      <c r="K2525" s="159"/>
      <c r="L2525" s="159" t="s">
        <v>12147</v>
      </c>
    </row>
    <row r="2526" spans="1:12" x14ac:dyDescent="0.2">
      <c r="A2526" s="159" t="s">
        <v>12148</v>
      </c>
      <c r="B2526" s="159" t="s">
        <v>12149</v>
      </c>
      <c r="C2526" s="159" t="s">
        <v>12150</v>
      </c>
      <c r="D2526" s="159" t="s">
        <v>12150</v>
      </c>
      <c r="E2526" s="160">
        <v>1</v>
      </c>
      <c r="F2526" s="161">
        <v>0</v>
      </c>
      <c r="G2526" s="161">
        <v>15427000</v>
      </c>
      <c r="H2526" s="159" t="s">
        <v>3670</v>
      </c>
      <c r="I2526" s="159" t="s">
        <v>4857</v>
      </c>
      <c r="J2526" s="159" t="s">
        <v>12151</v>
      </c>
      <c r="K2526" s="159"/>
      <c r="L2526" s="159" t="s">
        <v>12152</v>
      </c>
    </row>
    <row r="2527" spans="1:12" x14ac:dyDescent="0.2">
      <c r="A2527" s="159" t="s">
        <v>12153</v>
      </c>
      <c r="B2527" s="159" t="s">
        <v>12154</v>
      </c>
      <c r="C2527" s="159" t="s">
        <v>12155</v>
      </c>
      <c r="D2527" s="159" t="s">
        <v>12155</v>
      </c>
      <c r="E2527" s="160">
        <v>1</v>
      </c>
      <c r="F2527" s="161">
        <v>200000</v>
      </c>
      <c r="G2527" s="161">
        <v>1500000</v>
      </c>
      <c r="H2527" s="159" t="s">
        <v>3651</v>
      </c>
      <c r="I2527" s="159" t="s">
        <v>5733</v>
      </c>
      <c r="J2527" s="159" t="s">
        <v>12156</v>
      </c>
      <c r="K2527" s="159" t="s">
        <v>193</v>
      </c>
      <c r="L2527" s="159" t="s">
        <v>12157</v>
      </c>
    </row>
    <row r="2528" spans="1:12" x14ac:dyDescent="0.2">
      <c r="A2528" s="159" t="s">
        <v>12158</v>
      </c>
      <c r="B2528" s="159" t="s">
        <v>12159</v>
      </c>
      <c r="C2528" s="159" t="s">
        <v>12155</v>
      </c>
      <c r="D2528" s="159" t="s">
        <v>12155</v>
      </c>
      <c r="E2528" s="160">
        <v>1</v>
      </c>
      <c r="F2528" s="161">
        <v>125000</v>
      </c>
      <c r="G2528" s="161">
        <v>500000</v>
      </c>
      <c r="H2528" s="159" t="s">
        <v>3651</v>
      </c>
      <c r="I2528" s="159" t="s">
        <v>3810</v>
      </c>
      <c r="J2528" s="159" t="s">
        <v>5617</v>
      </c>
      <c r="K2528" s="159" t="s">
        <v>193</v>
      </c>
      <c r="L2528" s="159" t="s">
        <v>12160</v>
      </c>
    </row>
    <row r="2529" spans="1:12" x14ac:dyDescent="0.2">
      <c r="A2529" s="159" t="s">
        <v>12161</v>
      </c>
      <c r="B2529" s="159" t="s">
        <v>12162</v>
      </c>
      <c r="C2529" s="159" t="s">
        <v>12155</v>
      </c>
      <c r="D2529" s="159" t="s">
        <v>12155</v>
      </c>
      <c r="E2529" s="160">
        <v>1</v>
      </c>
      <c r="F2529" s="161">
        <v>275000</v>
      </c>
      <c r="G2529" s="161">
        <v>275000</v>
      </c>
      <c r="H2529" s="159" t="s">
        <v>3670</v>
      </c>
      <c r="I2529" s="159" t="s">
        <v>3776</v>
      </c>
      <c r="J2529" s="159" t="s">
        <v>5360</v>
      </c>
      <c r="K2529" s="159"/>
      <c r="L2529" s="159" t="s">
        <v>12163</v>
      </c>
    </row>
    <row r="2530" spans="1:12" x14ac:dyDescent="0.2">
      <c r="A2530" s="159" t="s">
        <v>12164</v>
      </c>
      <c r="B2530" s="159" t="s">
        <v>12165</v>
      </c>
      <c r="C2530" s="159" t="s">
        <v>12166</v>
      </c>
      <c r="D2530" s="159" t="s">
        <v>12166</v>
      </c>
      <c r="E2530" s="160">
        <v>1</v>
      </c>
      <c r="F2530" s="161">
        <v>4434955</v>
      </c>
      <c r="G2530" s="161">
        <v>7250000</v>
      </c>
      <c r="H2530" s="159" t="s">
        <v>3651</v>
      </c>
      <c r="I2530" s="159" t="s">
        <v>3671</v>
      </c>
      <c r="J2530" s="159" t="s">
        <v>5049</v>
      </c>
      <c r="K2530" s="159" t="s">
        <v>182</v>
      </c>
      <c r="L2530" s="159" t="s">
        <v>12167</v>
      </c>
    </row>
    <row r="2531" spans="1:12" x14ac:dyDescent="0.2">
      <c r="A2531" s="159" t="s">
        <v>10556</v>
      </c>
      <c r="B2531" s="159" t="s">
        <v>10557</v>
      </c>
      <c r="C2531" s="159" t="s">
        <v>12166</v>
      </c>
      <c r="D2531" s="159" t="s">
        <v>12166</v>
      </c>
      <c r="E2531" s="160">
        <v>1</v>
      </c>
      <c r="F2531" s="161">
        <v>40000000</v>
      </c>
      <c r="G2531" s="161">
        <v>67000000</v>
      </c>
      <c r="H2531" s="159" t="s">
        <v>3651</v>
      </c>
      <c r="I2531" s="159" t="s">
        <v>3656</v>
      </c>
      <c r="J2531" s="159" t="s">
        <v>6707</v>
      </c>
      <c r="K2531" s="159" t="s">
        <v>182</v>
      </c>
      <c r="L2531" s="159" t="s">
        <v>12168</v>
      </c>
    </row>
    <row r="2532" spans="1:12" x14ac:dyDescent="0.2">
      <c r="A2532" s="159" t="s">
        <v>12169</v>
      </c>
      <c r="B2532" s="159" t="s">
        <v>6066</v>
      </c>
      <c r="C2532" s="159" t="s">
        <v>12170</v>
      </c>
      <c r="D2532" s="159" t="s">
        <v>12170</v>
      </c>
      <c r="E2532" s="160">
        <v>1</v>
      </c>
      <c r="F2532" s="161">
        <v>995503</v>
      </c>
      <c r="G2532" s="161">
        <v>1000000</v>
      </c>
      <c r="H2532" s="159" t="s">
        <v>3651</v>
      </c>
      <c r="I2532" s="159" t="s">
        <v>3687</v>
      </c>
      <c r="J2532" s="159" t="s">
        <v>4907</v>
      </c>
      <c r="K2532" s="159" t="s">
        <v>185</v>
      </c>
      <c r="L2532" s="159" t="s">
        <v>12171</v>
      </c>
    </row>
    <row r="2533" spans="1:12" x14ac:dyDescent="0.2">
      <c r="A2533" s="159" t="s">
        <v>5851</v>
      </c>
      <c r="B2533" s="159" t="s">
        <v>5852</v>
      </c>
      <c r="C2533" s="159" t="s">
        <v>12170</v>
      </c>
      <c r="D2533" s="159" t="s">
        <v>12170</v>
      </c>
      <c r="E2533" s="160">
        <v>1</v>
      </c>
      <c r="F2533" s="161">
        <v>270000</v>
      </c>
      <c r="G2533" s="161">
        <v>400000</v>
      </c>
      <c r="H2533" s="159" t="s">
        <v>3651</v>
      </c>
      <c r="I2533" s="159" t="s">
        <v>3660</v>
      </c>
      <c r="J2533" s="159" t="s">
        <v>8552</v>
      </c>
      <c r="K2533" s="159"/>
      <c r="L2533" s="159" t="s">
        <v>12172</v>
      </c>
    </row>
    <row r="2534" spans="1:12" x14ac:dyDescent="0.2">
      <c r="A2534" s="159" t="s">
        <v>11705</v>
      </c>
      <c r="B2534" s="159" t="s">
        <v>11706</v>
      </c>
      <c r="C2534" s="159" t="s">
        <v>12170</v>
      </c>
      <c r="D2534" s="159" t="s">
        <v>12170</v>
      </c>
      <c r="E2534" s="160">
        <v>1</v>
      </c>
      <c r="F2534" s="161">
        <v>175000</v>
      </c>
      <c r="G2534" s="161">
        <v>175000</v>
      </c>
      <c r="H2534" s="159" t="s">
        <v>3651</v>
      </c>
      <c r="I2534" s="159" t="s">
        <v>3671</v>
      </c>
      <c r="J2534" s="159" t="s">
        <v>4126</v>
      </c>
      <c r="K2534" s="159" t="s">
        <v>189</v>
      </c>
      <c r="L2534" s="159" t="s">
        <v>12173</v>
      </c>
    </row>
    <row r="2535" spans="1:12" x14ac:dyDescent="0.2">
      <c r="A2535" s="159" t="s">
        <v>9371</v>
      </c>
      <c r="B2535" s="159" t="s">
        <v>9372</v>
      </c>
      <c r="C2535" s="159" t="s">
        <v>12174</v>
      </c>
      <c r="D2535" s="159" t="s">
        <v>12174</v>
      </c>
      <c r="E2535" s="160">
        <v>1</v>
      </c>
      <c r="F2535" s="161">
        <v>7500000</v>
      </c>
      <c r="G2535" s="161">
        <v>15000000</v>
      </c>
      <c r="H2535" s="159" t="s">
        <v>3670</v>
      </c>
      <c r="I2535" s="159" t="s">
        <v>3871</v>
      </c>
      <c r="J2535" s="159" t="s">
        <v>9374</v>
      </c>
      <c r="K2535" s="159"/>
      <c r="L2535" s="159" t="s">
        <v>12175</v>
      </c>
    </row>
    <row r="2536" spans="1:12" x14ac:dyDescent="0.2">
      <c r="A2536" s="159" t="s">
        <v>12176</v>
      </c>
      <c r="B2536" s="159" t="s">
        <v>12177</v>
      </c>
      <c r="C2536" s="159" t="s">
        <v>12174</v>
      </c>
      <c r="D2536" s="159" t="s">
        <v>12174</v>
      </c>
      <c r="E2536" s="160">
        <v>1</v>
      </c>
      <c r="F2536" s="161">
        <v>1800000</v>
      </c>
      <c r="G2536" s="161">
        <v>1800000</v>
      </c>
      <c r="H2536" s="159" t="s">
        <v>3651</v>
      </c>
      <c r="I2536" s="159" t="s">
        <v>3671</v>
      </c>
      <c r="J2536" s="159" t="s">
        <v>12178</v>
      </c>
      <c r="K2536" s="159" t="s">
        <v>196</v>
      </c>
      <c r="L2536" s="159" t="s">
        <v>12179</v>
      </c>
    </row>
    <row r="2537" spans="1:12" x14ac:dyDescent="0.2">
      <c r="A2537" s="159" t="s">
        <v>8753</v>
      </c>
      <c r="B2537" s="159" t="s">
        <v>8754</v>
      </c>
      <c r="C2537" s="159" t="s">
        <v>12180</v>
      </c>
      <c r="D2537" s="159" t="s">
        <v>12180</v>
      </c>
      <c r="E2537" s="160">
        <v>1</v>
      </c>
      <c r="F2537" s="161">
        <v>424696</v>
      </c>
      <c r="G2537" s="161">
        <v>2000000</v>
      </c>
      <c r="H2537" s="159" t="s">
        <v>3651</v>
      </c>
      <c r="I2537" s="159" t="s">
        <v>3671</v>
      </c>
      <c r="J2537" s="159" t="s">
        <v>3896</v>
      </c>
      <c r="K2537" s="159"/>
      <c r="L2537" s="159" t="s">
        <v>12181</v>
      </c>
    </row>
    <row r="2538" spans="1:12" x14ac:dyDescent="0.2">
      <c r="A2538" s="159" t="s">
        <v>9143</v>
      </c>
      <c r="B2538" s="159" t="s">
        <v>9144</v>
      </c>
      <c r="C2538" s="159" t="s">
        <v>12180</v>
      </c>
      <c r="D2538" s="159" t="s">
        <v>12180</v>
      </c>
      <c r="E2538" s="160">
        <v>1</v>
      </c>
      <c r="F2538" s="161">
        <v>1300000</v>
      </c>
      <c r="G2538" s="161">
        <v>3000000</v>
      </c>
      <c r="H2538" s="159" t="s">
        <v>3651</v>
      </c>
      <c r="I2538" s="159" t="s">
        <v>3656</v>
      </c>
      <c r="J2538" s="159" t="s">
        <v>4916</v>
      </c>
      <c r="K2538" s="159"/>
      <c r="L2538" s="159" t="s">
        <v>12182</v>
      </c>
    </row>
    <row r="2539" spans="1:12" x14ac:dyDescent="0.2">
      <c r="A2539" s="159" t="s">
        <v>9143</v>
      </c>
      <c r="B2539" s="159" t="s">
        <v>9144</v>
      </c>
      <c r="C2539" s="159" t="s">
        <v>12180</v>
      </c>
      <c r="D2539" s="159" t="s">
        <v>12180</v>
      </c>
      <c r="E2539" s="160">
        <v>1</v>
      </c>
      <c r="F2539" s="161">
        <v>100000</v>
      </c>
      <c r="G2539" s="161">
        <v>1000000</v>
      </c>
      <c r="H2539" s="159" t="s">
        <v>3651</v>
      </c>
      <c r="I2539" s="159" t="s">
        <v>3656</v>
      </c>
      <c r="J2539" s="159" t="s">
        <v>4916</v>
      </c>
      <c r="K2539" s="159"/>
      <c r="L2539" s="159" t="s">
        <v>12183</v>
      </c>
    </row>
    <row r="2540" spans="1:12" x14ac:dyDescent="0.2">
      <c r="A2540" s="159" t="s">
        <v>3693</v>
      </c>
      <c r="B2540" s="159" t="s">
        <v>3695</v>
      </c>
      <c r="C2540" s="159" t="s">
        <v>3935</v>
      </c>
      <c r="D2540" s="159" t="s">
        <v>3935</v>
      </c>
      <c r="E2540" s="160">
        <v>1</v>
      </c>
      <c r="F2540" s="161">
        <v>325352578</v>
      </c>
      <c r="G2540" s="161">
        <v>325352578</v>
      </c>
      <c r="H2540" s="159" t="s">
        <v>3651</v>
      </c>
      <c r="I2540" s="159" t="s">
        <v>3656</v>
      </c>
      <c r="J2540" s="159" t="s">
        <v>3856</v>
      </c>
      <c r="K2540" s="159"/>
      <c r="L2540" s="159" t="s">
        <v>3786</v>
      </c>
    </row>
    <row r="2541" spans="1:12" x14ac:dyDescent="0.2">
      <c r="A2541" s="159" t="s">
        <v>10053</v>
      </c>
      <c r="B2541" s="159" t="s">
        <v>10054</v>
      </c>
      <c r="C2541" s="159" t="s">
        <v>3935</v>
      </c>
      <c r="D2541" s="159" t="s">
        <v>3935</v>
      </c>
      <c r="E2541" s="160">
        <v>1</v>
      </c>
      <c r="F2541" s="161">
        <v>20041660</v>
      </c>
      <c r="G2541" s="161">
        <v>119999984</v>
      </c>
      <c r="H2541" s="159" t="s">
        <v>3651</v>
      </c>
      <c r="I2541" s="159" t="s">
        <v>3671</v>
      </c>
      <c r="J2541" s="159" t="s">
        <v>5256</v>
      </c>
      <c r="K2541" s="159" t="s">
        <v>193</v>
      </c>
      <c r="L2541" s="159" t="s">
        <v>12184</v>
      </c>
    </row>
    <row r="2542" spans="1:12" x14ac:dyDescent="0.2">
      <c r="A2542" s="159" t="s">
        <v>12185</v>
      </c>
      <c r="B2542" s="159" t="s">
        <v>12186</v>
      </c>
      <c r="C2542" s="159" t="s">
        <v>12187</v>
      </c>
      <c r="D2542" s="159" t="s">
        <v>12187</v>
      </c>
      <c r="E2542" s="160">
        <v>1</v>
      </c>
      <c r="F2542" s="161">
        <v>49999998</v>
      </c>
      <c r="G2542" s="161">
        <v>99999993</v>
      </c>
      <c r="H2542" s="159" t="s">
        <v>3651</v>
      </c>
      <c r="I2542" s="159" t="s">
        <v>3690</v>
      </c>
      <c r="J2542" s="159" t="s">
        <v>12188</v>
      </c>
      <c r="K2542" s="159" t="s">
        <v>196</v>
      </c>
      <c r="L2542" s="159" t="s">
        <v>12189</v>
      </c>
    </row>
    <row r="2543" spans="1:12" x14ac:dyDescent="0.2">
      <c r="A2543" s="159" t="s">
        <v>12190</v>
      </c>
      <c r="B2543" s="159" t="s">
        <v>12191</v>
      </c>
      <c r="C2543" s="159" t="s">
        <v>10145</v>
      </c>
      <c r="D2543" s="159" t="s">
        <v>10145</v>
      </c>
      <c r="E2543" s="160">
        <v>1</v>
      </c>
      <c r="F2543" s="161">
        <v>5250000</v>
      </c>
      <c r="G2543" s="161">
        <v>6000000</v>
      </c>
      <c r="H2543" s="159" t="s">
        <v>3651</v>
      </c>
      <c r="I2543" s="159" t="s">
        <v>3680</v>
      </c>
      <c r="J2543" s="159" t="s">
        <v>12192</v>
      </c>
      <c r="K2543" s="159" t="s">
        <v>182</v>
      </c>
      <c r="L2543" s="159" t="s">
        <v>12193</v>
      </c>
    </row>
    <row r="2544" spans="1:12" x14ac:dyDescent="0.2">
      <c r="A2544" s="159" t="s">
        <v>12194</v>
      </c>
      <c r="B2544" s="159" t="s">
        <v>12195</v>
      </c>
      <c r="C2544" s="159" t="s">
        <v>10145</v>
      </c>
      <c r="D2544" s="159" t="s">
        <v>10145</v>
      </c>
      <c r="E2544" s="160">
        <v>1</v>
      </c>
      <c r="F2544" s="161">
        <v>6978813</v>
      </c>
      <c r="G2544" s="161">
        <v>13978813</v>
      </c>
      <c r="H2544" s="159" t="s">
        <v>3651</v>
      </c>
      <c r="I2544" s="159" t="s">
        <v>6565</v>
      </c>
      <c r="J2544" s="159" t="s">
        <v>3663</v>
      </c>
      <c r="K2544" s="159" t="s">
        <v>193</v>
      </c>
      <c r="L2544" s="159" t="s">
        <v>12196</v>
      </c>
    </row>
    <row r="2545" spans="1:12" x14ac:dyDescent="0.2">
      <c r="A2545" s="159" t="s">
        <v>12197</v>
      </c>
      <c r="B2545" s="159" t="s">
        <v>12198</v>
      </c>
      <c r="C2545" s="159" t="s">
        <v>10153</v>
      </c>
      <c r="D2545" s="159" t="s">
        <v>10153</v>
      </c>
      <c r="E2545" s="160">
        <v>1</v>
      </c>
      <c r="F2545" s="161">
        <v>7072474</v>
      </c>
      <c r="G2545" s="161">
        <v>13500000</v>
      </c>
      <c r="H2545" s="159" t="s">
        <v>3651</v>
      </c>
      <c r="I2545" s="159" t="s">
        <v>3666</v>
      </c>
      <c r="J2545" s="159" t="s">
        <v>5305</v>
      </c>
      <c r="K2545" s="159"/>
      <c r="L2545" s="159" t="s">
        <v>12199</v>
      </c>
    </row>
    <row r="2546" spans="1:12" x14ac:dyDescent="0.2">
      <c r="A2546" s="159" t="s">
        <v>12200</v>
      </c>
      <c r="B2546" s="159" t="s">
        <v>12201</v>
      </c>
      <c r="C2546" s="159" t="s">
        <v>10153</v>
      </c>
      <c r="D2546" s="159" t="s">
        <v>10153</v>
      </c>
      <c r="E2546" s="160">
        <v>1</v>
      </c>
      <c r="F2546" s="161">
        <v>1000000</v>
      </c>
      <c r="G2546" s="161">
        <v>1000000</v>
      </c>
      <c r="H2546" s="159" t="s">
        <v>3651</v>
      </c>
      <c r="I2546" s="159" t="s">
        <v>5807</v>
      </c>
      <c r="J2546" s="159" t="s">
        <v>12202</v>
      </c>
      <c r="K2546" s="159" t="s">
        <v>185</v>
      </c>
      <c r="L2546" s="159" t="s">
        <v>12203</v>
      </c>
    </row>
    <row r="2547" spans="1:12" x14ac:dyDescent="0.2">
      <c r="A2547" s="159" t="s">
        <v>5366</v>
      </c>
      <c r="B2547" s="159" t="s">
        <v>5367</v>
      </c>
      <c r="C2547" s="159" t="s">
        <v>10153</v>
      </c>
      <c r="D2547" s="159" t="s">
        <v>10153</v>
      </c>
      <c r="E2547" s="160">
        <v>1</v>
      </c>
      <c r="F2547" s="161">
        <v>10280435</v>
      </c>
      <c r="G2547" s="161"/>
      <c r="H2547" s="159" t="s">
        <v>3651</v>
      </c>
      <c r="I2547" s="159" t="s">
        <v>4846</v>
      </c>
      <c r="J2547" s="159" t="s">
        <v>4968</v>
      </c>
      <c r="K2547" s="159"/>
      <c r="L2547" s="159" t="s">
        <v>12204</v>
      </c>
    </row>
    <row r="2548" spans="1:12" x14ac:dyDescent="0.2">
      <c r="A2548" s="159" t="s">
        <v>12205</v>
      </c>
      <c r="B2548" s="159" t="s">
        <v>12206</v>
      </c>
      <c r="C2548" s="159" t="s">
        <v>10153</v>
      </c>
      <c r="D2548" s="159" t="s">
        <v>10153</v>
      </c>
      <c r="E2548" s="160">
        <v>1</v>
      </c>
      <c r="F2548" s="161">
        <v>166500</v>
      </c>
      <c r="G2548" s="161">
        <v>500000</v>
      </c>
      <c r="H2548" s="159" t="s">
        <v>3651</v>
      </c>
      <c r="I2548" s="159" t="s">
        <v>3656</v>
      </c>
      <c r="J2548" s="159" t="s">
        <v>4895</v>
      </c>
      <c r="K2548" s="159"/>
      <c r="L2548" s="159" t="s">
        <v>12207</v>
      </c>
    </row>
    <row r="2549" spans="1:12" x14ac:dyDescent="0.2">
      <c r="A2549" s="159" t="s">
        <v>4913</v>
      </c>
      <c r="B2549" s="159" t="s">
        <v>4914</v>
      </c>
      <c r="C2549" s="159" t="s">
        <v>12002</v>
      </c>
      <c r="D2549" s="159" t="s">
        <v>12208</v>
      </c>
      <c r="E2549" s="160">
        <v>10</v>
      </c>
      <c r="F2549" s="161">
        <v>800000</v>
      </c>
      <c r="G2549" s="161"/>
      <c r="H2549" s="159" t="s">
        <v>3651</v>
      </c>
      <c r="I2549" s="159" t="s">
        <v>3656</v>
      </c>
      <c r="J2549" s="159" t="s">
        <v>4916</v>
      </c>
      <c r="K2549" s="159" t="s">
        <v>178</v>
      </c>
      <c r="L2549" s="159" t="s">
        <v>12209</v>
      </c>
    </row>
    <row r="2550" spans="1:12" x14ac:dyDescent="0.2">
      <c r="A2550" s="159" t="s">
        <v>12210</v>
      </c>
      <c r="B2550" s="159" t="s">
        <v>12211</v>
      </c>
      <c r="C2550" s="159" t="s">
        <v>12002</v>
      </c>
      <c r="D2550" s="159" t="s">
        <v>12002</v>
      </c>
      <c r="E2550" s="160">
        <v>1</v>
      </c>
      <c r="F2550" s="161">
        <v>5602000</v>
      </c>
      <c r="G2550" s="161">
        <v>5602000</v>
      </c>
      <c r="H2550" s="159" t="s">
        <v>3651</v>
      </c>
      <c r="I2550" s="159" t="s">
        <v>3663</v>
      </c>
      <c r="J2550" s="159" t="s">
        <v>4192</v>
      </c>
      <c r="K2550" s="159"/>
      <c r="L2550" s="159" t="s">
        <v>12212</v>
      </c>
    </row>
    <row r="2551" spans="1:12" x14ac:dyDescent="0.2">
      <c r="A2551" s="159" t="s">
        <v>12213</v>
      </c>
      <c r="B2551" s="159" t="s">
        <v>12214</v>
      </c>
      <c r="C2551" s="159" t="s">
        <v>12002</v>
      </c>
      <c r="D2551" s="159" t="s">
        <v>12002</v>
      </c>
      <c r="E2551" s="160">
        <v>1</v>
      </c>
      <c r="F2551" s="161">
        <v>1042187</v>
      </c>
      <c r="G2551" s="161">
        <v>1042187</v>
      </c>
      <c r="H2551" s="159" t="s">
        <v>3651</v>
      </c>
      <c r="I2551" s="159" t="s">
        <v>3680</v>
      </c>
      <c r="J2551" s="159" t="s">
        <v>3680</v>
      </c>
      <c r="K2551" s="159" t="s">
        <v>196</v>
      </c>
      <c r="L2551" s="159" t="s">
        <v>12215</v>
      </c>
    </row>
    <row r="2552" spans="1:12" x14ac:dyDescent="0.2">
      <c r="A2552" s="159" t="s">
        <v>9315</v>
      </c>
      <c r="B2552" s="159" t="s">
        <v>9316</v>
      </c>
      <c r="C2552" s="159" t="s">
        <v>12002</v>
      </c>
      <c r="D2552" s="159" t="s">
        <v>12002</v>
      </c>
      <c r="E2552" s="160">
        <v>1</v>
      </c>
      <c r="F2552" s="161">
        <v>1000000</v>
      </c>
      <c r="G2552" s="161"/>
      <c r="H2552" s="159" t="s">
        <v>3651</v>
      </c>
      <c r="I2552" s="159" t="s">
        <v>3671</v>
      </c>
      <c r="J2552" s="159" t="s">
        <v>5256</v>
      </c>
      <c r="K2552" s="159"/>
      <c r="L2552" s="159" t="s">
        <v>12216</v>
      </c>
    </row>
    <row r="2553" spans="1:12" x14ac:dyDescent="0.2">
      <c r="A2553" s="159" t="s">
        <v>6570</v>
      </c>
      <c r="B2553" s="159" t="s">
        <v>6571</v>
      </c>
      <c r="C2553" s="159" t="s">
        <v>10215</v>
      </c>
      <c r="D2553" s="159" t="s">
        <v>10215</v>
      </c>
      <c r="E2553" s="160">
        <v>1</v>
      </c>
      <c r="F2553" s="161">
        <v>3104999</v>
      </c>
      <c r="G2553" s="161">
        <v>4000000</v>
      </c>
      <c r="H2553" s="159" t="s">
        <v>3651</v>
      </c>
      <c r="I2553" s="159" t="s">
        <v>3680</v>
      </c>
      <c r="J2553" s="159" t="s">
        <v>3680</v>
      </c>
      <c r="K2553" s="159" t="s">
        <v>178</v>
      </c>
      <c r="L2553" s="159" t="s">
        <v>12217</v>
      </c>
    </row>
    <row r="2554" spans="1:12" x14ac:dyDescent="0.2">
      <c r="A2554" s="159" t="s">
        <v>12218</v>
      </c>
      <c r="B2554" s="159" t="s">
        <v>12219</v>
      </c>
      <c r="C2554" s="159" t="s">
        <v>10215</v>
      </c>
      <c r="D2554" s="159" t="s">
        <v>10215</v>
      </c>
      <c r="E2554" s="160">
        <v>1</v>
      </c>
      <c r="F2554" s="161">
        <v>473128</v>
      </c>
      <c r="G2554" s="161">
        <v>1040881</v>
      </c>
      <c r="H2554" s="159" t="s">
        <v>3651</v>
      </c>
      <c r="I2554" s="159" t="s">
        <v>3776</v>
      </c>
      <c r="J2554" s="159" t="s">
        <v>5145</v>
      </c>
      <c r="K2554" s="159"/>
      <c r="L2554" s="159" t="s">
        <v>12220</v>
      </c>
    </row>
    <row r="2555" spans="1:12" x14ac:dyDescent="0.2">
      <c r="A2555" s="159" t="s">
        <v>7291</v>
      </c>
      <c r="B2555" s="159" t="s">
        <v>7292</v>
      </c>
      <c r="C2555" s="159" t="s">
        <v>1801</v>
      </c>
      <c r="D2555" s="159" t="s">
        <v>12221</v>
      </c>
      <c r="E2555" s="160">
        <v>3</v>
      </c>
      <c r="F2555" s="161">
        <v>13908008</v>
      </c>
      <c r="G2555" s="161">
        <v>16442486</v>
      </c>
      <c r="H2555" s="159" t="s">
        <v>3651</v>
      </c>
      <c r="I2555" s="159" t="s">
        <v>3958</v>
      </c>
      <c r="J2555" s="159" t="s">
        <v>7295</v>
      </c>
      <c r="K2555" s="159"/>
      <c r="L2555" s="159" t="s">
        <v>12222</v>
      </c>
    </row>
    <row r="2556" spans="1:12" x14ac:dyDescent="0.2">
      <c r="A2556" s="159" t="s">
        <v>5804</v>
      </c>
      <c r="B2556" s="159" t="s">
        <v>5805</v>
      </c>
      <c r="C2556" s="159" t="s">
        <v>1801</v>
      </c>
      <c r="D2556" s="159" t="s">
        <v>2310</v>
      </c>
      <c r="E2556" s="160">
        <v>2</v>
      </c>
      <c r="F2556" s="161">
        <v>500000</v>
      </c>
      <c r="G2556" s="161">
        <v>500000</v>
      </c>
      <c r="H2556" s="159" t="s">
        <v>3651</v>
      </c>
      <c r="I2556" s="159" t="s">
        <v>5807</v>
      </c>
      <c r="J2556" s="159" t="s">
        <v>8115</v>
      </c>
      <c r="K2556" s="159"/>
      <c r="L2556" s="159" t="s">
        <v>12223</v>
      </c>
    </row>
    <row r="2557" spans="1:12" x14ac:dyDescent="0.2">
      <c r="A2557" s="159" t="s">
        <v>11551</v>
      </c>
      <c r="B2557" s="159" t="s">
        <v>11552</v>
      </c>
      <c r="C2557" s="159" t="s">
        <v>3988</v>
      </c>
      <c r="D2557" s="159" t="s">
        <v>3988</v>
      </c>
      <c r="E2557" s="160">
        <v>1</v>
      </c>
      <c r="F2557" s="161">
        <v>305000</v>
      </c>
      <c r="G2557" s="161">
        <v>6000000</v>
      </c>
      <c r="H2557" s="159" t="s">
        <v>3670</v>
      </c>
      <c r="I2557" s="159" t="s">
        <v>3666</v>
      </c>
      <c r="J2557" s="159" t="s">
        <v>5518</v>
      </c>
      <c r="K2557" s="159" t="s">
        <v>185</v>
      </c>
      <c r="L2557" s="159" t="s">
        <v>12224</v>
      </c>
    </row>
    <row r="2558" spans="1:12" x14ac:dyDescent="0.2">
      <c r="A2558" s="159" t="s">
        <v>9219</v>
      </c>
      <c r="B2558" s="159" t="s">
        <v>9220</v>
      </c>
      <c r="C2558" s="159" t="s">
        <v>12225</v>
      </c>
      <c r="D2558" s="159" t="s">
        <v>12225</v>
      </c>
      <c r="E2558" s="160">
        <v>1</v>
      </c>
      <c r="F2558" s="161">
        <v>11400001</v>
      </c>
      <c r="G2558" s="161">
        <v>30000000</v>
      </c>
      <c r="H2558" s="159" t="s">
        <v>3670</v>
      </c>
      <c r="I2558" s="159" t="s">
        <v>3711</v>
      </c>
      <c r="J2558" s="159" t="s">
        <v>5493</v>
      </c>
      <c r="K2558" s="159"/>
      <c r="L2558" s="159" t="s">
        <v>12226</v>
      </c>
    </row>
    <row r="2559" spans="1:12" x14ac:dyDescent="0.2">
      <c r="A2559" s="159" t="s">
        <v>5875</v>
      </c>
      <c r="B2559" s="159" t="s">
        <v>5876</v>
      </c>
      <c r="C2559" s="159" t="s">
        <v>12225</v>
      </c>
      <c r="D2559" s="159" t="s">
        <v>12225</v>
      </c>
      <c r="E2559" s="160">
        <v>1</v>
      </c>
      <c r="F2559" s="161">
        <v>3855000</v>
      </c>
      <c r="G2559" s="161">
        <v>4000000</v>
      </c>
      <c r="H2559" s="159" t="s">
        <v>3670</v>
      </c>
      <c r="I2559" s="159" t="s">
        <v>3656</v>
      </c>
      <c r="J2559" s="159" t="s">
        <v>5879</v>
      </c>
      <c r="K2559" s="159"/>
      <c r="L2559" s="159" t="s">
        <v>12227</v>
      </c>
    </row>
    <row r="2560" spans="1:12" x14ac:dyDescent="0.2">
      <c r="A2560" s="159" t="s">
        <v>8827</v>
      </c>
      <c r="B2560" s="159" t="s">
        <v>8828</v>
      </c>
      <c r="C2560" s="159" t="s">
        <v>12225</v>
      </c>
      <c r="D2560" s="159" t="s">
        <v>12225</v>
      </c>
      <c r="E2560" s="160">
        <v>1</v>
      </c>
      <c r="F2560" s="161">
        <v>59999998</v>
      </c>
      <c r="G2560" s="161">
        <v>65000002</v>
      </c>
      <c r="H2560" s="159" t="s">
        <v>3651</v>
      </c>
      <c r="I2560" s="159" t="s">
        <v>4857</v>
      </c>
      <c r="J2560" s="159" t="s">
        <v>9029</v>
      </c>
      <c r="K2560" s="159"/>
      <c r="L2560" s="159" t="s">
        <v>12228</v>
      </c>
    </row>
    <row r="2561" spans="1:12" x14ac:dyDescent="0.2">
      <c r="A2561" s="159" t="s">
        <v>12229</v>
      </c>
      <c r="B2561" s="159" t="s">
        <v>12230</v>
      </c>
      <c r="C2561" s="159" t="s">
        <v>12225</v>
      </c>
      <c r="D2561" s="159" t="s">
        <v>12225</v>
      </c>
      <c r="E2561" s="160">
        <v>1</v>
      </c>
      <c r="F2561" s="161">
        <v>2730773</v>
      </c>
      <c r="G2561" s="161">
        <v>2730773</v>
      </c>
      <c r="H2561" s="159" t="s">
        <v>3670</v>
      </c>
      <c r="I2561" s="159" t="s">
        <v>3871</v>
      </c>
      <c r="J2561" s="159" t="s">
        <v>12231</v>
      </c>
      <c r="K2561" s="159"/>
      <c r="L2561" s="159" t="s">
        <v>12232</v>
      </c>
    </row>
    <row r="2562" spans="1:12" x14ac:dyDescent="0.2">
      <c r="A2562" s="159" t="s">
        <v>12233</v>
      </c>
      <c r="B2562" s="159" t="s">
        <v>12234</v>
      </c>
      <c r="C2562" s="159" t="s">
        <v>12235</v>
      </c>
      <c r="D2562" s="159" t="s">
        <v>12235</v>
      </c>
      <c r="E2562" s="160">
        <v>1</v>
      </c>
      <c r="F2562" s="161">
        <v>765000</v>
      </c>
      <c r="G2562" s="161">
        <v>10000000</v>
      </c>
      <c r="H2562" s="159" t="s">
        <v>3651</v>
      </c>
      <c r="I2562" s="159" t="s">
        <v>5733</v>
      </c>
      <c r="J2562" s="159" t="s">
        <v>12236</v>
      </c>
      <c r="K2562" s="159" t="s">
        <v>196</v>
      </c>
      <c r="L2562" s="159" t="s">
        <v>12237</v>
      </c>
    </row>
    <row r="2563" spans="1:12" x14ac:dyDescent="0.2">
      <c r="A2563" s="159" t="s">
        <v>12238</v>
      </c>
      <c r="B2563" s="159" t="s">
        <v>12239</v>
      </c>
      <c r="C2563" s="159" t="s">
        <v>12235</v>
      </c>
      <c r="D2563" s="159" t="s">
        <v>12235</v>
      </c>
      <c r="E2563" s="160">
        <v>1</v>
      </c>
      <c r="F2563" s="161">
        <v>65999999</v>
      </c>
      <c r="G2563" s="161">
        <v>65999999</v>
      </c>
      <c r="H2563" s="159" t="s">
        <v>3670</v>
      </c>
      <c r="I2563" s="159" t="s">
        <v>5209</v>
      </c>
      <c r="J2563" s="159" t="s">
        <v>5210</v>
      </c>
      <c r="K2563" s="159"/>
      <c r="L2563" s="159" t="s">
        <v>12240</v>
      </c>
    </row>
    <row r="2564" spans="1:12" x14ac:dyDescent="0.2">
      <c r="A2564" s="159" t="s">
        <v>12238</v>
      </c>
      <c r="B2564" s="159" t="s">
        <v>12239</v>
      </c>
      <c r="C2564" s="159" t="s">
        <v>12235</v>
      </c>
      <c r="D2564" s="159" t="s">
        <v>12235</v>
      </c>
      <c r="E2564" s="160">
        <v>1</v>
      </c>
      <c r="F2564" s="161">
        <v>66000000</v>
      </c>
      <c r="G2564" s="161">
        <v>66000000</v>
      </c>
      <c r="H2564" s="159" t="s">
        <v>3670</v>
      </c>
      <c r="I2564" s="159" t="s">
        <v>5209</v>
      </c>
      <c r="J2564" s="159" t="s">
        <v>5210</v>
      </c>
      <c r="K2564" s="159"/>
      <c r="L2564" s="159" t="s">
        <v>12241</v>
      </c>
    </row>
    <row r="2565" spans="1:12" x14ac:dyDescent="0.2">
      <c r="A2565" s="159" t="s">
        <v>12242</v>
      </c>
      <c r="B2565" s="159" t="s">
        <v>12243</v>
      </c>
      <c r="C2565" s="159" t="s">
        <v>12244</v>
      </c>
      <c r="D2565" s="159" t="s">
        <v>12244</v>
      </c>
      <c r="E2565" s="160">
        <v>1</v>
      </c>
      <c r="F2565" s="161">
        <v>2249998</v>
      </c>
      <c r="G2565" s="161">
        <v>2249998</v>
      </c>
      <c r="H2565" s="159" t="s">
        <v>3651</v>
      </c>
      <c r="I2565" s="159" t="s">
        <v>3845</v>
      </c>
      <c r="J2565" s="159" t="s">
        <v>7836</v>
      </c>
      <c r="K2565" s="159"/>
      <c r="L2565" s="159" t="s">
        <v>12245</v>
      </c>
    </row>
    <row r="2566" spans="1:12" x14ac:dyDescent="0.2">
      <c r="A2566" s="159" t="s">
        <v>7853</v>
      </c>
      <c r="B2566" s="159" t="s">
        <v>7854</v>
      </c>
      <c r="C2566" s="159" t="s">
        <v>12244</v>
      </c>
      <c r="D2566" s="159" t="s">
        <v>12244</v>
      </c>
      <c r="E2566" s="160">
        <v>1</v>
      </c>
      <c r="F2566" s="161">
        <v>5785019</v>
      </c>
      <c r="G2566" s="161">
        <v>45690305</v>
      </c>
      <c r="H2566" s="159" t="s">
        <v>3651</v>
      </c>
      <c r="I2566" s="159" t="s">
        <v>3656</v>
      </c>
      <c r="J2566" s="159" t="s">
        <v>7856</v>
      </c>
      <c r="K2566" s="159"/>
      <c r="L2566" s="159" t="s">
        <v>12246</v>
      </c>
    </row>
    <row r="2567" spans="1:12" x14ac:dyDescent="0.2">
      <c r="A2567" s="159" t="s">
        <v>12247</v>
      </c>
      <c r="B2567" s="159" t="s">
        <v>12248</v>
      </c>
      <c r="C2567" s="159" t="s">
        <v>12244</v>
      </c>
      <c r="D2567" s="159" t="s">
        <v>12244</v>
      </c>
      <c r="E2567" s="160">
        <v>1</v>
      </c>
      <c r="F2567" s="161">
        <v>500000</v>
      </c>
      <c r="G2567" s="161">
        <v>500000</v>
      </c>
      <c r="H2567" s="159" t="s">
        <v>3651</v>
      </c>
      <c r="I2567" s="159" t="s">
        <v>3704</v>
      </c>
      <c r="J2567" s="159" t="s">
        <v>5205</v>
      </c>
      <c r="K2567" s="159"/>
      <c r="L2567" s="159" t="s">
        <v>12249</v>
      </c>
    </row>
    <row r="2568" spans="1:12" x14ac:dyDescent="0.2">
      <c r="A2568" s="159" t="s">
        <v>12250</v>
      </c>
      <c r="B2568" s="159" t="s">
        <v>12251</v>
      </c>
      <c r="C2568" s="159" t="s">
        <v>12244</v>
      </c>
      <c r="D2568" s="159" t="s">
        <v>3074</v>
      </c>
      <c r="E2568" s="160">
        <v>2</v>
      </c>
      <c r="F2568" s="161">
        <v>8890606</v>
      </c>
      <c r="G2568" s="161">
        <v>8890606</v>
      </c>
      <c r="H2568" s="159" t="s">
        <v>3651</v>
      </c>
      <c r="I2568" s="159" t="s">
        <v>4846</v>
      </c>
      <c r="J2568" s="159" t="s">
        <v>4968</v>
      </c>
      <c r="K2568" s="159" t="s">
        <v>182</v>
      </c>
      <c r="L2568" s="159" t="s">
        <v>12252</v>
      </c>
    </row>
    <row r="2569" spans="1:12" x14ac:dyDescent="0.2">
      <c r="A2569" s="159" t="s">
        <v>12253</v>
      </c>
      <c r="B2569" s="159" t="s">
        <v>12254</v>
      </c>
      <c r="C2569" s="159" t="s">
        <v>12255</v>
      </c>
      <c r="D2569" s="159" t="s">
        <v>12255</v>
      </c>
      <c r="E2569" s="160">
        <v>1</v>
      </c>
      <c r="F2569" s="161">
        <v>5526626</v>
      </c>
      <c r="G2569" s="161">
        <v>6299989</v>
      </c>
      <c r="H2569" s="159" t="s">
        <v>3651</v>
      </c>
      <c r="I2569" s="159" t="s">
        <v>3716</v>
      </c>
      <c r="J2569" s="159" t="s">
        <v>5266</v>
      </c>
      <c r="K2569" s="159" t="s">
        <v>196</v>
      </c>
      <c r="L2569" s="159" t="s">
        <v>12256</v>
      </c>
    </row>
    <row r="2570" spans="1:12" x14ac:dyDescent="0.2">
      <c r="A2570" s="159" t="s">
        <v>12257</v>
      </c>
      <c r="B2570" s="159" t="s">
        <v>12258</v>
      </c>
      <c r="C2570" s="159" t="s">
        <v>11779</v>
      </c>
      <c r="D2570" s="159" t="s">
        <v>11779</v>
      </c>
      <c r="E2570" s="160">
        <v>1</v>
      </c>
      <c r="F2570" s="161">
        <v>3207000</v>
      </c>
      <c r="G2570" s="161">
        <v>3207000</v>
      </c>
      <c r="H2570" s="159" t="s">
        <v>3651</v>
      </c>
      <c r="I2570" s="159" t="s">
        <v>3680</v>
      </c>
      <c r="J2570" s="159" t="s">
        <v>3680</v>
      </c>
      <c r="K2570" s="159"/>
      <c r="L2570" s="159" t="s">
        <v>12259</v>
      </c>
    </row>
    <row r="2571" spans="1:12" x14ac:dyDescent="0.2">
      <c r="A2571" s="159" t="s">
        <v>12260</v>
      </c>
      <c r="B2571" s="159" t="s">
        <v>12261</v>
      </c>
      <c r="C2571" s="159" t="s">
        <v>12262</v>
      </c>
      <c r="D2571" s="159" t="s">
        <v>10471</v>
      </c>
      <c r="E2571" s="160">
        <v>2</v>
      </c>
      <c r="F2571" s="161">
        <v>1318700</v>
      </c>
      <c r="G2571" s="161">
        <v>10000000</v>
      </c>
      <c r="H2571" s="159" t="s">
        <v>3651</v>
      </c>
      <c r="I2571" s="159" t="s">
        <v>4857</v>
      </c>
      <c r="J2571" s="159" t="s">
        <v>5286</v>
      </c>
      <c r="K2571" s="159"/>
      <c r="L2571" s="159" t="s">
        <v>12263</v>
      </c>
    </row>
    <row r="2572" spans="1:12" x14ac:dyDescent="0.2">
      <c r="A2572" s="159" t="s">
        <v>8460</v>
      </c>
      <c r="B2572" s="159" t="s">
        <v>8461</v>
      </c>
      <c r="C2572" s="159" t="s">
        <v>12262</v>
      </c>
      <c r="D2572" s="159" t="s">
        <v>12262</v>
      </c>
      <c r="E2572" s="160">
        <v>1</v>
      </c>
      <c r="F2572" s="161">
        <v>8499999</v>
      </c>
      <c r="G2572" s="161">
        <v>16999997</v>
      </c>
      <c r="H2572" s="159" t="s">
        <v>3651</v>
      </c>
      <c r="I2572" s="159" t="s">
        <v>3656</v>
      </c>
      <c r="J2572" s="159" t="s">
        <v>5140</v>
      </c>
      <c r="K2572" s="159"/>
      <c r="L2572" s="159" t="s">
        <v>12264</v>
      </c>
    </row>
    <row r="2573" spans="1:12" x14ac:dyDescent="0.2">
      <c r="A2573" s="159" t="s">
        <v>9309</v>
      </c>
      <c r="B2573" s="159" t="s">
        <v>9310</v>
      </c>
      <c r="C2573" s="159" t="s">
        <v>12262</v>
      </c>
      <c r="D2573" s="159" t="s">
        <v>12262</v>
      </c>
      <c r="E2573" s="160">
        <v>1</v>
      </c>
      <c r="F2573" s="161">
        <v>150000</v>
      </c>
      <c r="G2573" s="161">
        <v>2000000</v>
      </c>
      <c r="H2573" s="159" t="s">
        <v>3651</v>
      </c>
      <c r="I2573" s="159" t="s">
        <v>3958</v>
      </c>
      <c r="J2573" s="159" t="s">
        <v>4911</v>
      </c>
      <c r="K2573" s="159"/>
      <c r="L2573" s="159" t="s">
        <v>12265</v>
      </c>
    </row>
    <row r="2574" spans="1:12" x14ac:dyDescent="0.2">
      <c r="A2574" s="159" t="s">
        <v>6826</v>
      </c>
      <c r="B2574" s="159" t="s">
        <v>6827</v>
      </c>
      <c r="C2574" s="159" t="s">
        <v>7441</v>
      </c>
      <c r="D2574" s="159" t="s">
        <v>4374</v>
      </c>
      <c r="E2574" s="160">
        <v>2</v>
      </c>
      <c r="F2574" s="161">
        <v>5761371</v>
      </c>
      <c r="G2574" s="161">
        <v>15000000</v>
      </c>
      <c r="H2574" s="159" t="s">
        <v>3651</v>
      </c>
      <c r="I2574" s="159" t="s">
        <v>3656</v>
      </c>
      <c r="J2574" s="159" t="s">
        <v>3881</v>
      </c>
      <c r="K2574" s="159"/>
      <c r="L2574" s="159" t="s">
        <v>12266</v>
      </c>
    </row>
    <row r="2575" spans="1:12" x14ac:dyDescent="0.2">
      <c r="A2575" s="159" t="s">
        <v>8138</v>
      </c>
      <c r="B2575" s="159" t="s">
        <v>8139</v>
      </c>
      <c r="C2575" s="159" t="s">
        <v>7441</v>
      </c>
      <c r="D2575" s="159" t="s">
        <v>7441</v>
      </c>
      <c r="E2575" s="160">
        <v>1</v>
      </c>
      <c r="F2575" s="161">
        <v>85000</v>
      </c>
      <c r="G2575" s="161">
        <v>250000</v>
      </c>
      <c r="H2575" s="159" t="s">
        <v>3651</v>
      </c>
      <c r="I2575" s="159" t="s">
        <v>3704</v>
      </c>
      <c r="J2575" s="159" t="s">
        <v>7756</v>
      </c>
      <c r="K2575" s="159" t="s">
        <v>189</v>
      </c>
      <c r="L2575" s="159" t="s">
        <v>12267</v>
      </c>
    </row>
    <row r="2576" spans="1:12" x14ac:dyDescent="0.2">
      <c r="A2576" s="159" t="s">
        <v>12268</v>
      </c>
      <c r="B2576" s="159" t="s">
        <v>12269</v>
      </c>
      <c r="C2576" s="159" t="s">
        <v>7441</v>
      </c>
      <c r="D2576" s="159" t="s">
        <v>7441</v>
      </c>
      <c r="E2576" s="160">
        <v>1</v>
      </c>
      <c r="F2576" s="161">
        <v>4619156</v>
      </c>
      <c r="G2576" s="161">
        <v>5697115</v>
      </c>
      <c r="H2576" s="159" t="s">
        <v>3651</v>
      </c>
      <c r="I2576" s="159" t="s">
        <v>12270</v>
      </c>
      <c r="J2576" s="159" t="s">
        <v>12271</v>
      </c>
      <c r="K2576" s="159"/>
      <c r="L2576" s="159" t="s">
        <v>12272</v>
      </c>
    </row>
    <row r="2577" spans="1:12" x14ac:dyDescent="0.2">
      <c r="A2577" s="159" t="s">
        <v>5865</v>
      </c>
      <c r="B2577" s="159" t="s">
        <v>5866</v>
      </c>
      <c r="C2577" s="159" t="s">
        <v>7441</v>
      </c>
      <c r="D2577" s="159" t="s">
        <v>7441</v>
      </c>
      <c r="E2577" s="160">
        <v>1</v>
      </c>
      <c r="F2577" s="161">
        <v>4495354</v>
      </c>
      <c r="G2577" s="161">
        <v>8000000</v>
      </c>
      <c r="H2577" s="159" t="s">
        <v>3651</v>
      </c>
      <c r="I2577" s="159" t="s">
        <v>3666</v>
      </c>
      <c r="J2577" s="159" t="s">
        <v>5518</v>
      </c>
      <c r="K2577" s="159" t="s">
        <v>178</v>
      </c>
      <c r="L2577" s="159" t="s">
        <v>12273</v>
      </c>
    </row>
    <row r="2578" spans="1:12" x14ac:dyDescent="0.2">
      <c r="A2578" s="159" t="s">
        <v>3883</v>
      </c>
      <c r="B2578" s="159" t="s">
        <v>11804</v>
      </c>
      <c r="C2578" s="159" t="s">
        <v>11559</v>
      </c>
      <c r="D2578" s="159" t="s">
        <v>11559</v>
      </c>
      <c r="E2578" s="160">
        <v>1</v>
      </c>
      <c r="F2578" s="161">
        <v>234999889</v>
      </c>
      <c r="G2578" s="161">
        <v>234999889</v>
      </c>
      <c r="H2578" s="159" t="s">
        <v>3651</v>
      </c>
      <c r="I2578" s="159" t="s">
        <v>3753</v>
      </c>
      <c r="J2578" s="159" t="s">
        <v>3884</v>
      </c>
      <c r="K2578" s="159" t="s">
        <v>182</v>
      </c>
      <c r="L2578" s="159" t="s">
        <v>3885</v>
      </c>
    </row>
    <row r="2579" spans="1:12" x14ac:dyDescent="0.2">
      <c r="A2579" s="159" t="s">
        <v>7738</v>
      </c>
      <c r="B2579" s="159" t="s">
        <v>7739</v>
      </c>
      <c r="C2579" s="159" t="s">
        <v>4374</v>
      </c>
      <c r="D2579" s="159" t="s">
        <v>4374</v>
      </c>
      <c r="E2579" s="160">
        <v>1</v>
      </c>
      <c r="F2579" s="161">
        <v>9135991</v>
      </c>
      <c r="G2579" s="161">
        <v>9999998</v>
      </c>
      <c r="H2579" s="159" t="s">
        <v>3651</v>
      </c>
      <c r="I2579" s="159" t="s">
        <v>3871</v>
      </c>
      <c r="J2579" s="159" t="s">
        <v>7740</v>
      </c>
      <c r="K2579" s="159" t="s">
        <v>189</v>
      </c>
      <c r="L2579" s="159" t="s">
        <v>12274</v>
      </c>
    </row>
    <row r="2580" spans="1:12" x14ac:dyDescent="0.2">
      <c r="A2580" s="159" t="s">
        <v>12275</v>
      </c>
      <c r="B2580" s="159" t="s">
        <v>12276</v>
      </c>
      <c r="C2580" s="159" t="s">
        <v>4374</v>
      </c>
      <c r="D2580" s="159" t="s">
        <v>11679</v>
      </c>
      <c r="E2580" s="160">
        <v>3</v>
      </c>
      <c r="F2580" s="161">
        <v>2340326</v>
      </c>
      <c r="G2580" s="161">
        <v>2639279</v>
      </c>
      <c r="H2580" s="159" t="s">
        <v>3651</v>
      </c>
      <c r="I2580" s="159" t="s">
        <v>3711</v>
      </c>
      <c r="J2580" s="159" t="s">
        <v>7736</v>
      </c>
      <c r="K2580" s="159" t="s">
        <v>189</v>
      </c>
      <c r="L2580" s="159" t="s">
        <v>12277</v>
      </c>
    </row>
    <row r="2581" spans="1:12" x14ac:dyDescent="0.2">
      <c r="A2581" s="159" t="s">
        <v>3767</v>
      </c>
      <c r="B2581" s="159" t="s">
        <v>3769</v>
      </c>
      <c r="C2581" s="159" t="s">
        <v>4374</v>
      </c>
      <c r="D2581" s="159" t="s">
        <v>4374</v>
      </c>
      <c r="E2581" s="160">
        <v>1</v>
      </c>
      <c r="F2581" s="161">
        <v>200155</v>
      </c>
      <c r="G2581" s="161">
        <v>9224732</v>
      </c>
      <c r="H2581" s="159" t="s">
        <v>3670</v>
      </c>
      <c r="I2581" s="159" t="s">
        <v>3680</v>
      </c>
      <c r="J2581" s="159" t="s">
        <v>4371</v>
      </c>
      <c r="K2581" s="159"/>
      <c r="L2581" s="159" t="s">
        <v>3790</v>
      </c>
    </row>
    <row r="2582" spans="1:12" x14ac:dyDescent="0.2">
      <c r="A2582" s="159" t="s">
        <v>12278</v>
      </c>
      <c r="B2582" s="159" t="s">
        <v>12279</v>
      </c>
      <c r="C2582" s="159" t="s">
        <v>4374</v>
      </c>
      <c r="D2582" s="159" t="s">
        <v>4374</v>
      </c>
      <c r="E2582" s="160">
        <v>1</v>
      </c>
      <c r="F2582" s="161">
        <v>100000</v>
      </c>
      <c r="G2582" s="161">
        <v>500000</v>
      </c>
      <c r="H2582" s="159" t="s">
        <v>3670</v>
      </c>
      <c r="I2582" s="159" t="s">
        <v>3716</v>
      </c>
      <c r="J2582" s="159" t="s">
        <v>6735</v>
      </c>
      <c r="K2582" s="159" t="s">
        <v>185</v>
      </c>
      <c r="L2582" s="159" t="s">
        <v>12280</v>
      </c>
    </row>
    <row r="2583" spans="1:12" x14ac:dyDescent="0.2">
      <c r="A2583" s="159" t="s">
        <v>12281</v>
      </c>
      <c r="B2583" s="159" t="s">
        <v>12282</v>
      </c>
      <c r="C2583" s="159" t="s">
        <v>2929</v>
      </c>
      <c r="D2583" s="159" t="s">
        <v>2929</v>
      </c>
      <c r="E2583" s="160">
        <v>1</v>
      </c>
      <c r="F2583" s="161">
        <v>0</v>
      </c>
      <c r="G2583" s="161">
        <v>5000000</v>
      </c>
      <c r="H2583" s="159" t="s">
        <v>3651</v>
      </c>
      <c r="I2583" s="159" t="s">
        <v>3716</v>
      </c>
      <c r="J2583" s="159" t="s">
        <v>4890</v>
      </c>
      <c r="K2583" s="159"/>
      <c r="L2583" s="159" t="s">
        <v>12283</v>
      </c>
    </row>
    <row r="2584" spans="1:12" x14ac:dyDescent="0.2">
      <c r="A2584" s="159" t="s">
        <v>9912</v>
      </c>
      <c r="B2584" s="159" t="s">
        <v>9913</v>
      </c>
      <c r="C2584" s="159" t="s">
        <v>2929</v>
      </c>
      <c r="D2584" s="159" t="s">
        <v>2929</v>
      </c>
      <c r="E2584" s="160">
        <v>1</v>
      </c>
      <c r="F2584" s="161">
        <v>37396117</v>
      </c>
      <c r="G2584" s="161">
        <v>66008867</v>
      </c>
      <c r="H2584" s="159" t="s">
        <v>3651</v>
      </c>
      <c r="I2584" s="159" t="s">
        <v>5733</v>
      </c>
      <c r="J2584" s="159" t="s">
        <v>12284</v>
      </c>
      <c r="K2584" s="159"/>
      <c r="L2584" s="159" t="s">
        <v>12285</v>
      </c>
    </row>
    <row r="2585" spans="1:12" x14ac:dyDescent="0.2">
      <c r="A2585" s="159" t="s">
        <v>12286</v>
      </c>
      <c r="B2585" s="159" t="s">
        <v>12287</v>
      </c>
      <c r="C2585" s="159" t="s">
        <v>12288</v>
      </c>
      <c r="D2585" s="159" t="s">
        <v>12288</v>
      </c>
      <c r="E2585" s="160">
        <v>1</v>
      </c>
      <c r="F2585" s="161">
        <v>34299986</v>
      </c>
      <c r="G2585" s="161">
        <v>34299986</v>
      </c>
      <c r="H2585" s="159" t="s">
        <v>3651</v>
      </c>
      <c r="I2585" s="159" t="s">
        <v>8832</v>
      </c>
      <c r="J2585" s="159" t="s">
        <v>12289</v>
      </c>
      <c r="K2585" s="159" t="s">
        <v>182</v>
      </c>
      <c r="L2585" s="159" t="s">
        <v>12290</v>
      </c>
    </row>
    <row r="2586" spans="1:12" x14ac:dyDescent="0.2">
      <c r="A2586" s="159" t="s">
        <v>12291</v>
      </c>
      <c r="B2586" s="159" t="s">
        <v>12292</v>
      </c>
      <c r="C2586" s="159" t="s">
        <v>12288</v>
      </c>
      <c r="D2586" s="159" t="s">
        <v>12288</v>
      </c>
      <c r="E2586" s="160">
        <v>1</v>
      </c>
      <c r="F2586" s="161">
        <v>1750000</v>
      </c>
      <c r="G2586" s="161">
        <v>2000000</v>
      </c>
      <c r="H2586" s="159" t="s">
        <v>3670</v>
      </c>
      <c r="I2586" s="159" t="s">
        <v>3656</v>
      </c>
      <c r="J2586" s="159" t="s">
        <v>10312</v>
      </c>
      <c r="K2586" s="159"/>
      <c r="L2586" s="159" t="s">
        <v>12293</v>
      </c>
    </row>
    <row r="2587" spans="1:12" x14ac:dyDescent="0.2">
      <c r="A2587" s="159" t="s">
        <v>10102</v>
      </c>
      <c r="B2587" s="159" t="s">
        <v>10103</v>
      </c>
      <c r="C2587" s="159" t="s">
        <v>12288</v>
      </c>
      <c r="D2587" s="159" t="s">
        <v>12288</v>
      </c>
      <c r="E2587" s="160">
        <v>1</v>
      </c>
      <c r="F2587" s="161">
        <v>655166</v>
      </c>
      <c r="G2587" s="161">
        <v>1200000</v>
      </c>
      <c r="H2587" s="159" t="s">
        <v>3670</v>
      </c>
      <c r="I2587" s="159" t="s">
        <v>3716</v>
      </c>
      <c r="J2587" s="159" t="s">
        <v>10104</v>
      </c>
      <c r="K2587" s="159"/>
      <c r="L2587" s="159" t="s">
        <v>12294</v>
      </c>
    </row>
    <row r="2588" spans="1:12" x14ac:dyDescent="0.2">
      <c r="A2588" s="159" t="s">
        <v>5067</v>
      </c>
      <c r="B2588" s="159" t="s">
        <v>5068</v>
      </c>
      <c r="C2588" s="159" t="s">
        <v>3341</v>
      </c>
      <c r="D2588" s="159" t="s">
        <v>3341</v>
      </c>
      <c r="E2588" s="160">
        <v>1</v>
      </c>
      <c r="F2588" s="161">
        <v>43303366</v>
      </c>
      <c r="G2588" s="161">
        <v>43438362</v>
      </c>
      <c r="H2588" s="159" t="s">
        <v>3651</v>
      </c>
      <c r="I2588" s="159" t="s">
        <v>3656</v>
      </c>
      <c r="J2588" s="159" t="s">
        <v>7856</v>
      </c>
      <c r="K2588" s="159" t="s">
        <v>185</v>
      </c>
      <c r="L2588" s="159" t="s">
        <v>12295</v>
      </c>
    </row>
    <row r="2589" spans="1:12" x14ac:dyDescent="0.2">
      <c r="A2589" s="159" t="s">
        <v>12296</v>
      </c>
      <c r="B2589" s="159" t="s">
        <v>12297</v>
      </c>
      <c r="C2589" s="159" t="s">
        <v>3341</v>
      </c>
      <c r="D2589" s="159" t="s">
        <v>3341</v>
      </c>
      <c r="E2589" s="160">
        <v>1</v>
      </c>
      <c r="F2589" s="161">
        <v>175000000</v>
      </c>
      <c r="G2589" s="161">
        <v>175000000</v>
      </c>
      <c r="H2589" s="159" t="s">
        <v>3651</v>
      </c>
      <c r="I2589" s="159" t="s">
        <v>3671</v>
      </c>
      <c r="J2589" s="159" t="s">
        <v>3887</v>
      </c>
      <c r="K2589" s="159" t="s">
        <v>182</v>
      </c>
      <c r="L2589" s="159" t="s">
        <v>12298</v>
      </c>
    </row>
    <row r="2590" spans="1:12" x14ac:dyDescent="0.2">
      <c r="A2590" s="159" t="s">
        <v>12299</v>
      </c>
      <c r="B2590" s="159" t="s">
        <v>12300</v>
      </c>
      <c r="C2590" s="159" t="s">
        <v>12301</v>
      </c>
      <c r="D2590" s="159" t="s">
        <v>12301</v>
      </c>
      <c r="E2590" s="160">
        <v>1</v>
      </c>
      <c r="F2590" s="161">
        <v>1470000</v>
      </c>
      <c r="G2590" s="161">
        <v>1500000</v>
      </c>
      <c r="H2590" s="159" t="s">
        <v>3651</v>
      </c>
      <c r="I2590" s="159" t="s">
        <v>3711</v>
      </c>
      <c r="J2590" s="159" t="s">
        <v>7736</v>
      </c>
      <c r="K2590" s="159" t="s">
        <v>185</v>
      </c>
      <c r="L2590" s="159" t="s">
        <v>12302</v>
      </c>
    </row>
    <row r="2591" spans="1:12" x14ac:dyDescent="0.2">
      <c r="A2591" s="159" t="s">
        <v>12303</v>
      </c>
      <c r="B2591" s="159" t="s">
        <v>12304</v>
      </c>
      <c r="C2591" s="159" t="s">
        <v>12301</v>
      </c>
      <c r="D2591" s="159" t="s">
        <v>11855</v>
      </c>
      <c r="E2591" s="160">
        <v>2</v>
      </c>
      <c r="F2591" s="161">
        <v>6499590</v>
      </c>
      <c r="G2591" s="161">
        <v>10500000</v>
      </c>
      <c r="H2591" s="159" t="s">
        <v>3670</v>
      </c>
      <c r="I2591" s="159" t="s">
        <v>3671</v>
      </c>
      <c r="J2591" s="159" t="s">
        <v>7177</v>
      </c>
      <c r="K2591" s="159" t="s">
        <v>193</v>
      </c>
      <c r="L2591" s="159" t="s">
        <v>12305</v>
      </c>
    </row>
    <row r="2592" spans="1:12" x14ac:dyDescent="0.2">
      <c r="A2592" s="159" t="s">
        <v>7746</v>
      </c>
      <c r="B2592" s="159" t="s">
        <v>7747</v>
      </c>
      <c r="C2592" s="159" t="s">
        <v>12301</v>
      </c>
      <c r="D2592" s="159" t="s">
        <v>12301</v>
      </c>
      <c r="E2592" s="160">
        <v>1</v>
      </c>
      <c r="F2592" s="161">
        <v>6999929</v>
      </c>
      <c r="G2592" s="161">
        <v>6999929</v>
      </c>
      <c r="H2592" s="159" t="s">
        <v>3651</v>
      </c>
      <c r="I2592" s="159" t="s">
        <v>3656</v>
      </c>
      <c r="J2592" s="159" t="s">
        <v>3881</v>
      </c>
      <c r="K2592" s="159"/>
      <c r="L2592" s="159" t="s">
        <v>12306</v>
      </c>
    </row>
    <row r="2593" spans="1:12" x14ac:dyDescent="0.2">
      <c r="A2593" s="159" t="s">
        <v>6389</v>
      </c>
      <c r="B2593" s="159" t="s">
        <v>6390</v>
      </c>
      <c r="C2593" s="159" t="s">
        <v>12144</v>
      </c>
      <c r="D2593" s="159" t="s">
        <v>12144</v>
      </c>
      <c r="E2593" s="160">
        <v>1</v>
      </c>
      <c r="F2593" s="161">
        <v>1200000</v>
      </c>
      <c r="G2593" s="161">
        <v>1200000</v>
      </c>
      <c r="H2593" s="159" t="s">
        <v>3651</v>
      </c>
      <c r="I2593" s="159" t="s">
        <v>3810</v>
      </c>
      <c r="J2593" s="159" t="s">
        <v>11493</v>
      </c>
      <c r="K2593" s="159"/>
      <c r="L2593" s="159" t="s">
        <v>12307</v>
      </c>
    </row>
    <row r="2594" spans="1:12" x14ac:dyDescent="0.2">
      <c r="A2594" s="159" t="s">
        <v>9015</v>
      </c>
      <c r="B2594" s="159" t="s">
        <v>9016</v>
      </c>
      <c r="C2594" s="159" t="s">
        <v>12144</v>
      </c>
      <c r="D2594" s="159" t="s">
        <v>7862</v>
      </c>
      <c r="E2594" s="160">
        <v>2</v>
      </c>
      <c r="F2594" s="161">
        <v>7100292</v>
      </c>
      <c r="G2594" s="161">
        <v>12600293</v>
      </c>
      <c r="H2594" s="159" t="s">
        <v>3651</v>
      </c>
      <c r="I2594" s="159" t="s">
        <v>3671</v>
      </c>
      <c r="J2594" s="159" t="s">
        <v>12308</v>
      </c>
      <c r="K2594" s="159"/>
      <c r="L2594" s="159" t="s">
        <v>12309</v>
      </c>
    </row>
    <row r="2595" spans="1:12" x14ac:dyDescent="0.2">
      <c r="A2595" s="159" t="s">
        <v>11160</v>
      </c>
      <c r="B2595" s="159" t="s">
        <v>11161</v>
      </c>
      <c r="C2595" s="159" t="s">
        <v>12144</v>
      </c>
      <c r="D2595" s="159" t="s">
        <v>12144</v>
      </c>
      <c r="E2595" s="160">
        <v>1</v>
      </c>
      <c r="F2595" s="161">
        <v>1250000</v>
      </c>
      <c r="G2595" s="161">
        <v>1250000</v>
      </c>
      <c r="H2595" s="159" t="s">
        <v>3670</v>
      </c>
      <c r="I2595" s="159" t="s">
        <v>3656</v>
      </c>
      <c r="J2595" s="159" t="s">
        <v>3944</v>
      </c>
      <c r="K2595" s="159" t="s">
        <v>185</v>
      </c>
      <c r="L2595" s="159" t="s">
        <v>12310</v>
      </c>
    </row>
    <row r="2596" spans="1:12" x14ac:dyDescent="0.2">
      <c r="A2596" s="159" t="s">
        <v>12311</v>
      </c>
      <c r="B2596" s="159" t="s">
        <v>12312</v>
      </c>
      <c r="C2596" s="159" t="s">
        <v>4453</v>
      </c>
      <c r="D2596" s="159" t="s">
        <v>4453</v>
      </c>
      <c r="E2596" s="160">
        <v>1</v>
      </c>
      <c r="F2596" s="161">
        <v>19058971</v>
      </c>
      <c r="G2596" s="161">
        <v>28958242</v>
      </c>
      <c r="H2596" s="159" t="s">
        <v>3651</v>
      </c>
      <c r="I2596" s="159" t="s">
        <v>4996</v>
      </c>
      <c r="J2596" s="159" t="s">
        <v>5093</v>
      </c>
      <c r="K2596" s="159"/>
      <c r="L2596" s="159" t="s">
        <v>12313</v>
      </c>
    </row>
    <row r="2597" spans="1:12" x14ac:dyDescent="0.2">
      <c r="A2597" s="159" t="s">
        <v>8466</v>
      </c>
      <c r="B2597" s="159" t="s">
        <v>8467</v>
      </c>
      <c r="C2597" s="159" t="s">
        <v>4453</v>
      </c>
      <c r="D2597" s="159" t="s">
        <v>4453</v>
      </c>
      <c r="E2597" s="160">
        <v>1</v>
      </c>
      <c r="F2597" s="161">
        <v>3500000</v>
      </c>
      <c r="G2597" s="161">
        <v>5500000</v>
      </c>
      <c r="H2597" s="159" t="s">
        <v>3651</v>
      </c>
      <c r="I2597" s="159" t="s">
        <v>3671</v>
      </c>
      <c r="J2597" s="159" t="s">
        <v>12314</v>
      </c>
      <c r="K2597" s="159" t="s">
        <v>182</v>
      </c>
      <c r="L2597" s="159" t="s">
        <v>12315</v>
      </c>
    </row>
    <row r="2598" spans="1:12" x14ac:dyDescent="0.2">
      <c r="A2598" s="159" t="s">
        <v>11544</v>
      </c>
      <c r="B2598" s="159" t="s">
        <v>11545</v>
      </c>
      <c r="C2598" s="159" t="s">
        <v>4453</v>
      </c>
      <c r="D2598" s="159" t="s">
        <v>4453</v>
      </c>
      <c r="E2598" s="160">
        <v>1</v>
      </c>
      <c r="F2598" s="161">
        <v>250000</v>
      </c>
      <c r="G2598" s="161">
        <v>250000</v>
      </c>
      <c r="H2598" s="159" t="s">
        <v>3651</v>
      </c>
      <c r="I2598" s="159" t="s">
        <v>3871</v>
      </c>
      <c r="J2598" s="159" t="s">
        <v>3872</v>
      </c>
      <c r="K2598" s="159" t="s">
        <v>178</v>
      </c>
      <c r="L2598" s="159" t="s">
        <v>12316</v>
      </c>
    </row>
    <row r="2599" spans="1:12" x14ac:dyDescent="0.2">
      <c r="A2599" s="159" t="s">
        <v>12317</v>
      </c>
      <c r="B2599" s="159" t="s">
        <v>12318</v>
      </c>
      <c r="C2599" s="159" t="s">
        <v>12319</v>
      </c>
      <c r="D2599" s="159" t="s">
        <v>12319</v>
      </c>
      <c r="E2599" s="160">
        <v>1</v>
      </c>
      <c r="F2599" s="161">
        <v>2786350</v>
      </c>
      <c r="G2599" s="161">
        <v>4300000</v>
      </c>
      <c r="H2599" s="159" t="s">
        <v>3651</v>
      </c>
      <c r="I2599" s="159" t="s">
        <v>4846</v>
      </c>
      <c r="J2599" s="159" t="s">
        <v>4968</v>
      </c>
      <c r="K2599" s="159" t="s">
        <v>196</v>
      </c>
      <c r="L2599" s="159" t="s">
        <v>12320</v>
      </c>
    </row>
    <row r="2600" spans="1:12" x14ac:dyDescent="0.2">
      <c r="A2600" s="159" t="s">
        <v>7685</v>
      </c>
      <c r="B2600" s="159" t="s">
        <v>7686</v>
      </c>
      <c r="C2600" s="159" t="s">
        <v>12319</v>
      </c>
      <c r="D2600" s="159" t="s">
        <v>12319</v>
      </c>
      <c r="E2600" s="160">
        <v>1</v>
      </c>
      <c r="F2600" s="161">
        <v>17243350</v>
      </c>
      <c r="G2600" s="161">
        <v>38006240</v>
      </c>
      <c r="H2600" s="159" t="s">
        <v>3651</v>
      </c>
      <c r="I2600" s="159" t="s">
        <v>3680</v>
      </c>
      <c r="J2600" s="159" t="s">
        <v>5656</v>
      </c>
      <c r="K2600" s="159"/>
      <c r="L2600" s="159" t="s">
        <v>12321</v>
      </c>
    </row>
    <row r="2601" spans="1:12" x14ac:dyDescent="0.2">
      <c r="A2601" s="159" t="s">
        <v>12322</v>
      </c>
      <c r="B2601" s="159" t="s">
        <v>12323</v>
      </c>
      <c r="C2601" s="159" t="s">
        <v>12319</v>
      </c>
      <c r="D2601" s="159" t="s">
        <v>12319</v>
      </c>
      <c r="E2601" s="160">
        <v>1</v>
      </c>
      <c r="F2601" s="161">
        <v>4025000</v>
      </c>
      <c r="G2601" s="161">
        <v>15275000</v>
      </c>
      <c r="H2601" s="159" t="s">
        <v>3651</v>
      </c>
      <c r="I2601" s="159" t="s">
        <v>3656</v>
      </c>
      <c r="J2601" s="159" t="s">
        <v>5157</v>
      </c>
      <c r="K2601" s="159" t="s">
        <v>193</v>
      </c>
      <c r="L2601" s="159" t="s">
        <v>12324</v>
      </c>
    </row>
    <row r="2602" spans="1:12" x14ac:dyDescent="0.2">
      <c r="A2602" s="159" t="s">
        <v>11522</v>
      </c>
      <c r="B2602" s="159" t="s">
        <v>11523</v>
      </c>
      <c r="C2602" s="159" t="s">
        <v>12319</v>
      </c>
      <c r="D2602" s="159" t="s">
        <v>12319</v>
      </c>
      <c r="E2602" s="160">
        <v>1</v>
      </c>
      <c r="F2602" s="161">
        <v>10204262</v>
      </c>
      <c r="G2602" s="161">
        <v>10204262</v>
      </c>
      <c r="H2602" s="159" t="s">
        <v>3651</v>
      </c>
      <c r="I2602" s="159" t="s">
        <v>3656</v>
      </c>
      <c r="J2602" s="159" t="s">
        <v>4916</v>
      </c>
      <c r="K2602" s="159"/>
      <c r="L2602" s="159" t="s">
        <v>12325</v>
      </c>
    </row>
    <row r="2603" spans="1:12" x14ac:dyDescent="0.2">
      <c r="A2603" s="159" t="s">
        <v>8554</v>
      </c>
      <c r="B2603" s="159" t="s">
        <v>8555</v>
      </c>
      <c r="C2603" s="159" t="s">
        <v>12326</v>
      </c>
      <c r="D2603" s="159" t="s">
        <v>12326</v>
      </c>
      <c r="E2603" s="160">
        <v>1</v>
      </c>
      <c r="F2603" s="161">
        <v>4899055</v>
      </c>
      <c r="G2603" s="161">
        <v>8917717</v>
      </c>
      <c r="H2603" s="159" t="s">
        <v>3651</v>
      </c>
      <c r="I2603" s="159" t="s">
        <v>6565</v>
      </c>
      <c r="J2603" s="159" t="s">
        <v>3663</v>
      </c>
      <c r="K2603" s="159"/>
      <c r="L2603" s="159" t="s">
        <v>12327</v>
      </c>
    </row>
    <row r="2604" spans="1:12" x14ac:dyDescent="0.2">
      <c r="A2604" s="159" t="s">
        <v>5207</v>
      </c>
      <c r="B2604" s="159" t="s">
        <v>5208</v>
      </c>
      <c r="C2604" s="159" t="s">
        <v>12326</v>
      </c>
      <c r="D2604" s="159" t="s">
        <v>12326</v>
      </c>
      <c r="E2604" s="160">
        <v>1</v>
      </c>
      <c r="F2604" s="161">
        <v>12709989</v>
      </c>
      <c r="G2604" s="161">
        <v>14025198</v>
      </c>
      <c r="H2604" s="159" t="s">
        <v>3651</v>
      </c>
      <c r="I2604" s="159" t="s">
        <v>5209</v>
      </c>
      <c r="J2604" s="159" t="s">
        <v>5210</v>
      </c>
      <c r="K2604" s="159"/>
      <c r="L2604" s="159" t="s">
        <v>12328</v>
      </c>
    </row>
    <row r="2605" spans="1:12" x14ac:dyDescent="0.2">
      <c r="A2605" s="159" t="s">
        <v>6677</v>
      </c>
      <c r="B2605" s="159" t="s">
        <v>6678</v>
      </c>
      <c r="C2605" s="159" t="s">
        <v>12326</v>
      </c>
      <c r="D2605" s="159" t="s">
        <v>12326</v>
      </c>
      <c r="E2605" s="160">
        <v>1</v>
      </c>
      <c r="F2605" s="161">
        <v>34136664</v>
      </c>
      <c r="G2605" s="161">
        <v>44999994</v>
      </c>
      <c r="H2605" s="159" t="s">
        <v>3651</v>
      </c>
      <c r="I2605" s="159" t="s">
        <v>3671</v>
      </c>
      <c r="J2605" s="159" t="s">
        <v>6679</v>
      </c>
      <c r="K2605" s="159"/>
      <c r="L2605" s="159" t="s">
        <v>12329</v>
      </c>
    </row>
    <row r="2606" spans="1:12" x14ac:dyDescent="0.2">
      <c r="A2606" s="159" t="s">
        <v>8677</v>
      </c>
      <c r="B2606" s="159" t="s">
        <v>8678</v>
      </c>
      <c r="C2606" s="159" t="s">
        <v>12326</v>
      </c>
      <c r="D2606" s="159" t="s">
        <v>12326</v>
      </c>
      <c r="E2606" s="160">
        <v>1</v>
      </c>
      <c r="F2606" s="161">
        <v>4545000</v>
      </c>
      <c r="G2606" s="161">
        <v>11143857</v>
      </c>
      <c r="H2606" s="159" t="s">
        <v>3651</v>
      </c>
      <c r="I2606" s="159" t="s">
        <v>4979</v>
      </c>
      <c r="J2606" s="159" t="s">
        <v>6099</v>
      </c>
      <c r="K2606" s="159"/>
      <c r="L2606" s="159" t="s">
        <v>12330</v>
      </c>
    </row>
    <row r="2607" spans="1:12" x14ac:dyDescent="0.2">
      <c r="A2607" s="159" t="s">
        <v>12331</v>
      </c>
      <c r="B2607" s="159" t="s">
        <v>12332</v>
      </c>
      <c r="C2607" s="159" t="s">
        <v>12326</v>
      </c>
      <c r="D2607" s="159" t="s">
        <v>12333</v>
      </c>
      <c r="E2607" s="160">
        <v>2</v>
      </c>
      <c r="F2607" s="161">
        <v>5550000</v>
      </c>
      <c r="G2607" s="161">
        <v>10000000</v>
      </c>
      <c r="H2607" s="159" t="s">
        <v>3651</v>
      </c>
      <c r="I2607" s="159" t="s">
        <v>4846</v>
      </c>
      <c r="J2607" s="159" t="s">
        <v>4968</v>
      </c>
      <c r="K2607" s="159" t="s">
        <v>189</v>
      </c>
      <c r="L2607" s="159" t="s">
        <v>12334</v>
      </c>
    </row>
    <row r="2608" spans="1:12" x14ac:dyDescent="0.2">
      <c r="A2608" s="159" t="s">
        <v>12335</v>
      </c>
      <c r="B2608" s="159" t="s">
        <v>12336</v>
      </c>
      <c r="C2608" s="159" t="s">
        <v>12326</v>
      </c>
      <c r="D2608" s="159" t="s">
        <v>12326</v>
      </c>
      <c r="E2608" s="160">
        <v>1</v>
      </c>
      <c r="F2608" s="161">
        <v>6707314</v>
      </c>
      <c r="G2608" s="161">
        <v>23215672</v>
      </c>
      <c r="H2608" s="159" t="s">
        <v>3651</v>
      </c>
      <c r="I2608" s="159" t="s">
        <v>3656</v>
      </c>
      <c r="J2608" s="159" t="s">
        <v>5077</v>
      </c>
      <c r="K2608" s="159"/>
      <c r="L2608" s="159" t="s">
        <v>12337</v>
      </c>
    </row>
    <row r="2609" spans="1:12" x14ac:dyDescent="0.2">
      <c r="A2609" s="159" t="s">
        <v>12338</v>
      </c>
      <c r="B2609" s="159" t="s">
        <v>12339</v>
      </c>
      <c r="C2609" s="159" t="s">
        <v>12326</v>
      </c>
      <c r="D2609" s="159" t="s">
        <v>12326</v>
      </c>
      <c r="E2609" s="160">
        <v>1</v>
      </c>
      <c r="F2609" s="161">
        <v>7310060</v>
      </c>
      <c r="G2609" s="161">
        <v>7310060</v>
      </c>
      <c r="H2609" s="159" t="s">
        <v>3670</v>
      </c>
      <c r="I2609" s="159" t="s">
        <v>4996</v>
      </c>
      <c r="J2609" s="159" t="s">
        <v>5093</v>
      </c>
      <c r="K2609" s="159" t="s">
        <v>182</v>
      </c>
      <c r="L2609" s="159" t="s">
        <v>12340</v>
      </c>
    </row>
    <row r="2610" spans="1:12" x14ac:dyDescent="0.2">
      <c r="A2610" s="159" t="s">
        <v>12341</v>
      </c>
      <c r="B2610" s="159" t="s">
        <v>12342</v>
      </c>
      <c r="C2610" s="159" t="s">
        <v>12343</v>
      </c>
      <c r="D2610" s="159" t="s">
        <v>12343</v>
      </c>
      <c r="E2610" s="160">
        <v>1</v>
      </c>
      <c r="F2610" s="161">
        <v>4000000</v>
      </c>
      <c r="G2610" s="161">
        <v>4000000</v>
      </c>
      <c r="H2610" s="159" t="s">
        <v>3651</v>
      </c>
      <c r="I2610" s="159" t="s">
        <v>4846</v>
      </c>
      <c r="J2610" s="159" t="s">
        <v>4968</v>
      </c>
      <c r="K2610" s="159" t="s">
        <v>182</v>
      </c>
      <c r="L2610" s="159" t="s">
        <v>12344</v>
      </c>
    </row>
    <row r="2611" spans="1:12" x14ac:dyDescent="0.2">
      <c r="A2611" s="159" t="s">
        <v>12345</v>
      </c>
      <c r="B2611" s="159" t="s">
        <v>12346</v>
      </c>
      <c r="C2611" s="159" t="s">
        <v>12343</v>
      </c>
      <c r="D2611" s="159" t="s">
        <v>12343</v>
      </c>
      <c r="E2611" s="160">
        <v>1</v>
      </c>
      <c r="F2611" s="161">
        <v>0</v>
      </c>
      <c r="G2611" s="161">
        <v>1200000</v>
      </c>
      <c r="H2611" s="159" t="s">
        <v>3651</v>
      </c>
      <c r="I2611" s="159" t="s">
        <v>3666</v>
      </c>
      <c r="J2611" s="159" t="s">
        <v>3855</v>
      </c>
      <c r="K2611" s="159" t="s">
        <v>196</v>
      </c>
      <c r="L2611" s="159" t="s">
        <v>12347</v>
      </c>
    </row>
    <row r="2612" spans="1:12" x14ac:dyDescent="0.2">
      <c r="A2612" s="159" t="s">
        <v>8134</v>
      </c>
      <c r="B2612" s="159" t="s">
        <v>8135</v>
      </c>
      <c r="C2612" s="159" t="s">
        <v>12343</v>
      </c>
      <c r="D2612" s="159" t="s">
        <v>12343</v>
      </c>
      <c r="E2612" s="160">
        <v>1</v>
      </c>
      <c r="F2612" s="161">
        <v>29354820</v>
      </c>
      <c r="G2612" s="161">
        <v>29354820</v>
      </c>
      <c r="H2612" s="159" t="s">
        <v>3651</v>
      </c>
      <c r="I2612" s="159" t="s">
        <v>3671</v>
      </c>
      <c r="J2612" s="159" t="s">
        <v>4835</v>
      </c>
      <c r="K2612" s="159"/>
      <c r="L2612" s="159" t="s">
        <v>12348</v>
      </c>
    </row>
    <row r="2613" spans="1:12" x14ac:dyDescent="0.2">
      <c r="A2613" s="159" t="s">
        <v>12349</v>
      </c>
      <c r="B2613" s="159" t="s">
        <v>12350</v>
      </c>
      <c r="C2613" s="159" t="s">
        <v>12343</v>
      </c>
      <c r="D2613" s="159" t="s">
        <v>12343</v>
      </c>
      <c r="E2613" s="160">
        <v>1</v>
      </c>
      <c r="F2613" s="161">
        <v>0</v>
      </c>
      <c r="G2613" s="161">
        <v>250000</v>
      </c>
      <c r="H2613" s="159" t="s">
        <v>3651</v>
      </c>
      <c r="I2613" s="159" t="s">
        <v>3656</v>
      </c>
      <c r="J2613" s="159" t="s">
        <v>12351</v>
      </c>
      <c r="K2613" s="159" t="s">
        <v>189</v>
      </c>
      <c r="L2613" s="159" t="s">
        <v>12352</v>
      </c>
    </row>
    <row r="2614" spans="1:12" x14ac:dyDescent="0.2">
      <c r="A2614" s="159" t="s">
        <v>3731</v>
      </c>
      <c r="B2614" s="159" t="s">
        <v>3732</v>
      </c>
      <c r="C2614" s="159" t="s">
        <v>3463</v>
      </c>
      <c r="D2614" s="159" t="s">
        <v>3463</v>
      </c>
      <c r="E2614" s="160">
        <v>1</v>
      </c>
      <c r="F2614" s="161">
        <v>20600000</v>
      </c>
      <c r="G2614" s="161">
        <v>20600000</v>
      </c>
      <c r="H2614" s="159" t="s">
        <v>3651</v>
      </c>
      <c r="I2614" s="159" t="s">
        <v>3680</v>
      </c>
      <c r="J2614" s="159" t="s">
        <v>12353</v>
      </c>
      <c r="K2614" s="159"/>
      <c r="L2614" s="159" t="s">
        <v>3464</v>
      </c>
    </row>
    <row r="2615" spans="1:12" x14ac:dyDescent="0.2">
      <c r="A2615" s="159" t="s">
        <v>12354</v>
      </c>
      <c r="B2615" s="159" t="s">
        <v>12355</v>
      </c>
      <c r="C2615" s="159" t="s">
        <v>3463</v>
      </c>
      <c r="D2615" s="159" t="s">
        <v>3463</v>
      </c>
      <c r="E2615" s="160">
        <v>1</v>
      </c>
      <c r="F2615" s="161">
        <v>42000000</v>
      </c>
      <c r="G2615" s="161">
        <v>42000000</v>
      </c>
      <c r="H2615" s="159" t="s">
        <v>3651</v>
      </c>
      <c r="I2615" s="159" t="s">
        <v>3656</v>
      </c>
      <c r="J2615" s="159" t="s">
        <v>3978</v>
      </c>
      <c r="K2615" s="159" t="s">
        <v>196</v>
      </c>
      <c r="L2615" s="159" t="s">
        <v>12356</v>
      </c>
    </row>
    <row r="2616" spans="1:12" x14ac:dyDescent="0.2">
      <c r="A2616" s="159" t="s">
        <v>12357</v>
      </c>
      <c r="B2616" s="159" t="s">
        <v>12358</v>
      </c>
      <c r="C2616" s="159" t="s">
        <v>3463</v>
      </c>
      <c r="D2616" s="159" t="s">
        <v>3463</v>
      </c>
      <c r="E2616" s="160">
        <v>1</v>
      </c>
      <c r="F2616" s="161">
        <v>7078494</v>
      </c>
      <c r="G2616" s="161">
        <v>7078494</v>
      </c>
      <c r="H2616" s="159" t="s">
        <v>3651</v>
      </c>
      <c r="I2616" s="159" t="s">
        <v>3671</v>
      </c>
      <c r="J2616" s="159" t="s">
        <v>7904</v>
      </c>
      <c r="K2616" s="159" t="s">
        <v>193</v>
      </c>
      <c r="L2616" s="159" t="s">
        <v>12359</v>
      </c>
    </row>
    <row r="2617" spans="1:12" x14ac:dyDescent="0.2">
      <c r="A2617" s="159" t="s">
        <v>6796</v>
      </c>
      <c r="B2617" s="159" t="s">
        <v>6797</v>
      </c>
      <c r="C2617" s="159" t="s">
        <v>3463</v>
      </c>
      <c r="D2617" s="159" t="s">
        <v>3463</v>
      </c>
      <c r="E2617" s="160">
        <v>1</v>
      </c>
      <c r="F2617" s="161">
        <v>2500638</v>
      </c>
      <c r="G2617" s="161">
        <v>2500638</v>
      </c>
      <c r="H2617" s="159" t="s">
        <v>3670</v>
      </c>
      <c r="I2617" s="159" t="s">
        <v>3690</v>
      </c>
      <c r="J2617" s="159" t="s">
        <v>12360</v>
      </c>
      <c r="K2617" s="159" t="s">
        <v>185</v>
      </c>
      <c r="L2617" s="159" t="s">
        <v>12361</v>
      </c>
    </row>
    <row r="2618" spans="1:12" x14ac:dyDescent="0.2">
      <c r="A2618" s="159" t="s">
        <v>12362</v>
      </c>
      <c r="B2618" s="159" t="s">
        <v>6126</v>
      </c>
      <c r="C2618" s="159" t="s">
        <v>3385</v>
      </c>
      <c r="D2618" s="159" t="s">
        <v>3385</v>
      </c>
      <c r="E2618" s="160">
        <v>1</v>
      </c>
      <c r="F2618" s="161">
        <v>240000</v>
      </c>
      <c r="G2618" s="161">
        <v>3000000</v>
      </c>
      <c r="H2618" s="159" t="s">
        <v>3651</v>
      </c>
      <c r="I2618" s="159" t="s">
        <v>4857</v>
      </c>
      <c r="J2618" s="159" t="s">
        <v>6127</v>
      </c>
      <c r="K2618" s="159"/>
      <c r="L2618" s="159" t="s">
        <v>12363</v>
      </c>
    </row>
    <row r="2619" spans="1:12" x14ac:dyDescent="0.2">
      <c r="A2619" s="159" t="s">
        <v>12130</v>
      </c>
      <c r="B2619" s="159" t="s">
        <v>12131</v>
      </c>
      <c r="C2619" s="159" t="s">
        <v>3385</v>
      </c>
      <c r="D2619" s="159" t="s">
        <v>3385</v>
      </c>
      <c r="E2619" s="160">
        <v>1</v>
      </c>
      <c r="F2619" s="161">
        <v>1000000</v>
      </c>
      <c r="G2619" s="161">
        <v>1600000</v>
      </c>
      <c r="H2619" s="159" t="s">
        <v>3651</v>
      </c>
      <c r="I2619" s="159" t="s">
        <v>4857</v>
      </c>
      <c r="J2619" s="159" t="s">
        <v>12132</v>
      </c>
      <c r="K2619" s="159"/>
      <c r="L2619" s="159" t="s">
        <v>12364</v>
      </c>
    </row>
    <row r="2620" spans="1:12" x14ac:dyDescent="0.2">
      <c r="A2620" s="159" t="s">
        <v>11057</v>
      </c>
      <c r="B2620" s="159" t="s">
        <v>11058</v>
      </c>
      <c r="C2620" s="159" t="s">
        <v>3385</v>
      </c>
      <c r="D2620" s="159" t="s">
        <v>3385</v>
      </c>
      <c r="E2620" s="160">
        <v>1</v>
      </c>
      <c r="F2620" s="161">
        <v>14754032</v>
      </c>
      <c r="G2620" s="161"/>
      <c r="H2620" s="159" t="s">
        <v>3651</v>
      </c>
      <c r="I2620" s="159" t="s">
        <v>3656</v>
      </c>
      <c r="J2620" s="159" t="s">
        <v>6912</v>
      </c>
      <c r="K2620" s="159"/>
      <c r="L2620" s="159" t="s">
        <v>12365</v>
      </c>
    </row>
    <row r="2621" spans="1:12" x14ac:dyDescent="0.2">
      <c r="A2621" s="159" t="s">
        <v>3791</v>
      </c>
      <c r="B2621" s="159" t="s">
        <v>3793</v>
      </c>
      <c r="C2621" s="159" t="s">
        <v>3385</v>
      </c>
      <c r="D2621" s="159" t="s">
        <v>3385</v>
      </c>
      <c r="E2621" s="160">
        <v>1</v>
      </c>
      <c r="F2621" s="161">
        <v>17617952</v>
      </c>
      <c r="G2621" s="161">
        <v>17617952</v>
      </c>
      <c r="H2621" s="159" t="s">
        <v>3651</v>
      </c>
      <c r="I2621" s="159" t="s">
        <v>3671</v>
      </c>
      <c r="J2621" s="159" t="s">
        <v>3926</v>
      </c>
      <c r="K2621" s="159" t="s">
        <v>182</v>
      </c>
      <c r="L2621" s="159" t="s">
        <v>3792</v>
      </c>
    </row>
    <row r="2622" spans="1:12" x14ac:dyDescent="0.2">
      <c r="A2622" s="159" t="s">
        <v>3755</v>
      </c>
      <c r="B2622" s="159" t="s">
        <v>3756</v>
      </c>
      <c r="C2622" s="159" t="s">
        <v>3385</v>
      </c>
      <c r="D2622" s="159" t="s">
        <v>3385</v>
      </c>
      <c r="E2622" s="160">
        <v>1</v>
      </c>
      <c r="F2622" s="161">
        <v>12379983</v>
      </c>
      <c r="G2622" s="161">
        <v>12379983</v>
      </c>
      <c r="H2622" s="159" t="s">
        <v>3651</v>
      </c>
      <c r="I2622" s="159" t="s">
        <v>3680</v>
      </c>
      <c r="J2622" s="159" t="s">
        <v>3680</v>
      </c>
      <c r="K2622" s="159"/>
      <c r="L2622" s="159" t="s">
        <v>3509</v>
      </c>
    </row>
    <row r="2623" spans="1:12" x14ac:dyDescent="0.2">
      <c r="A2623" s="159" t="s">
        <v>12366</v>
      </c>
      <c r="B2623" s="159" t="s">
        <v>12367</v>
      </c>
      <c r="C2623" s="159" t="s">
        <v>3385</v>
      </c>
      <c r="D2623" s="159" t="s">
        <v>3385</v>
      </c>
      <c r="E2623" s="160">
        <v>1</v>
      </c>
      <c r="F2623" s="161">
        <v>20000009</v>
      </c>
      <c r="G2623" s="161">
        <v>20000009</v>
      </c>
      <c r="H2623" s="159" t="s">
        <v>3651</v>
      </c>
      <c r="I2623" s="159" t="s">
        <v>3818</v>
      </c>
      <c r="J2623" s="159" t="s">
        <v>8100</v>
      </c>
      <c r="K2623" s="159"/>
      <c r="L2623" s="159" t="s">
        <v>12368</v>
      </c>
    </row>
    <row r="2624" spans="1:12" x14ac:dyDescent="0.2">
      <c r="A2624" s="159" t="s">
        <v>12369</v>
      </c>
      <c r="B2624" s="159" t="s">
        <v>12370</v>
      </c>
      <c r="C2624" s="159" t="s">
        <v>12371</v>
      </c>
      <c r="D2624" s="159" t="s">
        <v>12371</v>
      </c>
      <c r="E2624" s="160">
        <v>1</v>
      </c>
      <c r="F2624" s="161">
        <v>3095000</v>
      </c>
      <c r="G2624" s="161">
        <v>4500000</v>
      </c>
      <c r="H2624" s="159" t="s">
        <v>3651</v>
      </c>
      <c r="I2624" s="159" t="s">
        <v>4940</v>
      </c>
      <c r="J2624" s="159" t="s">
        <v>5116</v>
      </c>
      <c r="K2624" s="159" t="s">
        <v>196</v>
      </c>
      <c r="L2624" s="159" t="s">
        <v>12372</v>
      </c>
    </row>
    <row r="2625" spans="1:12" x14ac:dyDescent="0.2">
      <c r="A2625" s="159" t="s">
        <v>10297</v>
      </c>
      <c r="B2625" s="159" t="s">
        <v>10298</v>
      </c>
      <c r="C2625" s="159" t="s">
        <v>12371</v>
      </c>
      <c r="D2625" s="159" t="s">
        <v>12371</v>
      </c>
      <c r="E2625" s="160">
        <v>1</v>
      </c>
      <c r="F2625" s="161">
        <v>5000000</v>
      </c>
      <c r="G2625" s="161">
        <v>5000000</v>
      </c>
      <c r="H2625" s="159" t="s">
        <v>3670</v>
      </c>
      <c r="I2625" s="159" t="s">
        <v>4979</v>
      </c>
      <c r="J2625" s="159" t="s">
        <v>10299</v>
      </c>
      <c r="K2625" s="159"/>
      <c r="L2625" s="159" t="s">
        <v>12373</v>
      </c>
    </row>
    <row r="2626" spans="1:12" x14ac:dyDescent="0.2">
      <c r="A2626" s="159" t="s">
        <v>3697</v>
      </c>
      <c r="B2626" s="159" t="s">
        <v>3699</v>
      </c>
      <c r="C2626" s="159" t="s">
        <v>4326</v>
      </c>
      <c r="D2626" s="159" t="s">
        <v>4326</v>
      </c>
      <c r="E2626" s="160">
        <v>1</v>
      </c>
      <c r="F2626" s="161">
        <v>421779808</v>
      </c>
      <c r="G2626" s="161">
        <v>421779808</v>
      </c>
      <c r="H2626" s="159" t="s">
        <v>3651</v>
      </c>
      <c r="I2626" s="159" t="s">
        <v>3671</v>
      </c>
      <c r="J2626" s="159" t="s">
        <v>3851</v>
      </c>
      <c r="K2626" s="159" t="s">
        <v>185</v>
      </c>
      <c r="L2626" s="159" t="s">
        <v>3794</v>
      </c>
    </row>
    <row r="2627" spans="1:12" x14ac:dyDescent="0.2">
      <c r="A2627" s="159" t="s">
        <v>12374</v>
      </c>
      <c r="B2627" s="159" t="s">
        <v>12375</v>
      </c>
      <c r="C2627" s="159" t="s">
        <v>4326</v>
      </c>
      <c r="D2627" s="159" t="s">
        <v>4326</v>
      </c>
      <c r="E2627" s="160">
        <v>1</v>
      </c>
      <c r="F2627" s="161">
        <v>2000000</v>
      </c>
      <c r="G2627" s="161">
        <v>2000000</v>
      </c>
      <c r="H2627" s="159" t="s">
        <v>3651</v>
      </c>
      <c r="I2627" s="159" t="s">
        <v>4010</v>
      </c>
      <c r="J2627" s="159" t="s">
        <v>5065</v>
      </c>
      <c r="K2627" s="159"/>
      <c r="L2627" s="159" t="s">
        <v>12376</v>
      </c>
    </row>
    <row r="2628" spans="1:12" x14ac:dyDescent="0.2">
      <c r="A2628" s="159" t="s">
        <v>12377</v>
      </c>
      <c r="B2628" s="159" t="s">
        <v>12378</v>
      </c>
      <c r="C2628" s="159" t="s">
        <v>4326</v>
      </c>
      <c r="D2628" s="159" t="s">
        <v>4326</v>
      </c>
      <c r="E2628" s="160">
        <v>1</v>
      </c>
      <c r="F2628" s="161">
        <v>6121000</v>
      </c>
      <c r="G2628" s="161"/>
      <c r="H2628" s="159" t="s">
        <v>3651</v>
      </c>
      <c r="I2628" s="159" t="s">
        <v>3671</v>
      </c>
      <c r="J2628" s="159" t="s">
        <v>3887</v>
      </c>
      <c r="K2628" s="159" t="s">
        <v>196</v>
      </c>
      <c r="L2628" s="159" t="s">
        <v>12379</v>
      </c>
    </row>
    <row r="2629" spans="1:12" x14ac:dyDescent="0.2">
      <c r="A2629" s="159" t="s">
        <v>4976</v>
      </c>
      <c r="B2629" s="159" t="s">
        <v>4977</v>
      </c>
      <c r="C2629" s="159" t="s">
        <v>10445</v>
      </c>
      <c r="D2629" s="159" t="s">
        <v>3629</v>
      </c>
      <c r="E2629" s="160">
        <v>9</v>
      </c>
      <c r="F2629" s="161">
        <v>1496178</v>
      </c>
      <c r="G2629" s="161">
        <v>1393135</v>
      </c>
      <c r="H2629" s="159" t="s">
        <v>3651</v>
      </c>
      <c r="I2629" s="159" t="s">
        <v>4979</v>
      </c>
      <c r="J2629" s="159" t="s">
        <v>5663</v>
      </c>
      <c r="K2629" s="159"/>
      <c r="L2629" s="159" t="s">
        <v>12380</v>
      </c>
    </row>
    <row r="2630" spans="1:12" x14ac:dyDescent="0.2">
      <c r="A2630" s="159" t="s">
        <v>8939</v>
      </c>
      <c r="B2630" s="159" t="s">
        <v>8940</v>
      </c>
      <c r="C2630" s="159" t="s">
        <v>10445</v>
      </c>
      <c r="D2630" s="159" t="s">
        <v>10169</v>
      </c>
      <c r="E2630" s="160">
        <v>3</v>
      </c>
      <c r="F2630" s="161">
        <v>1000000</v>
      </c>
      <c r="G2630" s="161">
        <v>1000000</v>
      </c>
      <c r="H2630" s="159" t="s">
        <v>3651</v>
      </c>
      <c r="I2630" s="159" t="s">
        <v>3671</v>
      </c>
      <c r="J2630" s="159" t="s">
        <v>5196</v>
      </c>
      <c r="K2630" s="159" t="s">
        <v>178</v>
      </c>
      <c r="L2630" s="159" t="s">
        <v>12381</v>
      </c>
    </row>
    <row r="2631" spans="1:12" x14ac:dyDescent="0.2">
      <c r="A2631" s="159" t="s">
        <v>12382</v>
      </c>
      <c r="B2631" s="159" t="s">
        <v>12383</v>
      </c>
      <c r="C2631" s="159" t="s">
        <v>12384</v>
      </c>
      <c r="D2631" s="159" t="s">
        <v>12384</v>
      </c>
      <c r="E2631" s="160">
        <v>1</v>
      </c>
      <c r="F2631" s="161">
        <v>10000000</v>
      </c>
      <c r="G2631" s="161">
        <v>10000000</v>
      </c>
      <c r="H2631" s="159" t="s">
        <v>3651</v>
      </c>
      <c r="I2631" s="159" t="s">
        <v>3663</v>
      </c>
      <c r="J2631" s="159" t="s">
        <v>5044</v>
      </c>
      <c r="K2631" s="159"/>
      <c r="L2631" s="159" t="s">
        <v>12385</v>
      </c>
    </row>
    <row r="2632" spans="1:12" x14ac:dyDescent="0.2">
      <c r="A2632" s="159" t="s">
        <v>12386</v>
      </c>
      <c r="B2632" s="159" t="s">
        <v>12387</v>
      </c>
      <c r="C2632" s="159" t="s">
        <v>12384</v>
      </c>
      <c r="D2632" s="159" t="s">
        <v>12384</v>
      </c>
      <c r="E2632" s="160">
        <v>1</v>
      </c>
      <c r="F2632" s="161">
        <v>65000000</v>
      </c>
      <c r="G2632" s="161">
        <v>65000000</v>
      </c>
      <c r="H2632" s="159" t="s">
        <v>3670</v>
      </c>
      <c r="I2632" s="159" t="s">
        <v>3711</v>
      </c>
      <c r="J2632" s="159" t="s">
        <v>5599</v>
      </c>
      <c r="K2632" s="159"/>
      <c r="L2632" s="159" t="s">
        <v>12388</v>
      </c>
    </row>
    <row r="2633" spans="1:12" x14ac:dyDescent="0.2">
      <c r="A2633" s="159" t="s">
        <v>12382</v>
      </c>
      <c r="B2633" s="159" t="s">
        <v>12383</v>
      </c>
      <c r="C2633" s="159" t="s">
        <v>12384</v>
      </c>
      <c r="D2633" s="159" t="s">
        <v>12384</v>
      </c>
      <c r="E2633" s="160">
        <v>1</v>
      </c>
      <c r="F2633" s="161">
        <v>15000000</v>
      </c>
      <c r="G2633" s="161">
        <v>15000000</v>
      </c>
      <c r="H2633" s="159" t="s">
        <v>3651</v>
      </c>
      <c r="I2633" s="159" t="s">
        <v>3663</v>
      </c>
      <c r="J2633" s="159" t="s">
        <v>5044</v>
      </c>
      <c r="K2633" s="159"/>
      <c r="L2633" s="159" t="s">
        <v>12389</v>
      </c>
    </row>
    <row r="2634" spans="1:12" x14ac:dyDescent="0.2">
      <c r="A2634" s="159" t="s">
        <v>12382</v>
      </c>
      <c r="B2634" s="159" t="s">
        <v>12383</v>
      </c>
      <c r="C2634" s="159" t="s">
        <v>12384</v>
      </c>
      <c r="D2634" s="159" t="s">
        <v>12384</v>
      </c>
      <c r="E2634" s="160">
        <v>1</v>
      </c>
      <c r="F2634" s="161">
        <v>25000000</v>
      </c>
      <c r="G2634" s="161">
        <v>25000000</v>
      </c>
      <c r="H2634" s="159" t="s">
        <v>3651</v>
      </c>
      <c r="I2634" s="159" t="s">
        <v>3663</v>
      </c>
      <c r="J2634" s="159" t="s">
        <v>5044</v>
      </c>
      <c r="K2634" s="159"/>
      <c r="L2634" s="159" t="s">
        <v>12390</v>
      </c>
    </row>
    <row r="2635" spans="1:12" x14ac:dyDescent="0.2">
      <c r="A2635" s="159" t="s">
        <v>10164</v>
      </c>
      <c r="B2635" s="159" t="s">
        <v>10165</v>
      </c>
      <c r="C2635" s="159" t="s">
        <v>12384</v>
      </c>
      <c r="D2635" s="159" t="s">
        <v>12391</v>
      </c>
      <c r="E2635" s="160">
        <v>2</v>
      </c>
      <c r="F2635" s="161">
        <v>1312337</v>
      </c>
      <c r="G2635" s="161">
        <v>1312337</v>
      </c>
      <c r="H2635" s="159" t="s">
        <v>3651</v>
      </c>
      <c r="I2635" s="159" t="s">
        <v>3666</v>
      </c>
      <c r="J2635" s="159" t="s">
        <v>8433</v>
      </c>
      <c r="K2635" s="159"/>
      <c r="L2635" s="159" t="s">
        <v>12392</v>
      </c>
    </row>
    <row r="2636" spans="1:12" x14ac:dyDescent="0.2">
      <c r="A2636" s="159" t="s">
        <v>12393</v>
      </c>
      <c r="B2636" s="159" t="s">
        <v>12394</v>
      </c>
      <c r="C2636" s="159" t="s">
        <v>12384</v>
      </c>
      <c r="D2636" s="159" t="s">
        <v>12384</v>
      </c>
      <c r="E2636" s="160">
        <v>1</v>
      </c>
      <c r="F2636" s="161">
        <v>9807697</v>
      </c>
      <c r="G2636" s="161">
        <v>11107697</v>
      </c>
      <c r="H2636" s="159" t="s">
        <v>3651</v>
      </c>
      <c r="I2636" s="159" t="s">
        <v>6498</v>
      </c>
      <c r="J2636" s="159" t="s">
        <v>12395</v>
      </c>
      <c r="K2636" s="159" t="s">
        <v>182</v>
      </c>
      <c r="L2636" s="159" t="s">
        <v>12396</v>
      </c>
    </row>
    <row r="2637" spans="1:12" x14ac:dyDescent="0.2">
      <c r="A2637" s="159" t="s">
        <v>12382</v>
      </c>
      <c r="B2637" s="159" t="s">
        <v>12383</v>
      </c>
      <c r="C2637" s="159" t="s">
        <v>12384</v>
      </c>
      <c r="D2637" s="159" t="s">
        <v>12384</v>
      </c>
      <c r="E2637" s="160">
        <v>1</v>
      </c>
      <c r="F2637" s="161">
        <v>8060000</v>
      </c>
      <c r="G2637" s="161">
        <v>20000000</v>
      </c>
      <c r="H2637" s="159" t="s">
        <v>3651</v>
      </c>
      <c r="I2637" s="159" t="s">
        <v>3663</v>
      </c>
      <c r="J2637" s="159" t="s">
        <v>5044</v>
      </c>
      <c r="K2637" s="159"/>
      <c r="L2637" s="159" t="s">
        <v>12397</v>
      </c>
    </row>
    <row r="2638" spans="1:12" x14ac:dyDescent="0.2">
      <c r="A2638" s="159" t="s">
        <v>7634</v>
      </c>
      <c r="B2638" s="159" t="s">
        <v>7635</v>
      </c>
      <c r="C2638" s="159" t="s">
        <v>12384</v>
      </c>
      <c r="D2638" s="159" t="s">
        <v>12384</v>
      </c>
      <c r="E2638" s="160">
        <v>1</v>
      </c>
      <c r="F2638" s="161">
        <v>7200000</v>
      </c>
      <c r="G2638" s="161">
        <v>7200000</v>
      </c>
      <c r="H2638" s="159" t="s">
        <v>3670</v>
      </c>
      <c r="I2638" s="159" t="s">
        <v>6980</v>
      </c>
      <c r="J2638" s="159" t="s">
        <v>7637</v>
      </c>
      <c r="K2638" s="159"/>
      <c r="L2638" s="159" t="s">
        <v>12398</v>
      </c>
    </row>
    <row r="2639" spans="1:12" x14ac:dyDescent="0.2">
      <c r="A2639" s="159" t="s">
        <v>6219</v>
      </c>
      <c r="B2639" s="159" t="s">
        <v>6220</v>
      </c>
      <c r="C2639" s="159" t="s">
        <v>10540</v>
      </c>
      <c r="D2639" s="159" t="s">
        <v>10540</v>
      </c>
      <c r="E2639" s="160">
        <v>1</v>
      </c>
      <c r="F2639" s="161">
        <v>107575628</v>
      </c>
      <c r="G2639" s="161"/>
      <c r="H2639" s="159" t="s">
        <v>3651</v>
      </c>
      <c r="I2639" s="159" t="s">
        <v>3671</v>
      </c>
      <c r="J2639" s="159" t="s">
        <v>4835</v>
      </c>
      <c r="K2639" s="159"/>
      <c r="L2639" s="159" t="s">
        <v>12399</v>
      </c>
    </row>
    <row r="2640" spans="1:12" x14ac:dyDescent="0.2">
      <c r="A2640" s="159" t="s">
        <v>6176</v>
      </c>
      <c r="B2640" s="159" t="s">
        <v>6177</v>
      </c>
      <c r="C2640" s="159" t="s">
        <v>10540</v>
      </c>
      <c r="D2640" s="159" t="s">
        <v>10540</v>
      </c>
      <c r="E2640" s="160">
        <v>1</v>
      </c>
      <c r="F2640" s="161">
        <v>0</v>
      </c>
      <c r="G2640" s="161">
        <v>12186</v>
      </c>
      <c r="H2640" s="159" t="s">
        <v>3651</v>
      </c>
      <c r="I2640" s="159" t="s">
        <v>3680</v>
      </c>
      <c r="J2640" s="159" t="s">
        <v>3680</v>
      </c>
      <c r="K2640" s="159"/>
      <c r="L2640" s="159" t="s">
        <v>12400</v>
      </c>
    </row>
    <row r="2641" spans="1:12" x14ac:dyDescent="0.2">
      <c r="A2641" s="159" t="s">
        <v>11538</v>
      </c>
      <c r="B2641" s="159" t="s">
        <v>7945</v>
      </c>
      <c r="C2641" s="159" t="s">
        <v>10540</v>
      </c>
      <c r="D2641" s="159" t="s">
        <v>10540</v>
      </c>
      <c r="E2641" s="160">
        <v>1</v>
      </c>
      <c r="F2641" s="161">
        <v>3995403</v>
      </c>
      <c r="G2641" s="161">
        <v>3995403</v>
      </c>
      <c r="H2641" s="159" t="s">
        <v>3651</v>
      </c>
      <c r="I2641" s="159" t="s">
        <v>4846</v>
      </c>
      <c r="J2641" s="159" t="s">
        <v>7946</v>
      </c>
      <c r="K2641" s="159"/>
      <c r="L2641" s="159" t="s">
        <v>12401</v>
      </c>
    </row>
    <row r="2642" spans="1:12" x14ac:dyDescent="0.2">
      <c r="A2642" s="159" t="s">
        <v>5450</v>
      </c>
      <c r="B2642" s="159" t="s">
        <v>5451</v>
      </c>
      <c r="C2642" s="159" t="s">
        <v>10540</v>
      </c>
      <c r="D2642" s="159" t="s">
        <v>10540</v>
      </c>
      <c r="E2642" s="160">
        <v>1</v>
      </c>
      <c r="F2642" s="161">
        <v>2126035</v>
      </c>
      <c r="G2642" s="161">
        <v>2126035</v>
      </c>
      <c r="H2642" s="159" t="s">
        <v>3651</v>
      </c>
      <c r="I2642" s="159" t="s">
        <v>3690</v>
      </c>
      <c r="J2642" s="159" t="s">
        <v>5452</v>
      </c>
      <c r="K2642" s="159"/>
      <c r="L2642" s="159" t="s">
        <v>12402</v>
      </c>
    </row>
    <row r="2643" spans="1:12" x14ac:dyDescent="0.2">
      <c r="A2643" s="159" t="s">
        <v>8314</v>
      </c>
      <c r="B2643" s="159" t="s">
        <v>8315</v>
      </c>
      <c r="C2643" s="159" t="s">
        <v>10540</v>
      </c>
      <c r="D2643" s="159" t="s">
        <v>10540</v>
      </c>
      <c r="E2643" s="160">
        <v>1</v>
      </c>
      <c r="F2643" s="161">
        <v>125000</v>
      </c>
      <c r="G2643" s="161">
        <v>1200000</v>
      </c>
      <c r="H2643" s="159" t="s">
        <v>3651</v>
      </c>
      <c r="I2643" s="159" t="s">
        <v>5250</v>
      </c>
      <c r="J2643" s="159" t="s">
        <v>8640</v>
      </c>
      <c r="K2643" s="159" t="s">
        <v>185</v>
      </c>
      <c r="L2643" s="159" t="s">
        <v>12403</v>
      </c>
    </row>
    <row r="2644" spans="1:12" x14ac:dyDescent="0.2">
      <c r="A2644" s="159" t="s">
        <v>10130</v>
      </c>
      <c r="B2644" s="159" t="s">
        <v>10131</v>
      </c>
      <c r="C2644" s="159" t="s">
        <v>10540</v>
      </c>
      <c r="D2644" s="159" t="s">
        <v>10540</v>
      </c>
      <c r="E2644" s="160">
        <v>1</v>
      </c>
      <c r="F2644" s="161">
        <v>22140942</v>
      </c>
      <c r="G2644" s="161">
        <v>22140942</v>
      </c>
      <c r="H2644" s="159" t="s">
        <v>3651</v>
      </c>
      <c r="I2644" s="159" t="s">
        <v>4846</v>
      </c>
      <c r="J2644" s="159" t="s">
        <v>4968</v>
      </c>
      <c r="K2644" s="159" t="s">
        <v>185</v>
      </c>
      <c r="L2644" s="159" t="s">
        <v>12404</v>
      </c>
    </row>
    <row r="2645" spans="1:12" x14ac:dyDescent="0.2">
      <c r="A2645" s="159" t="s">
        <v>12405</v>
      </c>
      <c r="B2645" s="159" t="s">
        <v>12406</v>
      </c>
      <c r="C2645" s="159" t="s">
        <v>11761</v>
      </c>
      <c r="D2645" s="159" t="s">
        <v>11761</v>
      </c>
      <c r="E2645" s="160">
        <v>1</v>
      </c>
      <c r="F2645" s="161">
        <v>674200</v>
      </c>
      <c r="G2645" s="161">
        <v>700000</v>
      </c>
      <c r="H2645" s="159" t="s">
        <v>3670</v>
      </c>
      <c r="I2645" s="159" t="s">
        <v>3753</v>
      </c>
      <c r="J2645" s="159" t="s">
        <v>5330</v>
      </c>
      <c r="K2645" s="159"/>
      <c r="L2645" s="159" t="s">
        <v>12407</v>
      </c>
    </row>
    <row r="2646" spans="1:12" x14ac:dyDescent="0.2">
      <c r="A2646" s="159" t="s">
        <v>12408</v>
      </c>
      <c r="B2646" s="159" t="s">
        <v>12409</v>
      </c>
      <c r="C2646" s="159" t="s">
        <v>11761</v>
      </c>
      <c r="D2646" s="159" t="s">
        <v>11761</v>
      </c>
      <c r="E2646" s="160">
        <v>1</v>
      </c>
      <c r="F2646" s="161">
        <v>150000</v>
      </c>
      <c r="G2646" s="161">
        <v>1000000</v>
      </c>
      <c r="H2646" s="159" t="s">
        <v>3651</v>
      </c>
      <c r="I2646" s="159" t="s">
        <v>3687</v>
      </c>
      <c r="J2646" s="159" t="s">
        <v>7509</v>
      </c>
      <c r="K2646" s="159" t="s">
        <v>196</v>
      </c>
      <c r="L2646" s="159" t="s">
        <v>12410</v>
      </c>
    </row>
    <row r="2647" spans="1:12" x14ac:dyDescent="0.2">
      <c r="A2647" s="159" t="s">
        <v>12411</v>
      </c>
      <c r="B2647" s="159" t="s">
        <v>12412</v>
      </c>
      <c r="C2647" s="159" t="s">
        <v>2246</v>
      </c>
      <c r="D2647" s="159" t="s">
        <v>12208</v>
      </c>
      <c r="E2647" s="160">
        <v>2</v>
      </c>
      <c r="F2647" s="161">
        <v>2000000</v>
      </c>
      <c r="G2647" s="161">
        <v>6000000</v>
      </c>
      <c r="H2647" s="159" t="s">
        <v>3651</v>
      </c>
      <c r="I2647" s="159" t="s">
        <v>5733</v>
      </c>
      <c r="J2647" s="159" t="s">
        <v>9225</v>
      </c>
      <c r="K2647" s="159" t="s">
        <v>193</v>
      </c>
      <c r="L2647" s="159" t="s">
        <v>12413</v>
      </c>
    </row>
    <row r="2648" spans="1:12" x14ac:dyDescent="0.2">
      <c r="A2648" s="159" t="s">
        <v>5953</v>
      </c>
      <c r="B2648" s="159" t="s">
        <v>5954</v>
      </c>
      <c r="C2648" s="159" t="s">
        <v>9583</v>
      </c>
      <c r="D2648" s="159" t="s">
        <v>9583</v>
      </c>
      <c r="E2648" s="160">
        <v>1</v>
      </c>
      <c r="F2648" s="161">
        <v>13265426</v>
      </c>
      <c r="G2648" s="161">
        <v>21265426</v>
      </c>
      <c r="H2648" s="159" t="s">
        <v>3651</v>
      </c>
      <c r="I2648" s="159" t="s">
        <v>3671</v>
      </c>
      <c r="J2648" s="159" t="s">
        <v>4835</v>
      </c>
      <c r="K2648" s="159" t="s">
        <v>182</v>
      </c>
      <c r="L2648" s="159" t="s">
        <v>12414</v>
      </c>
    </row>
    <row r="2649" spans="1:12" x14ac:dyDescent="0.2">
      <c r="A2649" s="159" t="s">
        <v>4870</v>
      </c>
      <c r="B2649" s="159" t="s">
        <v>4871</v>
      </c>
      <c r="C2649" s="159" t="s">
        <v>9583</v>
      </c>
      <c r="D2649" s="159" t="s">
        <v>9583</v>
      </c>
      <c r="E2649" s="160">
        <v>1</v>
      </c>
      <c r="F2649" s="161">
        <v>790000</v>
      </c>
      <c r="G2649" s="161">
        <v>1300000</v>
      </c>
      <c r="H2649" s="159" t="s">
        <v>3670</v>
      </c>
      <c r="I2649" s="159" t="s">
        <v>3666</v>
      </c>
      <c r="J2649" s="159" t="s">
        <v>5676</v>
      </c>
      <c r="K2649" s="159"/>
      <c r="L2649" s="159" t="s">
        <v>12415</v>
      </c>
    </row>
    <row r="2650" spans="1:12" x14ac:dyDescent="0.2">
      <c r="A2650" s="159" t="s">
        <v>9193</v>
      </c>
      <c r="B2650" s="159" t="s">
        <v>9194</v>
      </c>
      <c r="C2650" s="159" t="s">
        <v>9583</v>
      </c>
      <c r="D2650" s="159" t="s">
        <v>9583</v>
      </c>
      <c r="E2650" s="160">
        <v>1</v>
      </c>
      <c r="F2650" s="161">
        <v>762236</v>
      </c>
      <c r="G2650" s="161">
        <v>762236</v>
      </c>
      <c r="H2650" s="159" t="s">
        <v>3651</v>
      </c>
      <c r="I2650" s="159" t="s">
        <v>3656</v>
      </c>
      <c r="J2650" s="159" t="s">
        <v>6912</v>
      </c>
      <c r="K2650" s="159"/>
      <c r="L2650" s="159" t="s">
        <v>12416</v>
      </c>
    </row>
    <row r="2651" spans="1:12" x14ac:dyDescent="0.2">
      <c r="A2651" s="159" t="s">
        <v>9646</v>
      </c>
      <c r="B2651" s="159" t="s">
        <v>9647</v>
      </c>
      <c r="C2651" s="159" t="s">
        <v>12417</v>
      </c>
      <c r="D2651" s="159" t="s">
        <v>12417</v>
      </c>
      <c r="E2651" s="160">
        <v>1</v>
      </c>
      <c r="F2651" s="161">
        <v>18341332</v>
      </c>
      <c r="G2651" s="161">
        <v>18688064</v>
      </c>
      <c r="H2651" s="159" t="s">
        <v>3651</v>
      </c>
      <c r="I2651" s="159" t="s">
        <v>3656</v>
      </c>
      <c r="J2651" s="159" t="s">
        <v>9542</v>
      </c>
      <c r="K2651" s="159" t="s">
        <v>193</v>
      </c>
      <c r="L2651" s="159" t="s">
        <v>12418</v>
      </c>
    </row>
    <row r="2652" spans="1:12" x14ac:dyDescent="0.2">
      <c r="A2652" s="159" t="s">
        <v>6333</v>
      </c>
      <c r="B2652" s="159" t="s">
        <v>6334</v>
      </c>
      <c r="C2652" s="159" t="s">
        <v>12417</v>
      </c>
      <c r="D2652" s="159" t="s">
        <v>12417</v>
      </c>
      <c r="E2652" s="160">
        <v>1</v>
      </c>
      <c r="F2652" s="161">
        <v>10000026</v>
      </c>
      <c r="G2652" s="161">
        <v>10000026</v>
      </c>
      <c r="H2652" s="159" t="s">
        <v>3651</v>
      </c>
      <c r="I2652" s="159" t="s">
        <v>4846</v>
      </c>
      <c r="J2652" s="159" t="s">
        <v>4968</v>
      </c>
      <c r="K2652" s="159" t="s">
        <v>182</v>
      </c>
      <c r="L2652" s="159" t="s">
        <v>12419</v>
      </c>
    </row>
    <row r="2653" spans="1:12" x14ac:dyDescent="0.2">
      <c r="A2653" s="159" t="s">
        <v>6943</v>
      </c>
      <c r="B2653" s="159" t="s">
        <v>6944</v>
      </c>
      <c r="C2653" s="159" t="s">
        <v>12417</v>
      </c>
      <c r="D2653" s="159" t="s">
        <v>12417</v>
      </c>
      <c r="E2653" s="160">
        <v>1</v>
      </c>
      <c r="F2653" s="161">
        <v>9999840</v>
      </c>
      <c r="G2653" s="161">
        <v>49999190</v>
      </c>
      <c r="H2653" s="159" t="s">
        <v>3651</v>
      </c>
      <c r="I2653" s="159" t="s">
        <v>3716</v>
      </c>
      <c r="J2653" s="159" t="s">
        <v>5266</v>
      </c>
      <c r="K2653" s="159" t="s">
        <v>178</v>
      </c>
      <c r="L2653" s="159" t="s">
        <v>12420</v>
      </c>
    </row>
    <row r="2654" spans="1:12" x14ac:dyDescent="0.2">
      <c r="A2654" s="159" t="s">
        <v>11314</v>
      </c>
      <c r="B2654" s="159" t="s">
        <v>11315</v>
      </c>
      <c r="C2654" s="159" t="s">
        <v>11745</v>
      </c>
      <c r="D2654" s="159" t="s">
        <v>11745</v>
      </c>
      <c r="E2654" s="160">
        <v>1</v>
      </c>
      <c r="F2654" s="161">
        <v>0</v>
      </c>
      <c r="G2654" s="161">
        <v>3994173</v>
      </c>
      <c r="H2654" s="159" t="s">
        <v>3651</v>
      </c>
      <c r="I2654" s="159" t="s">
        <v>4846</v>
      </c>
      <c r="J2654" s="159" t="s">
        <v>11316</v>
      </c>
      <c r="K2654" s="159"/>
      <c r="L2654" s="159" t="s">
        <v>12421</v>
      </c>
    </row>
    <row r="2655" spans="1:12" x14ac:dyDescent="0.2">
      <c r="A2655" s="159" t="s">
        <v>12422</v>
      </c>
      <c r="B2655" s="159" t="s">
        <v>12423</v>
      </c>
      <c r="C2655" s="159" t="s">
        <v>11738</v>
      </c>
      <c r="D2655" s="159" t="s">
        <v>11738</v>
      </c>
      <c r="E2655" s="160">
        <v>1</v>
      </c>
      <c r="F2655" s="161">
        <v>1949463</v>
      </c>
      <c r="G2655" s="161">
        <v>3000000</v>
      </c>
      <c r="H2655" s="159" t="s">
        <v>3651</v>
      </c>
      <c r="I2655" s="159" t="s">
        <v>4996</v>
      </c>
      <c r="J2655" s="159" t="s">
        <v>5093</v>
      </c>
      <c r="K2655" s="159" t="s">
        <v>196</v>
      </c>
      <c r="L2655" s="159" t="s">
        <v>12424</v>
      </c>
    </row>
    <row r="2656" spans="1:12" x14ac:dyDescent="0.2">
      <c r="A2656" s="159" t="s">
        <v>3886</v>
      </c>
      <c r="B2656" s="159" t="s">
        <v>12425</v>
      </c>
      <c r="C2656" s="159" t="s">
        <v>12426</v>
      </c>
      <c r="D2656" s="159" t="s">
        <v>12426</v>
      </c>
      <c r="E2656" s="160">
        <v>1</v>
      </c>
      <c r="F2656" s="161">
        <v>225899940</v>
      </c>
      <c r="G2656" s="161">
        <v>225999937</v>
      </c>
      <c r="H2656" s="159" t="s">
        <v>3651</v>
      </c>
      <c r="I2656" s="159" t="s">
        <v>3671</v>
      </c>
      <c r="J2656" s="159" t="s">
        <v>3887</v>
      </c>
      <c r="K2656" s="159" t="s">
        <v>196</v>
      </c>
      <c r="L2656" s="159" t="s">
        <v>3888</v>
      </c>
    </row>
    <row r="2657" spans="1:12" x14ac:dyDescent="0.2">
      <c r="A2657" s="159" t="s">
        <v>12427</v>
      </c>
      <c r="B2657" s="159" t="s">
        <v>12428</v>
      </c>
      <c r="C2657" s="159" t="s">
        <v>12426</v>
      </c>
      <c r="D2657" s="159" t="s">
        <v>12426</v>
      </c>
      <c r="E2657" s="160">
        <v>1</v>
      </c>
      <c r="F2657" s="161">
        <v>3800000</v>
      </c>
      <c r="G2657" s="161">
        <v>4725000</v>
      </c>
      <c r="H2657" s="159" t="s">
        <v>3651</v>
      </c>
      <c r="I2657" s="159" t="s">
        <v>3753</v>
      </c>
      <c r="J2657" s="159" t="s">
        <v>5330</v>
      </c>
      <c r="K2657" s="159"/>
      <c r="L2657" s="159" t="s">
        <v>12429</v>
      </c>
    </row>
    <row r="2658" spans="1:12" x14ac:dyDescent="0.2">
      <c r="A2658" s="159" t="s">
        <v>12430</v>
      </c>
      <c r="B2658" s="159" t="s">
        <v>12431</v>
      </c>
      <c r="C2658" s="159" t="s">
        <v>12426</v>
      </c>
      <c r="D2658" s="159" t="s">
        <v>12426</v>
      </c>
      <c r="E2658" s="160">
        <v>1</v>
      </c>
      <c r="F2658" s="161">
        <v>125000</v>
      </c>
      <c r="G2658" s="161">
        <v>500000</v>
      </c>
      <c r="H2658" s="159" t="s">
        <v>3651</v>
      </c>
      <c r="I2658" s="159" t="s">
        <v>3671</v>
      </c>
      <c r="J2658" s="159" t="s">
        <v>7225</v>
      </c>
      <c r="K2658" s="159" t="s">
        <v>193</v>
      </c>
      <c r="L2658" s="159" t="s">
        <v>12432</v>
      </c>
    </row>
    <row r="2659" spans="1:12" x14ac:dyDescent="0.2">
      <c r="A2659" s="159" t="s">
        <v>8530</v>
      </c>
      <c r="B2659" s="159" t="s">
        <v>8531</v>
      </c>
      <c r="C2659" s="159" t="s">
        <v>12426</v>
      </c>
      <c r="D2659" s="159" t="s">
        <v>12426</v>
      </c>
      <c r="E2659" s="160">
        <v>1</v>
      </c>
      <c r="F2659" s="161">
        <v>47709955</v>
      </c>
      <c r="G2659" s="161"/>
      <c r="H2659" s="159" t="s">
        <v>3651</v>
      </c>
      <c r="I2659" s="159" t="s">
        <v>3671</v>
      </c>
      <c r="J2659" s="159" t="s">
        <v>6104</v>
      </c>
      <c r="K2659" s="159" t="s">
        <v>185</v>
      </c>
      <c r="L2659" s="159" t="s">
        <v>12433</v>
      </c>
    </row>
    <row r="2660" spans="1:12" x14ac:dyDescent="0.2">
      <c r="A2660" s="159" t="s">
        <v>9009</v>
      </c>
      <c r="B2660" s="159" t="s">
        <v>9010</v>
      </c>
      <c r="C2660" s="159" t="s">
        <v>12426</v>
      </c>
      <c r="D2660" s="159" t="s">
        <v>12426</v>
      </c>
      <c r="E2660" s="160">
        <v>1</v>
      </c>
      <c r="F2660" s="161">
        <v>3200000</v>
      </c>
      <c r="G2660" s="161">
        <v>12000000</v>
      </c>
      <c r="H2660" s="159" t="s">
        <v>3651</v>
      </c>
      <c r="I2660" s="159" t="s">
        <v>3656</v>
      </c>
      <c r="J2660" s="159" t="s">
        <v>4023</v>
      </c>
      <c r="K2660" s="159"/>
      <c r="L2660" s="159" t="s">
        <v>12434</v>
      </c>
    </row>
    <row r="2661" spans="1:12" x14ac:dyDescent="0.2">
      <c r="A2661" s="159" t="s">
        <v>9178</v>
      </c>
      <c r="B2661" s="159" t="s">
        <v>9179</v>
      </c>
      <c r="C2661" s="159" t="s">
        <v>3379</v>
      </c>
      <c r="D2661" s="159" t="s">
        <v>3379</v>
      </c>
      <c r="E2661" s="160">
        <v>1</v>
      </c>
      <c r="F2661" s="161">
        <v>720000</v>
      </c>
      <c r="G2661" s="161">
        <v>3500000</v>
      </c>
      <c r="H2661" s="159" t="s">
        <v>3651</v>
      </c>
      <c r="I2661" s="159" t="s">
        <v>3663</v>
      </c>
      <c r="J2661" s="159" t="s">
        <v>12435</v>
      </c>
      <c r="K2661" s="159"/>
      <c r="L2661" s="159" t="s">
        <v>12436</v>
      </c>
    </row>
    <row r="2662" spans="1:12" x14ac:dyDescent="0.2">
      <c r="A2662" s="159" t="s">
        <v>8451</v>
      </c>
      <c r="B2662" s="159" t="s">
        <v>8452</v>
      </c>
      <c r="C2662" s="159" t="s">
        <v>3379</v>
      </c>
      <c r="D2662" s="159" t="s">
        <v>3379</v>
      </c>
      <c r="E2662" s="160">
        <v>1</v>
      </c>
      <c r="F2662" s="161">
        <v>20000003</v>
      </c>
      <c r="G2662" s="161">
        <v>20000003</v>
      </c>
      <c r="H2662" s="159" t="s">
        <v>3651</v>
      </c>
      <c r="I2662" s="159" t="s">
        <v>3687</v>
      </c>
      <c r="J2662" s="159" t="s">
        <v>8453</v>
      </c>
      <c r="K2662" s="159" t="s">
        <v>178</v>
      </c>
      <c r="L2662" s="159" t="s">
        <v>12437</v>
      </c>
    </row>
    <row r="2663" spans="1:12" x14ac:dyDescent="0.2">
      <c r="A2663" s="159" t="s">
        <v>12438</v>
      </c>
      <c r="B2663" s="159" t="s">
        <v>12439</v>
      </c>
      <c r="C2663" s="159" t="s">
        <v>3379</v>
      </c>
      <c r="D2663" s="159" t="s">
        <v>3379</v>
      </c>
      <c r="E2663" s="160">
        <v>1</v>
      </c>
      <c r="F2663" s="161">
        <v>46000000</v>
      </c>
      <c r="G2663" s="161">
        <v>115000000</v>
      </c>
      <c r="H2663" s="159" t="s">
        <v>3651</v>
      </c>
      <c r="I2663" s="159" t="s">
        <v>3671</v>
      </c>
      <c r="J2663" s="159" t="s">
        <v>3887</v>
      </c>
      <c r="K2663" s="159"/>
      <c r="L2663" s="159" t="s">
        <v>12440</v>
      </c>
    </row>
    <row r="2664" spans="1:12" x14ac:dyDescent="0.2">
      <c r="A2664" s="159" t="s">
        <v>12441</v>
      </c>
      <c r="B2664" s="159" t="s">
        <v>12442</v>
      </c>
      <c r="C2664" s="159" t="s">
        <v>12443</v>
      </c>
      <c r="D2664" s="159" t="s">
        <v>12443</v>
      </c>
      <c r="E2664" s="160">
        <v>1</v>
      </c>
      <c r="F2664" s="161">
        <v>2552000</v>
      </c>
      <c r="G2664" s="161"/>
      <c r="H2664" s="159" t="s">
        <v>3651</v>
      </c>
      <c r="I2664" s="159" t="s">
        <v>3704</v>
      </c>
      <c r="J2664" s="159" t="s">
        <v>7756</v>
      </c>
      <c r="K2664" s="159"/>
      <c r="L2664" s="159" t="s">
        <v>12444</v>
      </c>
    </row>
    <row r="2665" spans="1:12" x14ac:dyDescent="0.2">
      <c r="A2665" s="159" t="s">
        <v>12445</v>
      </c>
      <c r="B2665" s="159" t="s">
        <v>12446</v>
      </c>
      <c r="C2665" s="159" t="s">
        <v>12443</v>
      </c>
      <c r="D2665" s="159" t="s">
        <v>12443</v>
      </c>
      <c r="E2665" s="160">
        <v>1</v>
      </c>
      <c r="F2665" s="161">
        <v>125000</v>
      </c>
      <c r="G2665" s="161">
        <v>125000</v>
      </c>
      <c r="H2665" s="159" t="s">
        <v>3651</v>
      </c>
      <c r="I2665" s="159" t="s">
        <v>3711</v>
      </c>
      <c r="J2665" s="159" t="s">
        <v>7081</v>
      </c>
      <c r="K2665" s="159" t="s">
        <v>189</v>
      </c>
      <c r="L2665" s="159" t="s">
        <v>12447</v>
      </c>
    </row>
    <row r="2666" spans="1:12" x14ac:dyDescent="0.2">
      <c r="A2666" s="159" t="s">
        <v>11402</v>
      </c>
      <c r="B2666" s="159" t="s">
        <v>11403</v>
      </c>
      <c r="C2666" s="159" t="s">
        <v>12443</v>
      </c>
      <c r="D2666" s="159" t="s">
        <v>12443</v>
      </c>
      <c r="E2666" s="160">
        <v>1</v>
      </c>
      <c r="F2666" s="161">
        <v>19179509</v>
      </c>
      <c r="G2666" s="161">
        <v>19929508</v>
      </c>
      <c r="H2666" s="159" t="s">
        <v>3651</v>
      </c>
      <c r="I2666" s="159" t="s">
        <v>3660</v>
      </c>
      <c r="J2666" s="159" t="s">
        <v>5242</v>
      </c>
      <c r="K2666" s="159" t="s">
        <v>193</v>
      </c>
      <c r="L2666" s="159" t="s">
        <v>12448</v>
      </c>
    </row>
    <row r="2667" spans="1:12" x14ac:dyDescent="0.2">
      <c r="A2667" s="159" t="s">
        <v>12449</v>
      </c>
      <c r="B2667" s="159" t="s">
        <v>12450</v>
      </c>
      <c r="C2667" s="159" t="s">
        <v>12443</v>
      </c>
      <c r="D2667" s="159" t="s">
        <v>12443</v>
      </c>
      <c r="E2667" s="160">
        <v>1</v>
      </c>
      <c r="F2667" s="161">
        <v>10818821</v>
      </c>
      <c r="G2667" s="161">
        <v>17019978</v>
      </c>
      <c r="H2667" s="159" t="s">
        <v>3651</v>
      </c>
      <c r="I2667" s="159" t="s">
        <v>4846</v>
      </c>
      <c r="J2667" s="159" t="s">
        <v>4968</v>
      </c>
      <c r="K2667" s="159" t="s">
        <v>193</v>
      </c>
      <c r="L2667" s="159" t="s">
        <v>12451</v>
      </c>
    </row>
    <row r="2668" spans="1:12" x14ac:dyDescent="0.2">
      <c r="A2668" s="159" t="s">
        <v>12452</v>
      </c>
      <c r="B2668" s="159" t="s">
        <v>12453</v>
      </c>
      <c r="C2668" s="159" t="s">
        <v>12454</v>
      </c>
      <c r="D2668" s="159" t="s">
        <v>12454</v>
      </c>
      <c r="E2668" s="160">
        <v>1</v>
      </c>
      <c r="F2668" s="161">
        <v>550000</v>
      </c>
      <c r="G2668" s="161">
        <v>550000</v>
      </c>
      <c r="H2668" s="159" t="s">
        <v>3670</v>
      </c>
      <c r="I2668" s="159" t="s">
        <v>4940</v>
      </c>
      <c r="J2668" s="159" t="s">
        <v>5116</v>
      </c>
      <c r="K2668" s="159" t="s">
        <v>185</v>
      </c>
      <c r="L2668" s="159" t="s">
        <v>12455</v>
      </c>
    </row>
    <row r="2669" spans="1:12" x14ac:dyDescent="0.2">
      <c r="A2669" s="159" t="s">
        <v>12456</v>
      </c>
      <c r="B2669" s="159" t="s">
        <v>12457</v>
      </c>
      <c r="C2669" s="159" t="s">
        <v>12454</v>
      </c>
      <c r="D2669" s="159" t="s">
        <v>12454</v>
      </c>
      <c r="E2669" s="160">
        <v>1</v>
      </c>
      <c r="F2669" s="161">
        <v>881831</v>
      </c>
      <c r="G2669" s="161">
        <v>881831</v>
      </c>
      <c r="H2669" s="159" t="s">
        <v>3651</v>
      </c>
      <c r="I2669" s="159" t="s">
        <v>3656</v>
      </c>
      <c r="J2669" s="159" t="s">
        <v>7778</v>
      </c>
      <c r="K2669" s="159"/>
      <c r="L2669" s="159" t="s">
        <v>12458</v>
      </c>
    </row>
    <row r="2670" spans="1:12" x14ac:dyDescent="0.2">
      <c r="A2670" s="159" t="s">
        <v>11076</v>
      </c>
      <c r="B2670" s="159" t="s">
        <v>11077</v>
      </c>
      <c r="C2670" s="159" t="s">
        <v>12459</v>
      </c>
      <c r="D2670" s="159" t="s">
        <v>12459</v>
      </c>
      <c r="E2670" s="160">
        <v>1</v>
      </c>
      <c r="F2670" s="161">
        <v>0</v>
      </c>
      <c r="G2670" s="161">
        <v>13325000</v>
      </c>
      <c r="H2670" s="159" t="s">
        <v>3651</v>
      </c>
      <c r="I2670" s="159" t="s">
        <v>3680</v>
      </c>
      <c r="J2670" s="159" t="s">
        <v>11078</v>
      </c>
      <c r="K2670" s="159"/>
      <c r="L2670" s="159" t="s">
        <v>12460</v>
      </c>
    </row>
    <row r="2671" spans="1:12" x14ac:dyDescent="0.2">
      <c r="A2671" s="159" t="s">
        <v>12461</v>
      </c>
      <c r="B2671" s="159" t="s">
        <v>12462</v>
      </c>
      <c r="C2671" s="159" t="s">
        <v>12459</v>
      </c>
      <c r="D2671" s="159" t="s">
        <v>12459</v>
      </c>
      <c r="E2671" s="160">
        <v>1</v>
      </c>
      <c r="F2671" s="161">
        <v>0</v>
      </c>
      <c r="G2671" s="161">
        <v>5000000</v>
      </c>
      <c r="H2671" s="159" t="s">
        <v>3670</v>
      </c>
      <c r="I2671" s="159" t="s">
        <v>3810</v>
      </c>
      <c r="J2671" s="159" t="s">
        <v>12463</v>
      </c>
      <c r="K2671" s="159" t="s">
        <v>193</v>
      </c>
      <c r="L2671" s="159" t="s">
        <v>12464</v>
      </c>
    </row>
    <row r="2672" spans="1:12" x14ac:dyDescent="0.2">
      <c r="A2672" s="159" t="s">
        <v>12465</v>
      </c>
      <c r="B2672" s="159" t="s">
        <v>8114</v>
      </c>
      <c r="C2672" s="159" t="s">
        <v>12459</v>
      </c>
      <c r="D2672" s="159" t="s">
        <v>12459</v>
      </c>
      <c r="E2672" s="160">
        <v>2</v>
      </c>
      <c r="F2672" s="161">
        <v>250000</v>
      </c>
      <c r="G2672" s="161">
        <v>5412500</v>
      </c>
      <c r="H2672" s="159" t="s">
        <v>3651</v>
      </c>
      <c r="I2672" s="159" t="s">
        <v>5807</v>
      </c>
      <c r="J2672" s="159" t="s">
        <v>8115</v>
      </c>
      <c r="K2672" s="159"/>
      <c r="L2672" s="159" t="s">
        <v>12466</v>
      </c>
    </row>
    <row r="2673" spans="1:12" x14ac:dyDescent="0.2">
      <c r="A2673" s="159" t="s">
        <v>12467</v>
      </c>
      <c r="B2673" s="159" t="s">
        <v>12468</v>
      </c>
      <c r="C2673" s="159" t="s">
        <v>12459</v>
      </c>
      <c r="D2673" s="159" t="s">
        <v>12459</v>
      </c>
      <c r="E2673" s="160">
        <v>1</v>
      </c>
      <c r="F2673" s="161">
        <v>12294616</v>
      </c>
      <c r="G2673" s="161">
        <v>16996251</v>
      </c>
      <c r="H2673" s="159" t="s">
        <v>3651</v>
      </c>
      <c r="I2673" s="159" t="s">
        <v>3687</v>
      </c>
      <c r="J2673" s="159" t="s">
        <v>4907</v>
      </c>
      <c r="K2673" s="159" t="s">
        <v>185</v>
      </c>
      <c r="L2673" s="159" t="s">
        <v>12469</v>
      </c>
    </row>
    <row r="2674" spans="1:12" x14ac:dyDescent="0.2">
      <c r="A2674" s="159" t="s">
        <v>3870</v>
      </c>
      <c r="B2674" s="159" t="s">
        <v>8712</v>
      </c>
      <c r="C2674" s="159" t="s">
        <v>12459</v>
      </c>
      <c r="D2674" s="159" t="s">
        <v>12459</v>
      </c>
      <c r="E2674" s="160">
        <v>1</v>
      </c>
      <c r="F2674" s="161">
        <v>61999979</v>
      </c>
      <c r="G2674" s="161">
        <v>61999979</v>
      </c>
      <c r="H2674" s="159" t="s">
        <v>3651</v>
      </c>
      <c r="I2674" s="159" t="s">
        <v>3871</v>
      </c>
      <c r="J2674" s="159" t="s">
        <v>3872</v>
      </c>
      <c r="K2674" s="159" t="s">
        <v>182</v>
      </c>
      <c r="L2674" s="159" t="s">
        <v>12470</v>
      </c>
    </row>
    <row r="2675" spans="1:12" x14ac:dyDescent="0.2">
      <c r="A2675" s="159" t="s">
        <v>12471</v>
      </c>
      <c r="B2675" s="159" t="s">
        <v>12472</v>
      </c>
      <c r="C2675" s="159" t="s">
        <v>12473</v>
      </c>
      <c r="D2675" s="159" t="s">
        <v>12473</v>
      </c>
      <c r="E2675" s="160">
        <v>1</v>
      </c>
      <c r="F2675" s="161">
        <v>25778641</v>
      </c>
      <c r="G2675" s="161">
        <v>25778641</v>
      </c>
      <c r="H2675" s="159" t="s">
        <v>3651</v>
      </c>
      <c r="I2675" s="159" t="s">
        <v>4857</v>
      </c>
      <c r="J2675" s="159" t="s">
        <v>12474</v>
      </c>
      <c r="K2675" s="159"/>
      <c r="L2675" s="159" t="s">
        <v>12475</v>
      </c>
    </row>
    <row r="2676" spans="1:12" x14ac:dyDescent="0.2">
      <c r="A2676" s="159" t="s">
        <v>6940</v>
      </c>
      <c r="B2676" s="159" t="s">
        <v>6941</v>
      </c>
      <c r="C2676" s="159" t="s">
        <v>12473</v>
      </c>
      <c r="D2676" s="159" t="s">
        <v>12473</v>
      </c>
      <c r="E2676" s="160">
        <v>1</v>
      </c>
      <c r="F2676" s="161">
        <v>575000</v>
      </c>
      <c r="G2676" s="161"/>
      <c r="H2676" s="159" t="s">
        <v>3651</v>
      </c>
      <c r="I2676" s="159" t="s">
        <v>3871</v>
      </c>
      <c r="J2676" s="159" t="s">
        <v>9895</v>
      </c>
      <c r="K2676" s="159" t="s">
        <v>189</v>
      </c>
      <c r="L2676" s="159" t="s">
        <v>12476</v>
      </c>
    </row>
    <row r="2677" spans="1:12" x14ac:dyDescent="0.2">
      <c r="A2677" s="159" t="s">
        <v>10000</v>
      </c>
      <c r="B2677" s="159" t="s">
        <v>10001</v>
      </c>
      <c r="C2677" s="159" t="s">
        <v>12477</v>
      </c>
      <c r="D2677" s="159" t="s">
        <v>12477</v>
      </c>
      <c r="E2677" s="160">
        <v>1</v>
      </c>
      <c r="F2677" s="161">
        <v>1894413</v>
      </c>
      <c r="G2677" s="161">
        <v>1894413</v>
      </c>
      <c r="H2677" s="159" t="s">
        <v>3651</v>
      </c>
      <c r="I2677" s="159" t="s">
        <v>4979</v>
      </c>
      <c r="J2677" s="159" t="s">
        <v>10002</v>
      </c>
      <c r="K2677" s="159"/>
      <c r="L2677" s="159" t="s">
        <v>12478</v>
      </c>
    </row>
    <row r="2678" spans="1:12" x14ac:dyDescent="0.2">
      <c r="A2678" s="159" t="s">
        <v>12479</v>
      </c>
      <c r="B2678" s="159" t="s">
        <v>12480</v>
      </c>
      <c r="C2678" s="159" t="s">
        <v>12477</v>
      </c>
      <c r="D2678" s="159" t="s">
        <v>12477</v>
      </c>
      <c r="E2678" s="160">
        <v>1</v>
      </c>
      <c r="F2678" s="161">
        <v>16000000</v>
      </c>
      <c r="G2678" s="161">
        <v>16000000</v>
      </c>
      <c r="H2678" s="159" t="s">
        <v>3651</v>
      </c>
      <c r="I2678" s="159" t="s">
        <v>3666</v>
      </c>
      <c r="J2678" s="159" t="s">
        <v>6029</v>
      </c>
      <c r="K2678" s="159"/>
      <c r="L2678" s="159" t="s">
        <v>12481</v>
      </c>
    </row>
    <row r="2679" spans="1:12" x14ac:dyDescent="0.2">
      <c r="A2679" s="159" t="s">
        <v>12053</v>
      </c>
      <c r="B2679" s="159" t="s">
        <v>12054</v>
      </c>
      <c r="C2679" s="159" t="s">
        <v>12482</v>
      </c>
      <c r="D2679" s="159" t="s">
        <v>12482</v>
      </c>
      <c r="E2679" s="160">
        <v>1</v>
      </c>
      <c r="F2679" s="161">
        <v>5000000</v>
      </c>
      <c r="G2679" s="161">
        <v>12500000</v>
      </c>
      <c r="H2679" s="159" t="s">
        <v>3651</v>
      </c>
      <c r="I2679" s="159" t="s">
        <v>3680</v>
      </c>
      <c r="J2679" s="159" t="s">
        <v>12055</v>
      </c>
      <c r="K2679" s="159" t="s">
        <v>196</v>
      </c>
      <c r="L2679" s="159" t="s">
        <v>12483</v>
      </c>
    </row>
    <row r="2680" spans="1:12" x14ac:dyDescent="0.2">
      <c r="A2680" s="159" t="s">
        <v>10646</v>
      </c>
      <c r="B2680" s="159" t="s">
        <v>10647</v>
      </c>
      <c r="C2680" s="159" t="s">
        <v>12482</v>
      </c>
      <c r="D2680" s="159" t="s">
        <v>12482</v>
      </c>
      <c r="E2680" s="160">
        <v>1</v>
      </c>
      <c r="F2680" s="161">
        <v>2439260</v>
      </c>
      <c r="G2680" s="161">
        <v>15500000</v>
      </c>
      <c r="H2680" s="159" t="s">
        <v>3651</v>
      </c>
      <c r="I2680" s="159" t="s">
        <v>3871</v>
      </c>
      <c r="J2680" s="159" t="s">
        <v>3872</v>
      </c>
      <c r="K2680" s="159"/>
      <c r="L2680" s="159" t="s">
        <v>12484</v>
      </c>
    </row>
    <row r="2681" spans="1:12" x14ac:dyDescent="0.2">
      <c r="A2681" s="159" t="s">
        <v>9309</v>
      </c>
      <c r="B2681" s="159" t="s">
        <v>9310</v>
      </c>
      <c r="C2681" s="159" t="s">
        <v>12482</v>
      </c>
      <c r="D2681" s="159" t="s">
        <v>12482</v>
      </c>
      <c r="E2681" s="160">
        <v>1</v>
      </c>
      <c r="F2681" s="161">
        <v>785004</v>
      </c>
      <c r="G2681" s="161">
        <v>5000000</v>
      </c>
      <c r="H2681" s="159" t="s">
        <v>3651</v>
      </c>
      <c r="I2681" s="159" t="s">
        <v>3958</v>
      </c>
      <c r="J2681" s="159" t="s">
        <v>4911</v>
      </c>
      <c r="K2681" s="159"/>
      <c r="L2681" s="159" t="s">
        <v>12485</v>
      </c>
    </row>
    <row r="2682" spans="1:12" x14ac:dyDescent="0.2">
      <c r="A2682" s="159" t="s">
        <v>9491</v>
      </c>
      <c r="B2682" s="159" t="s">
        <v>7019</v>
      </c>
      <c r="C2682" s="159" t="s">
        <v>12482</v>
      </c>
      <c r="D2682" s="159" t="s">
        <v>12482</v>
      </c>
      <c r="E2682" s="160">
        <v>1</v>
      </c>
      <c r="F2682" s="161">
        <v>14210860</v>
      </c>
      <c r="G2682" s="161">
        <v>16000000</v>
      </c>
      <c r="H2682" s="159" t="s">
        <v>3670</v>
      </c>
      <c r="I2682" s="159" t="s">
        <v>5209</v>
      </c>
      <c r="J2682" s="159" t="s">
        <v>5663</v>
      </c>
      <c r="K2682" s="159"/>
      <c r="L2682" s="159" t="s">
        <v>12486</v>
      </c>
    </row>
    <row r="2683" spans="1:12" x14ac:dyDescent="0.2">
      <c r="A2683" s="159" t="s">
        <v>12405</v>
      </c>
      <c r="B2683" s="159" t="s">
        <v>12406</v>
      </c>
      <c r="C2683" s="159" t="s">
        <v>4493</v>
      </c>
      <c r="D2683" s="159" t="s">
        <v>4493</v>
      </c>
      <c r="E2683" s="160">
        <v>1</v>
      </c>
      <c r="F2683" s="161">
        <v>1231591</v>
      </c>
      <c r="G2683" s="161">
        <v>1231591</v>
      </c>
      <c r="H2683" s="159" t="s">
        <v>3670</v>
      </c>
      <c r="I2683" s="159" t="s">
        <v>3753</v>
      </c>
      <c r="J2683" s="159" t="s">
        <v>5330</v>
      </c>
      <c r="K2683" s="159"/>
      <c r="L2683" s="159" t="s">
        <v>12487</v>
      </c>
    </row>
    <row r="2684" spans="1:12" x14ac:dyDescent="0.2">
      <c r="A2684" s="159" t="s">
        <v>12405</v>
      </c>
      <c r="B2684" s="159" t="s">
        <v>12406</v>
      </c>
      <c r="C2684" s="159" t="s">
        <v>4493</v>
      </c>
      <c r="D2684" s="159" t="s">
        <v>4493</v>
      </c>
      <c r="E2684" s="160">
        <v>1</v>
      </c>
      <c r="F2684" s="161">
        <v>350000</v>
      </c>
      <c r="G2684" s="161">
        <v>350000</v>
      </c>
      <c r="H2684" s="159" t="s">
        <v>3670</v>
      </c>
      <c r="I2684" s="159" t="s">
        <v>3753</v>
      </c>
      <c r="J2684" s="159" t="s">
        <v>5330</v>
      </c>
      <c r="K2684" s="159"/>
      <c r="L2684" s="159" t="s">
        <v>12488</v>
      </c>
    </row>
    <row r="2685" spans="1:12" x14ac:dyDescent="0.2">
      <c r="A2685" s="159" t="s">
        <v>7306</v>
      </c>
      <c r="B2685" s="159" t="s">
        <v>7307</v>
      </c>
      <c r="C2685" s="159" t="s">
        <v>4493</v>
      </c>
      <c r="D2685" s="159" t="s">
        <v>4493</v>
      </c>
      <c r="E2685" s="160">
        <v>1</v>
      </c>
      <c r="F2685" s="161">
        <v>150000</v>
      </c>
      <c r="G2685" s="161">
        <v>1000000</v>
      </c>
      <c r="H2685" s="159" t="s">
        <v>3651</v>
      </c>
      <c r="I2685" s="159" t="s">
        <v>3753</v>
      </c>
      <c r="J2685" s="159" t="s">
        <v>7309</v>
      </c>
      <c r="K2685" s="159"/>
      <c r="L2685" s="159" t="s">
        <v>12489</v>
      </c>
    </row>
    <row r="2686" spans="1:12" x14ac:dyDescent="0.2">
      <c r="A2686" s="159" t="s">
        <v>12490</v>
      </c>
      <c r="B2686" s="159" t="s">
        <v>12491</v>
      </c>
      <c r="C2686" s="159" t="s">
        <v>4442</v>
      </c>
      <c r="D2686" s="159" t="s">
        <v>4442</v>
      </c>
      <c r="E2686" s="160">
        <v>1</v>
      </c>
      <c r="F2686" s="161">
        <v>3278915</v>
      </c>
      <c r="G2686" s="161">
        <v>3278915</v>
      </c>
      <c r="H2686" s="159" t="s">
        <v>3670</v>
      </c>
      <c r="I2686" s="159" t="s">
        <v>3716</v>
      </c>
      <c r="J2686" s="159" t="s">
        <v>5899</v>
      </c>
      <c r="K2686" s="159"/>
      <c r="L2686" s="159" t="s">
        <v>12492</v>
      </c>
    </row>
    <row r="2687" spans="1:12" x14ac:dyDescent="0.2">
      <c r="A2687" s="159" t="s">
        <v>8154</v>
      </c>
      <c r="B2687" s="159" t="s">
        <v>5798</v>
      </c>
      <c r="C2687" s="159" t="s">
        <v>4442</v>
      </c>
      <c r="D2687" s="159" t="s">
        <v>4442</v>
      </c>
      <c r="E2687" s="160">
        <v>1</v>
      </c>
      <c r="F2687" s="161">
        <v>1137746</v>
      </c>
      <c r="G2687" s="161">
        <v>1137746</v>
      </c>
      <c r="H2687" s="159" t="s">
        <v>3651</v>
      </c>
      <c r="I2687" s="159" t="s">
        <v>3671</v>
      </c>
      <c r="J2687" s="159" t="s">
        <v>4835</v>
      </c>
      <c r="K2687" s="159"/>
      <c r="L2687" s="159" t="s">
        <v>12493</v>
      </c>
    </row>
    <row r="2688" spans="1:12" x14ac:dyDescent="0.2">
      <c r="A2688" s="159" t="s">
        <v>8154</v>
      </c>
      <c r="B2688" s="159" t="s">
        <v>5798</v>
      </c>
      <c r="C2688" s="159" t="s">
        <v>4442</v>
      </c>
      <c r="D2688" s="159" t="s">
        <v>4442</v>
      </c>
      <c r="E2688" s="160">
        <v>1</v>
      </c>
      <c r="F2688" s="161">
        <v>3887252</v>
      </c>
      <c r="G2688" s="161">
        <v>3887252</v>
      </c>
      <c r="H2688" s="159" t="s">
        <v>3651</v>
      </c>
      <c r="I2688" s="159" t="s">
        <v>3671</v>
      </c>
      <c r="J2688" s="159" t="s">
        <v>4835</v>
      </c>
      <c r="K2688" s="159"/>
      <c r="L2688" s="159" t="s">
        <v>12494</v>
      </c>
    </row>
    <row r="2689" spans="1:12" x14ac:dyDescent="0.2">
      <c r="A2689" s="159" t="s">
        <v>6873</v>
      </c>
      <c r="B2689" s="159" t="s">
        <v>6874</v>
      </c>
      <c r="C2689" s="159" t="s">
        <v>4442</v>
      </c>
      <c r="D2689" s="159" t="s">
        <v>4442</v>
      </c>
      <c r="E2689" s="160">
        <v>1</v>
      </c>
      <c r="F2689" s="161">
        <v>9428594</v>
      </c>
      <c r="G2689" s="161">
        <v>9428594</v>
      </c>
      <c r="H2689" s="159" t="s">
        <v>3651</v>
      </c>
      <c r="I2689" s="159" t="s">
        <v>3753</v>
      </c>
      <c r="J2689" s="159" t="s">
        <v>6875</v>
      </c>
      <c r="K2689" s="159" t="s">
        <v>189</v>
      </c>
      <c r="L2689" s="159" t="s">
        <v>12495</v>
      </c>
    </row>
    <row r="2690" spans="1:12" x14ac:dyDescent="0.2">
      <c r="A2690" s="159" t="s">
        <v>8134</v>
      </c>
      <c r="B2690" s="159" t="s">
        <v>8135</v>
      </c>
      <c r="C2690" s="159" t="s">
        <v>12496</v>
      </c>
      <c r="D2690" s="159" t="s">
        <v>12497</v>
      </c>
      <c r="E2690" s="160">
        <v>3</v>
      </c>
      <c r="F2690" s="161">
        <v>6467100</v>
      </c>
      <c r="G2690" s="161">
        <v>20000000</v>
      </c>
      <c r="H2690" s="159" t="s">
        <v>3651</v>
      </c>
      <c r="I2690" s="159" t="s">
        <v>3671</v>
      </c>
      <c r="J2690" s="159" t="s">
        <v>4835</v>
      </c>
      <c r="K2690" s="159"/>
      <c r="L2690" s="159" t="s">
        <v>12498</v>
      </c>
    </row>
    <row r="2691" spans="1:12" x14ac:dyDescent="0.2">
      <c r="A2691" s="159" t="s">
        <v>5503</v>
      </c>
      <c r="B2691" s="159" t="s">
        <v>5504</v>
      </c>
      <c r="C2691" s="159" t="s">
        <v>12496</v>
      </c>
      <c r="D2691" s="159" t="s">
        <v>12496</v>
      </c>
      <c r="E2691" s="160">
        <v>1</v>
      </c>
      <c r="F2691" s="161">
        <v>900000</v>
      </c>
      <c r="G2691" s="161">
        <v>900000</v>
      </c>
      <c r="H2691" s="159" t="s">
        <v>3651</v>
      </c>
      <c r="I2691" s="159" t="s">
        <v>5505</v>
      </c>
      <c r="J2691" s="159" t="s">
        <v>5506</v>
      </c>
      <c r="K2691" s="159"/>
      <c r="L2691" s="159" t="s">
        <v>12499</v>
      </c>
    </row>
    <row r="2692" spans="1:12" x14ac:dyDescent="0.2">
      <c r="A2692" s="159" t="s">
        <v>5113</v>
      </c>
      <c r="B2692" s="159" t="s">
        <v>5114</v>
      </c>
      <c r="C2692" s="159" t="s">
        <v>12496</v>
      </c>
      <c r="D2692" s="159" t="s">
        <v>12496</v>
      </c>
      <c r="E2692" s="160">
        <v>1</v>
      </c>
      <c r="F2692" s="161">
        <v>2750000</v>
      </c>
      <c r="G2692" s="161">
        <v>50000000</v>
      </c>
      <c r="H2692" s="159" t="s">
        <v>3651</v>
      </c>
      <c r="I2692" s="159" t="s">
        <v>3671</v>
      </c>
      <c r="J2692" s="159" t="s">
        <v>10814</v>
      </c>
      <c r="K2692" s="159"/>
      <c r="L2692" s="159" t="s">
        <v>12500</v>
      </c>
    </row>
    <row r="2693" spans="1:12" x14ac:dyDescent="0.2">
      <c r="A2693" s="159" t="s">
        <v>7365</v>
      </c>
      <c r="B2693" s="159" t="s">
        <v>7366</v>
      </c>
      <c r="C2693" s="159" t="s">
        <v>12501</v>
      </c>
      <c r="D2693" s="159" t="s">
        <v>12501</v>
      </c>
      <c r="E2693" s="160">
        <v>1</v>
      </c>
      <c r="F2693" s="161">
        <v>0</v>
      </c>
      <c r="G2693" s="161">
        <v>7624421</v>
      </c>
      <c r="H2693" s="159" t="s">
        <v>3651</v>
      </c>
      <c r="I2693" s="159" t="s">
        <v>3864</v>
      </c>
      <c r="J2693" s="159" t="s">
        <v>12502</v>
      </c>
      <c r="K2693" s="159" t="s">
        <v>189</v>
      </c>
      <c r="L2693" s="159" t="s">
        <v>12503</v>
      </c>
    </row>
    <row r="2694" spans="1:12" x14ac:dyDescent="0.2">
      <c r="A2694" s="159" t="s">
        <v>9818</v>
      </c>
      <c r="B2694" s="159" t="s">
        <v>9819</v>
      </c>
      <c r="C2694" s="159" t="s">
        <v>12501</v>
      </c>
      <c r="D2694" s="159" t="s">
        <v>12501</v>
      </c>
      <c r="E2694" s="160">
        <v>1</v>
      </c>
      <c r="F2694" s="161">
        <v>4433698</v>
      </c>
      <c r="G2694" s="161">
        <v>4433698</v>
      </c>
      <c r="H2694" s="159" t="s">
        <v>3651</v>
      </c>
      <c r="I2694" s="159" t="s">
        <v>3683</v>
      </c>
      <c r="J2694" s="159" t="s">
        <v>10879</v>
      </c>
      <c r="K2694" s="159" t="s">
        <v>178</v>
      </c>
      <c r="L2694" s="159" t="s">
        <v>12504</v>
      </c>
    </row>
    <row r="2695" spans="1:12" x14ac:dyDescent="0.2">
      <c r="A2695" s="159" t="s">
        <v>7247</v>
      </c>
      <c r="B2695" s="159" t="s">
        <v>7248</v>
      </c>
      <c r="C2695" s="159" t="s">
        <v>12501</v>
      </c>
      <c r="D2695" s="159" t="s">
        <v>12501</v>
      </c>
      <c r="E2695" s="160">
        <v>1</v>
      </c>
      <c r="F2695" s="161">
        <v>200000</v>
      </c>
      <c r="G2695" s="161">
        <v>1500000</v>
      </c>
      <c r="H2695" s="159" t="s">
        <v>3651</v>
      </c>
      <c r="I2695" s="159" t="s">
        <v>3871</v>
      </c>
      <c r="J2695" s="159" t="s">
        <v>3872</v>
      </c>
      <c r="K2695" s="159"/>
      <c r="L2695" s="159" t="s">
        <v>12505</v>
      </c>
    </row>
    <row r="2696" spans="1:12" x14ac:dyDescent="0.2">
      <c r="A2696" s="159" t="s">
        <v>12506</v>
      </c>
      <c r="B2696" s="159" t="s">
        <v>12507</v>
      </c>
      <c r="C2696" s="159" t="s">
        <v>12501</v>
      </c>
      <c r="D2696" s="159" t="s">
        <v>12501</v>
      </c>
      <c r="E2696" s="160">
        <v>1</v>
      </c>
      <c r="F2696" s="161">
        <v>1536603</v>
      </c>
      <c r="G2696" s="161">
        <v>1951738</v>
      </c>
      <c r="H2696" s="159" t="s">
        <v>3651</v>
      </c>
      <c r="I2696" s="159" t="s">
        <v>4979</v>
      </c>
      <c r="J2696" s="159" t="s">
        <v>10002</v>
      </c>
      <c r="K2696" s="159" t="s">
        <v>182</v>
      </c>
      <c r="L2696" s="159" t="s">
        <v>12508</v>
      </c>
    </row>
    <row r="2697" spans="1:12" x14ac:dyDescent="0.2">
      <c r="A2697" s="159" t="s">
        <v>12509</v>
      </c>
      <c r="B2697" s="159" t="s">
        <v>12510</v>
      </c>
      <c r="C2697" s="159" t="s">
        <v>12501</v>
      </c>
      <c r="D2697" s="159" t="s">
        <v>10348</v>
      </c>
      <c r="E2697" s="160">
        <v>2</v>
      </c>
      <c r="F2697" s="161">
        <v>53915492</v>
      </c>
      <c r="G2697" s="161">
        <v>63915492</v>
      </c>
      <c r="H2697" s="159" t="s">
        <v>3670</v>
      </c>
      <c r="I2697" s="159" t="s">
        <v>5250</v>
      </c>
      <c r="J2697" s="159" t="s">
        <v>5251</v>
      </c>
      <c r="K2697" s="159" t="s">
        <v>185</v>
      </c>
      <c r="L2697" s="159" t="s">
        <v>12511</v>
      </c>
    </row>
    <row r="2698" spans="1:12" x14ac:dyDescent="0.2">
      <c r="A2698" s="159" t="s">
        <v>8677</v>
      </c>
      <c r="B2698" s="159" t="s">
        <v>8678</v>
      </c>
      <c r="C2698" s="159" t="s">
        <v>12501</v>
      </c>
      <c r="D2698" s="159" t="s">
        <v>12501</v>
      </c>
      <c r="E2698" s="160">
        <v>1</v>
      </c>
      <c r="F2698" s="161">
        <v>0</v>
      </c>
      <c r="G2698" s="161">
        <v>346944</v>
      </c>
      <c r="H2698" s="159" t="s">
        <v>3651</v>
      </c>
      <c r="I2698" s="159" t="s">
        <v>4979</v>
      </c>
      <c r="J2698" s="159" t="s">
        <v>6017</v>
      </c>
      <c r="K2698" s="159"/>
      <c r="L2698" s="159" t="s">
        <v>12512</v>
      </c>
    </row>
    <row r="2699" spans="1:12" x14ac:dyDescent="0.2">
      <c r="A2699" s="159" t="s">
        <v>6176</v>
      </c>
      <c r="B2699" s="159" t="s">
        <v>6177</v>
      </c>
      <c r="C2699" s="159" t="s">
        <v>5304</v>
      </c>
      <c r="D2699" s="159" t="s">
        <v>5304</v>
      </c>
      <c r="E2699" s="160">
        <v>1</v>
      </c>
      <c r="F2699" s="161">
        <v>34599955</v>
      </c>
      <c r="G2699" s="161">
        <v>34599955</v>
      </c>
      <c r="H2699" s="159" t="s">
        <v>3651</v>
      </c>
      <c r="I2699" s="159" t="s">
        <v>3680</v>
      </c>
      <c r="J2699" s="159" t="s">
        <v>3680</v>
      </c>
      <c r="K2699" s="159"/>
      <c r="L2699" s="159" t="s">
        <v>12513</v>
      </c>
    </row>
    <row r="2700" spans="1:12" x14ac:dyDescent="0.2">
      <c r="A2700" s="159" t="s">
        <v>6662</v>
      </c>
      <c r="B2700" s="159" t="s">
        <v>6663</v>
      </c>
      <c r="C2700" s="159" t="s">
        <v>5304</v>
      </c>
      <c r="D2700" s="159" t="s">
        <v>5304</v>
      </c>
      <c r="E2700" s="160">
        <v>1</v>
      </c>
      <c r="F2700" s="161">
        <v>0</v>
      </c>
      <c r="G2700" s="161">
        <v>18345489</v>
      </c>
      <c r="H2700" s="159" t="s">
        <v>3651</v>
      </c>
      <c r="I2700" s="159" t="s">
        <v>3663</v>
      </c>
      <c r="J2700" s="159" t="s">
        <v>5044</v>
      </c>
      <c r="K2700" s="159"/>
      <c r="L2700" s="159" t="s">
        <v>12514</v>
      </c>
    </row>
    <row r="2701" spans="1:12" x14ac:dyDescent="0.2">
      <c r="A2701" s="159" t="s">
        <v>12515</v>
      </c>
      <c r="B2701" s="159" t="s">
        <v>12516</v>
      </c>
      <c r="C2701" s="159" t="s">
        <v>5304</v>
      </c>
      <c r="D2701" s="159" t="s">
        <v>5304</v>
      </c>
      <c r="E2701" s="160">
        <v>1</v>
      </c>
      <c r="F2701" s="161">
        <v>11718</v>
      </c>
      <c r="G2701" s="161">
        <v>11718</v>
      </c>
      <c r="H2701" s="159" t="s">
        <v>3651</v>
      </c>
      <c r="I2701" s="159" t="s">
        <v>3656</v>
      </c>
      <c r="J2701" s="159" t="s">
        <v>8007</v>
      </c>
      <c r="K2701" s="159"/>
      <c r="L2701" s="159" t="s">
        <v>12517</v>
      </c>
    </row>
    <row r="2702" spans="1:12" x14ac:dyDescent="0.2">
      <c r="A2702" s="159" t="s">
        <v>3889</v>
      </c>
      <c r="B2702" s="159" t="s">
        <v>12518</v>
      </c>
      <c r="C2702" s="159" t="s">
        <v>7496</v>
      </c>
      <c r="D2702" s="159" t="s">
        <v>7496</v>
      </c>
      <c r="E2702" s="160">
        <v>1</v>
      </c>
      <c r="F2702" s="161">
        <v>214999939</v>
      </c>
      <c r="G2702" s="161">
        <v>214999939</v>
      </c>
      <c r="H2702" s="159" t="s">
        <v>3651</v>
      </c>
      <c r="I2702" s="159" t="s">
        <v>3680</v>
      </c>
      <c r="J2702" s="159" t="s">
        <v>3890</v>
      </c>
      <c r="K2702" s="159" t="s">
        <v>189</v>
      </c>
      <c r="L2702" s="159" t="s">
        <v>3891</v>
      </c>
    </row>
    <row r="2703" spans="1:12" x14ac:dyDescent="0.2">
      <c r="A2703" s="159" t="s">
        <v>12519</v>
      </c>
      <c r="B2703" s="159" t="s">
        <v>12520</v>
      </c>
      <c r="C2703" s="159" t="s">
        <v>7496</v>
      </c>
      <c r="D2703" s="159" t="s">
        <v>7496</v>
      </c>
      <c r="E2703" s="160">
        <v>1</v>
      </c>
      <c r="F2703" s="161">
        <v>5845788</v>
      </c>
      <c r="G2703" s="161">
        <v>7500000</v>
      </c>
      <c r="H2703" s="159" t="s">
        <v>3670</v>
      </c>
      <c r="I2703" s="159" t="s">
        <v>3656</v>
      </c>
      <c r="J2703" s="159" t="s">
        <v>8028</v>
      </c>
      <c r="K2703" s="159" t="s">
        <v>185</v>
      </c>
      <c r="L2703" s="159" t="s">
        <v>12521</v>
      </c>
    </row>
    <row r="2704" spans="1:12" x14ac:dyDescent="0.2">
      <c r="A2704" s="159" t="s">
        <v>12522</v>
      </c>
      <c r="B2704" s="159" t="s">
        <v>12523</v>
      </c>
      <c r="C2704" s="159" t="s">
        <v>7496</v>
      </c>
      <c r="D2704" s="159" t="s">
        <v>7496</v>
      </c>
      <c r="E2704" s="160">
        <v>1</v>
      </c>
      <c r="F2704" s="161">
        <v>26893</v>
      </c>
      <c r="G2704" s="161">
        <v>67234</v>
      </c>
      <c r="H2704" s="159" t="s">
        <v>3670</v>
      </c>
      <c r="I2704" s="159" t="s">
        <v>3818</v>
      </c>
      <c r="J2704" s="159" t="s">
        <v>12524</v>
      </c>
      <c r="K2704" s="159"/>
      <c r="L2704" s="159" t="s">
        <v>12525</v>
      </c>
    </row>
    <row r="2705" spans="1:12" x14ac:dyDescent="0.2">
      <c r="A2705" s="159" t="s">
        <v>9667</v>
      </c>
      <c r="B2705" s="159" t="s">
        <v>9668</v>
      </c>
      <c r="C2705" s="159" t="s">
        <v>12526</v>
      </c>
      <c r="D2705" s="159" t="s">
        <v>12527</v>
      </c>
      <c r="E2705" s="160">
        <v>2</v>
      </c>
      <c r="F2705" s="161">
        <v>5286743</v>
      </c>
      <c r="G2705" s="161">
        <v>6000000</v>
      </c>
      <c r="H2705" s="159" t="s">
        <v>3651</v>
      </c>
      <c r="I2705" s="159" t="s">
        <v>3666</v>
      </c>
      <c r="J2705" s="159" t="s">
        <v>5305</v>
      </c>
      <c r="K2705" s="159"/>
      <c r="L2705" s="159" t="s">
        <v>12528</v>
      </c>
    </row>
    <row r="2706" spans="1:12" x14ac:dyDescent="0.2">
      <c r="A2706" s="159" t="s">
        <v>8655</v>
      </c>
      <c r="B2706" s="159" t="s">
        <v>8656</v>
      </c>
      <c r="C2706" s="159" t="s">
        <v>12526</v>
      </c>
      <c r="D2706" s="159" t="s">
        <v>12526</v>
      </c>
      <c r="E2706" s="160">
        <v>1</v>
      </c>
      <c r="F2706" s="161">
        <v>6000000</v>
      </c>
      <c r="G2706" s="161">
        <v>6000000</v>
      </c>
      <c r="H2706" s="159" t="s">
        <v>3651</v>
      </c>
      <c r="I2706" s="159" t="s">
        <v>3845</v>
      </c>
      <c r="J2706" s="159" t="s">
        <v>8658</v>
      </c>
      <c r="K2706" s="159" t="s">
        <v>189</v>
      </c>
      <c r="L2706" s="159" t="s">
        <v>12529</v>
      </c>
    </row>
    <row r="2707" spans="1:12" x14ac:dyDescent="0.2">
      <c r="A2707" s="159" t="s">
        <v>12530</v>
      </c>
      <c r="B2707" s="159" t="s">
        <v>12531</v>
      </c>
      <c r="C2707" s="159" t="s">
        <v>12526</v>
      </c>
      <c r="D2707" s="159" t="s">
        <v>12526</v>
      </c>
      <c r="E2707" s="160">
        <v>1</v>
      </c>
      <c r="F2707" s="161">
        <v>16700000</v>
      </c>
      <c r="G2707" s="161">
        <v>16700000</v>
      </c>
      <c r="H2707" s="159" t="s">
        <v>3651</v>
      </c>
      <c r="I2707" s="159" t="s">
        <v>3666</v>
      </c>
      <c r="J2707" s="159" t="s">
        <v>12532</v>
      </c>
      <c r="K2707" s="159" t="s">
        <v>185</v>
      </c>
      <c r="L2707" s="159" t="s">
        <v>12533</v>
      </c>
    </row>
    <row r="2708" spans="1:12" x14ac:dyDescent="0.2">
      <c r="A2708" s="159" t="s">
        <v>12534</v>
      </c>
      <c r="B2708" s="159" t="s">
        <v>12535</v>
      </c>
      <c r="C2708" s="159" t="s">
        <v>3388</v>
      </c>
      <c r="D2708" s="159" t="s">
        <v>3388</v>
      </c>
      <c r="E2708" s="160">
        <v>1</v>
      </c>
      <c r="F2708" s="161">
        <v>5100000</v>
      </c>
      <c r="G2708" s="161">
        <v>5100000</v>
      </c>
      <c r="H2708" s="159" t="s">
        <v>3651</v>
      </c>
      <c r="I2708" s="159" t="s">
        <v>3656</v>
      </c>
      <c r="J2708" s="159" t="s">
        <v>12536</v>
      </c>
      <c r="K2708" s="159"/>
      <c r="L2708" s="159" t="s">
        <v>12537</v>
      </c>
    </row>
    <row r="2709" spans="1:12" x14ac:dyDescent="0.2">
      <c r="A2709" s="159" t="s">
        <v>12538</v>
      </c>
      <c r="B2709" s="159" t="s">
        <v>12539</v>
      </c>
      <c r="C2709" s="159" t="s">
        <v>3388</v>
      </c>
      <c r="D2709" s="159" t="s">
        <v>3388</v>
      </c>
      <c r="E2709" s="160">
        <v>1</v>
      </c>
      <c r="F2709" s="161">
        <v>235000</v>
      </c>
      <c r="G2709" s="161">
        <v>7000000</v>
      </c>
      <c r="H2709" s="159" t="s">
        <v>3670</v>
      </c>
      <c r="I2709" s="159" t="s">
        <v>3958</v>
      </c>
      <c r="J2709" s="159" t="s">
        <v>5943</v>
      </c>
      <c r="K2709" s="159" t="s">
        <v>189</v>
      </c>
      <c r="L2709" s="159" t="s">
        <v>12540</v>
      </c>
    </row>
    <row r="2710" spans="1:12" x14ac:dyDescent="0.2">
      <c r="A2710" s="159" t="s">
        <v>12541</v>
      </c>
      <c r="B2710" s="159" t="s">
        <v>12542</v>
      </c>
      <c r="C2710" s="159" t="s">
        <v>3388</v>
      </c>
      <c r="D2710" s="159" t="s">
        <v>3388</v>
      </c>
      <c r="E2710" s="160">
        <v>1</v>
      </c>
      <c r="F2710" s="161">
        <v>3684771</v>
      </c>
      <c r="G2710" s="161">
        <v>4751652</v>
      </c>
      <c r="H2710" s="159" t="s">
        <v>3651</v>
      </c>
      <c r="I2710" s="159" t="s">
        <v>8268</v>
      </c>
      <c r="J2710" s="159" t="s">
        <v>12543</v>
      </c>
      <c r="K2710" s="159"/>
      <c r="L2710" s="159" t="s">
        <v>12544</v>
      </c>
    </row>
    <row r="2711" spans="1:12" x14ac:dyDescent="0.2">
      <c r="A2711" s="159" t="s">
        <v>12545</v>
      </c>
      <c r="B2711" s="159" t="s">
        <v>12546</v>
      </c>
      <c r="C2711" s="159" t="s">
        <v>3388</v>
      </c>
      <c r="D2711" s="159" t="s">
        <v>9286</v>
      </c>
      <c r="E2711" s="160">
        <v>2</v>
      </c>
      <c r="F2711" s="161">
        <v>3209233</v>
      </c>
      <c r="G2711" s="161">
        <v>3209233</v>
      </c>
      <c r="H2711" s="159" t="s">
        <v>3651</v>
      </c>
      <c r="I2711" s="159" t="s">
        <v>4846</v>
      </c>
      <c r="J2711" s="159" t="s">
        <v>4968</v>
      </c>
      <c r="K2711" s="159" t="s">
        <v>182</v>
      </c>
      <c r="L2711" s="159" t="s">
        <v>12547</v>
      </c>
    </row>
    <row r="2712" spans="1:12" x14ac:dyDescent="0.2">
      <c r="A2712" s="159" t="s">
        <v>10810</v>
      </c>
      <c r="B2712" s="159" t="s">
        <v>10811</v>
      </c>
      <c r="C2712" s="159" t="s">
        <v>3388</v>
      </c>
      <c r="D2712" s="159" t="s">
        <v>3388</v>
      </c>
      <c r="E2712" s="160">
        <v>1</v>
      </c>
      <c r="F2712" s="161">
        <v>0</v>
      </c>
      <c r="G2712" s="161">
        <v>15000000</v>
      </c>
      <c r="H2712" s="159" t="s">
        <v>3651</v>
      </c>
      <c r="I2712" s="159" t="s">
        <v>3656</v>
      </c>
      <c r="J2712" s="159" t="s">
        <v>5077</v>
      </c>
      <c r="K2712" s="159"/>
      <c r="L2712" s="159" t="s">
        <v>12548</v>
      </c>
    </row>
    <row r="2713" spans="1:12" x14ac:dyDescent="0.2">
      <c r="A2713" s="159" t="s">
        <v>9383</v>
      </c>
      <c r="B2713" s="159" t="s">
        <v>5823</v>
      </c>
      <c r="C2713" s="159" t="s">
        <v>3388</v>
      </c>
      <c r="D2713" s="159" t="s">
        <v>10804</v>
      </c>
      <c r="E2713" s="160">
        <v>2</v>
      </c>
      <c r="F2713" s="161">
        <v>74999940</v>
      </c>
      <c r="G2713" s="161">
        <v>207499882</v>
      </c>
      <c r="H2713" s="159" t="s">
        <v>3651</v>
      </c>
      <c r="I2713" s="159" t="s">
        <v>3671</v>
      </c>
      <c r="J2713" s="159" t="s">
        <v>4835</v>
      </c>
      <c r="K2713" s="159"/>
      <c r="L2713" s="159" t="s">
        <v>12549</v>
      </c>
    </row>
    <row r="2714" spans="1:12" x14ac:dyDescent="0.2">
      <c r="A2714" s="159" t="s">
        <v>12550</v>
      </c>
      <c r="B2714" s="159" t="s">
        <v>12551</v>
      </c>
      <c r="C2714" s="159" t="s">
        <v>2794</v>
      </c>
      <c r="D2714" s="159" t="s">
        <v>12552</v>
      </c>
      <c r="E2714" s="160">
        <v>3</v>
      </c>
      <c r="F2714" s="161">
        <v>370000</v>
      </c>
      <c r="G2714" s="161">
        <v>370000</v>
      </c>
      <c r="H2714" s="159" t="s">
        <v>3651</v>
      </c>
      <c r="I2714" s="159" t="s">
        <v>6498</v>
      </c>
      <c r="J2714" s="159" t="s">
        <v>12553</v>
      </c>
      <c r="K2714" s="159" t="s">
        <v>193</v>
      </c>
      <c r="L2714" s="159" t="s">
        <v>12554</v>
      </c>
    </row>
    <row r="2715" spans="1:12" x14ac:dyDescent="0.2">
      <c r="A2715" s="159" t="s">
        <v>12555</v>
      </c>
      <c r="B2715" s="159" t="s">
        <v>12556</v>
      </c>
      <c r="C2715" s="159" t="s">
        <v>2823</v>
      </c>
      <c r="D2715" s="159" t="s">
        <v>2823</v>
      </c>
      <c r="E2715" s="160">
        <v>1</v>
      </c>
      <c r="F2715" s="161">
        <v>850000</v>
      </c>
      <c r="G2715" s="161">
        <v>1000000</v>
      </c>
      <c r="H2715" s="159" t="s">
        <v>3651</v>
      </c>
      <c r="I2715" s="159" t="s">
        <v>5380</v>
      </c>
      <c r="J2715" s="159" t="s">
        <v>12557</v>
      </c>
      <c r="K2715" s="159" t="s">
        <v>182</v>
      </c>
      <c r="L2715" s="159" t="s">
        <v>12558</v>
      </c>
    </row>
    <row r="2716" spans="1:12" x14ac:dyDescent="0.2">
      <c r="A2716" s="159" t="s">
        <v>12559</v>
      </c>
      <c r="B2716" s="159" t="s">
        <v>12560</v>
      </c>
      <c r="C2716" s="159" t="s">
        <v>2823</v>
      </c>
      <c r="D2716" s="159" t="s">
        <v>2823</v>
      </c>
      <c r="E2716" s="160">
        <v>1</v>
      </c>
      <c r="F2716" s="161">
        <v>26030368</v>
      </c>
      <c r="G2716" s="161">
        <v>34030368</v>
      </c>
      <c r="H2716" s="159" t="s">
        <v>3670</v>
      </c>
      <c r="I2716" s="159" t="s">
        <v>3871</v>
      </c>
      <c r="J2716" s="159" t="s">
        <v>12561</v>
      </c>
      <c r="K2716" s="159" t="s">
        <v>193</v>
      </c>
      <c r="L2716" s="159" t="s">
        <v>12562</v>
      </c>
    </row>
    <row r="2717" spans="1:12" x14ac:dyDescent="0.2">
      <c r="A2717" s="159" t="s">
        <v>12563</v>
      </c>
      <c r="B2717" s="159" t="s">
        <v>12564</v>
      </c>
      <c r="C2717" s="159" t="s">
        <v>2823</v>
      </c>
      <c r="D2717" s="159" t="s">
        <v>2823</v>
      </c>
      <c r="E2717" s="160">
        <v>1</v>
      </c>
      <c r="F2717" s="161">
        <v>714984</v>
      </c>
      <c r="G2717" s="161">
        <v>1000000</v>
      </c>
      <c r="H2717" s="159" t="s">
        <v>3651</v>
      </c>
      <c r="I2717" s="159" t="s">
        <v>5733</v>
      </c>
      <c r="J2717" s="159" t="s">
        <v>7388</v>
      </c>
      <c r="K2717" s="159" t="s">
        <v>193</v>
      </c>
      <c r="L2717" s="159" t="s">
        <v>12565</v>
      </c>
    </row>
    <row r="2718" spans="1:12" x14ac:dyDescent="0.2">
      <c r="A2718" s="159" t="s">
        <v>11628</v>
      </c>
      <c r="B2718" s="159" t="s">
        <v>11629</v>
      </c>
      <c r="C2718" s="159" t="s">
        <v>2823</v>
      </c>
      <c r="D2718" s="159" t="s">
        <v>2823</v>
      </c>
      <c r="E2718" s="160">
        <v>1</v>
      </c>
      <c r="F2718" s="161">
        <v>2062112</v>
      </c>
      <c r="G2718" s="161">
        <v>2062112</v>
      </c>
      <c r="H2718" s="159" t="s">
        <v>3651</v>
      </c>
      <c r="I2718" s="159" t="s">
        <v>3690</v>
      </c>
      <c r="J2718" s="159" t="s">
        <v>11630</v>
      </c>
      <c r="K2718" s="159"/>
      <c r="L2718" s="159" t="s">
        <v>12566</v>
      </c>
    </row>
    <row r="2719" spans="1:12" x14ac:dyDescent="0.2">
      <c r="A2719" s="159" t="s">
        <v>12567</v>
      </c>
      <c r="B2719" s="159" t="s">
        <v>12568</v>
      </c>
      <c r="C2719" s="159" t="s">
        <v>2823</v>
      </c>
      <c r="D2719" s="159" t="s">
        <v>2823</v>
      </c>
      <c r="E2719" s="160">
        <v>1</v>
      </c>
      <c r="F2719" s="161">
        <v>42279369</v>
      </c>
      <c r="G2719" s="161">
        <v>85000000</v>
      </c>
      <c r="H2719" s="159" t="s">
        <v>3651</v>
      </c>
      <c r="I2719" s="159" t="s">
        <v>3656</v>
      </c>
      <c r="J2719" s="159" t="s">
        <v>3944</v>
      </c>
      <c r="K2719" s="159" t="s">
        <v>185</v>
      </c>
      <c r="L2719" s="159" t="s">
        <v>12569</v>
      </c>
    </row>
    <row r="2720" spans="1:12" x14ac:dyDescent="0.2">
      <c r="A2720" s="159" t="s">
        <v>12570</v>
      </c>
      <c r="B2720" s="159" t="s">
        <v>12571</v>
      </c>
      <c r="C2720" s="159" t="s">
        <v>2823</v>
      </c>
      <c r="D2720" s="159" t="s">
        <v>2823</v>
      </c>
      <c r="E2720" s="160">
        <v>1</v>
      </c>
      <c r="F2720" s="161">
        <v>500000</v>
      </c>
      <c r="G2720" s="161"/>
      <c r="H2720" s="159" t="s">
        <v>3651</v>
      </c>
      <c r="I2720" s="159" t="s">
        <v>3666</v>
      </c>
      <c r="J2720" s="159" t="s">
        <v>5305</v>
      </c>
      <c r="K2720" s="159" t="s">
        <v>182</v>
      </c>
      <c r="L2720" s="159" t="s">
        <v>12572</v>
      </c>
    </row>
    <row r="2721" spans="1:12" x14ac:dyDescent="0.2">
      <c r="A2721" s="159" t="s">
        <v>12573</v>
      </c>
      <c r="B2721" s="159" t="s">
        <v>12574</v>
      </c>
      <c r="C2721" s="159" t="s">
        <v>12575</v>
      </c>
      <c r="D2721" s="159" t="s">
        <v>12575</v>
      </c>
      <c r="E2721" s="160">
        <v>1</v>
      </c>
      <c r="F2721" s="161">
        <v>130000000</v>
      </c>
      <c r="G2721" s="161">
        <v>130000000</v>
      </c>
      <c r="H2721" s="159" t="s">
        <v>3651</v>
      </c>
      <c r="I2721" s="159" t="s">
        <v>3671</v>
      </c>
      <c r="J2721" s="159" t="s">
        <v>12576</v>
      </c>
      <c r="K2721" s="159"/>
      <c r="L2721" s="159" t="s">
        <v>12577</v>
      </c>
    </row>
    <row r="2722" spans="1:12" x14ac:dyDescent="0.2">
      <c r="A2722" s="159" t="s">
        <v>9988</v>
      </c>
      <c r="B2722" s="159" t="s">
        <v>9989</v>
      </c>
      <c r="C2722" s="159" t="s">
        <v>12575</v>
      </c>
      <c r="D2722" s="159" t="s">
        <v>2845</v>
      </c>
      <c r="E2722" s="160">
        <v>3</v>
      </c>
      <c r="F2722" s="161">
        <v>5960278</v>
      </c>
      <c r="G2722" s="161">
        <v>12000000</v>
      </c>
      <c r="H2722" s="159" t="s">
        <v>3651</v>
      </c>
      <c r="I2722" s="159" t="s">
        <v>5470</v>
      </c>
      <c r="J2722" s="159" t="s">
        <v>5471</v>
      </c>
      <c r="K2722" s="159" t="s">
        <v>193</v>
      </c>
      <c r="L2722" s="159" t="s">
        <v>12578</v>
      </c>
    </row>
    <row r="2723" spans="1:12" x14ac:dyDescent="0.2">
      <c r="A2723" s="159" t="s">
        <v>9143</v>
      </c>
      <c r="B2723" s="159" t="s">
        <v>9144</v>
      </c>
      <c r="C2723" s="159" t="s">
        <v>12579</v>
      </c>
      <c r="D2723" s="159" t="s">
        <v>12579</v>
      </c>
      <c r="E2723" s="160">
        <v>1</v>
      </c>
      <c r="F2723" s="161">
        <v>300000</v>
      </c>
      <c r="G2723" s="161">
        <v>10000000</v>
      </c>
      <c r="H2723" s="159" t="s">
        <v>3651</v>
      </c>
      <c r="I2723" s="159" t="s">
        <v>3656</v>
      </c>
      <c r="J2723" s="159" t="s">
        <v>4916</v>
      </c>
      <c r="K2723" s="159"/>
      <c r="L2723" s="159" t="s">
        <v>12580</v>
      </c>
    </row>
    <row r="2724" spans="1:12" x14ac:dyDescent="0.2">
      <c r="A2724" s="159" t="s">
        <v>12581</v>
      </c>
      <c r="B2724" s="159" t="s">
        <v>12582</v>
      </c>
      <c r="C2724" s="159" t="s">
        <v>12579</v>
      </c>
      <c r="D2724" s="159" t="s">
        <v>12583</v>
      </c>
      <c r="E2724" s="160">
        <v>2</v>
      </c>
      <c r="F2724" s="161">
        <v>48099985</v>
      </c>
      <c r="G2724" s="161">
        <v>70199981</v>
      </c>
      <c r="H2724" s="159" t="s">
        <v>3651</v>
      </c>
      <c r="I2724" s="159" t="s">
        <v>3671</v>
      </c>
      <c r="J2724" s="159" t="s">
        <v>3887</v>
      </c>
      <c r="K2724" s="159" t="s">
        <v>185</v>
      </c>
      <c r="L2724" s="159" t="s">
        <v>12584</v>
      </c>
    </row>
    <row r="2725" spans="1:12" x14ac:dyDescent="0.2">
      <c r="A2725" s="159" t="s">
        <v>12585</v>
      </c>
      <c r="B2725" s="159" t="s">
        <v>12586</v>
      </c>
      <c r="C2725" s="159" t="s">
        <v>12579</v>
      </c>
      <c r="D2725" s="159" t="s">
        <v>12579</v>
      </c>
      <c r="E2725" s="160">
        <v>1</v>
      </c>
      <c r="F2725" s="161">
        <v>2000000</v>
      </c>
      <c r="G2725" s="161">
        <v>2000000</v>
      </c>
      <c r="H2725" s="159" t="s">
        <v>3670</v>
      </c>
      <c r="I2725" s="159" t="s">
        <v>3680</v>
      </c>
      <c r="J2725" s="159" t="s">
        <v>3680</v>
      </c>
      <c r="K2725" s="159" t="s">
        <v>196</v>
      </c>
      <c r="L2725" s="159" t="s">
        <v>12587</v>
      </c>
    </row>
    <row r="2726" spans="1:12" x14ac:dyDescent="0.2">
      <c r="A2726" s="159" t="s">
        <v>12588</v>
      </c>
      <c r="B2726" s="159" t="s">
        <v>12589</v>
      </c>
      <c r="C2726" s="159" t="s">
        <v>2380</v>
      </c>
      <c r="D2726" s="159" t="s">
        <v>2380</v>
      </c>
      <c r="E2726" s="160">
        <v>1</v>
      </c>
      <c r="F2726" s="161">
        <v>600000</v>
      </c>
      <c r="G2726" s="161">
        <v>600000</v>
      </c>
      <c r="H2726" s="159" t="s">
        <v>3651</v>
      </c>
      <c r="I2726" s="159" t="s">
        <v>3711</v>
      </c>
      <c r="J2726" s="159" t="s">
        <v>12590</v>
      </c>
      <c r="K2726" s="159"/>
      <c r="L2726" s="159" t="s">
        <v>12591</v>
      </c>
    </row>
    <row r="2727" spans="1:12" x14ac:dyDescent="0.2">
      <c r="A2727" s="159" t="s">
        <v>12592</v>
      </c>
      <c r="B2727" s="159" t="s">
        <v>12593</v>
      </c>
      <c r="C2727" s="159" t="s">
        <v>2380</v>
      </c>
      <c r="D2727" s="159" t="s">
        <v>2380</v>
      </c>
      <c r="E2727" s="160">
        <v>1</v>
      </c>
      <c r="F2727" s="161">
        <v>0</v>
      </c>
      <c r="G2727" s="161"/>
      <c r="H2727" s="159" t="s">
        <v>3651</v>
      </c>
      <c r="I2727" s="159" t="s">
        <v>3666</v>
      </c>
      <c r="J2727" s="159" t="s">
        <v>12594</v>
      </c>
      <c r="K2727" s="159"/>
      <c r="L2727" s="159" t="s">
        <v>12595</v>
      </c>
    </row>
    <row r="2728" spans="1:12" x14ac:dyDescent="0.2">
      <c r="A2728" s="159" t="s">
        <v>12596</v>
      </c>
      <c r="B2728" s="159" t="s">
        <v>12597</v>
      </c>
      <c r="C2728" s="159" t="s">
        <v>2380</v>
      </c>
      <c r="D2728" s="159" t="s">
        <v>2380</v>
      </c>
      <c r="E2728" s="160">
        <v>1</v>
      </c>
      <c r="F2728" s="161">
        <v>600000</v>
      </c>
      <c r="G2728" s="161">
        <v>600000</v>
      </c>
      <c r="H2728" s="159" t="s">
        <v>3651</v>
      </c>
      <c r="I2728" s="159" t="s">
        <v>3656</v>
      </c>
      <c r="J2728" s="159" t="s">
        <v>7085</v>
      </c>
      <c r="K2728" s="159" t="s">
        <v>193</v>
      </c>
      <c r="L2728" s="159" t="s">
        <v>12598</v>
      </c>
    </row>
    <row r="2729" spans="1:12" x14ac:dyDescent="0.2">
      <c r="A2729" s="159" t="s">
        <v>12599</v>
      </c>
      <c r="B2729" s="159" t="s">
        <v>9028</v>
      </c>
      <c r="C2729" s="159" t="s">
        <v>2380</v>
      </c>
      <c r="D2729" s="159" t="s">
        <v>2380</v>
      </c>
      <c r="E2729" s="160">
        <v>1</v>
      </c>
      <c r="F2729" s="161">
        <v>4160002</v>
      </c>
      <c r="G2729" s="161">
        <v>5000000</v>
      </c>
      <c r="H2729" s="159" t="s">
        <v>3651</v>
      </c>
      <c r="I2729" s="159" t="s">
        <v>4857</v>
      </c>
      <c r="J2729" s="159" t="s">
        <v>5286</v>
      </c>
      <c r="K2729" s="159"/>
      <c r="L2729" s="159" t="s">
        <v>12600</v>
      </c>
    </row>
    <row r="2730" spans="1:12" x14ac:dyDescent="0.2">
      <c r="A2730" s="159" t="s">
        <v>6554</v>
      </c>
      <c r="B2730" s="159" t="s">
        <v>6555</v>
      </c>
      <c r="C2730" s="159" t="s">
        <v>12601</v>
      </c>
      <c r="D2730" s="159" t="s">
        <v>12601</v>
      </c>
      <c r="E2730" s="160">
        <v>1</v>
      </c>
      <c r="F2730" s="161">
        <v>32784801</v>
      </c>
      <c r="G2730" s="161">
        <v>32784801</v>
      </c>
      <c r="H2730" s="159" t="s">
        <v>3651</v>
      </c>
      <c r="I2730" s="159" t="s">
        <v>3671</v>
      </c>
      <c r="J2730" s="159" t="s">
        <v>3887</v>
      </c>
      <c r="K2730" s="159"/>
      <c r="L2730" s="159" t="s">
        <v>12602</v>
      </c>
    </row>
    <row r="2731" spans="1:12" x14ac:dyDescent="0.2">
      <c r="A2731" s="159" t="s">
        <v>12603</v>
      </c>
      <c r="B2731" s="159" t="s">
        <v>12604</v>
      </c>
      <c r="C2731" s="159" t="s">
        <v>12605</v>
      </c>
      <c r="D2731" s="159" t="s">
        <v>12605</v>
      </c>
      <c r="E2731" s="160">
        <v>1</v>
      </c>
      <c r="F2731" s="161">
        <v>79999999</v>
      </c>
      <c r="G2731" s="161">
        <v>79999999</v>
      </c>
      <c r="H2731" s="159" t="s">
        <v>3670</v>
      </c>
      <c r="I2731" s="159" t="s">
        <v>3716</v>
      </c>
      <c r="J2731" s="159" t="s">
        <v>8307</v>
      </c>
      <c r="K2731" s="159"/>
      <c r="L2731" s="159" t="s">
        <v>12606</v>
      </c>
    </row>
    <row r="2732" spans="1:12" x14ac:dyDescent="0.2">
      <c r="A2732" s="159" t="s">
        <v>11168</v>
      </c>
      <c r="B2732" s="159" t="s">
        <v>11169</v>
      </c>
      <c r="C2732" s="159" t="s">
        <v>3530</v>
      </c>
      <c r="D2732" s="159" t="s">
        <v>3530</v>
      </c>
      <c r="E2732" s="160">
        <v>1</v>
      </c>
      <c r="F2732" s="161">
        <v>6918254</v>
      </c>
      <c r="G2732" s="161">
        <v>6918254</v>
      </c>
      <c r="H2732" s="159" t="s">
        <v>3651</v>
      </c>
      <c r="I2732" s="159" t="s">
        <v>3753</v>
      </c>
      <c r="J2732" s="159" t="s">
        <v>11171</v>
      </c>
      <c r="K2732" s="159"/>
      <c r="L2732" s="159" t="s">
        <v>12607</v>
      </c>
    </row>
    <row r="2733" spans="1:12" x14ac:dyDescent="0.2">
      <c r="A2733" s="159" t="s">
        <v>11775</v>
      </c>
      <c r="B2733" s="159" t="s">
        <v>11776</v>
      </c>
      <c r="C2733" s="159" t="s">
        <v>3530</v>
      </c>
      <c r="D2733" s="159" t="s">
        <v>3530</v>
      </c>
      <c r="E2733" s="160">
        <v>1</v>
      </c>
      <c r="F2733" s="161">
        <v>5543624</v>
      </c>
      <c r="G2733" s="161">
        <v>7639835</v>
      </c>
      <c r="H2733" s="159" t="s">
        <v>3651</v>
      </c>
      <c r="I2733" s="159" t="s">
        <v>3656</v>
      </c>
      <c r="J2733" s="159" t="s">
        <v>12040</v>
      </c>
      <c r="K2733" s="159"/>
      <c r="L2733" s="159" t="s">
        <v>12608</v>
      </c>
    </row>
    <row r="2734" spans="1:12" x14ac:dyDescent="0.2">
      <c r="A2734" s="159" t="s">
        <v>3795</v>
      </c>
      <c r="B2734" s="159" t="s">
        <v>3796</v>
      </c>
      <c r="C2734" s="159" t="s">
        <v>3530</v>
      </c>
      <c r="D2734" s="159" t="s">
        <v>3530</v>
      </c>
      <c r="E2734" s="160">
        <v>1</v>
      </c>
      <c r="F2734" s="161">
        <v>3649483</v>
      </c>
      <c r="G2734" s="161">
        <v>3649483</v>
      </c>
      <c r="H2734" s="159" t="s">
        <v>3651</v>
      </c>
      <c r="I2734" s="159" t="s">
        <v>3687</v>
      </c>
      <c r="J2734" s="159" t="s">
        <v>4062</v>
      </c>
      <c r="K2734" s="159"/>
      <c r="L2734" s="159" t="s">
        <v>3531</v>
      </c>
    </row>
    <row r="2735" spans="1:12" x14ac:dyDescent="0.2">
      <c r="A2735" s="159" t="s">
        <v>6356</v>
      </c>
      <c r="B2735" s="159" t="s">
        <v>6357</v>
      </c>
      <c r="C2735" s="159" t="s">
        <v>3530</v>
      </c>
      <c r="D2735" s="159" t="s">
        <v>3530</v>
      </c>
      <c r="E2735" s="160">
        <v>1</v>
      </c>
      <c r="F2735" s="161">
        <v>4200000</v>
      </c>
      <c r="G2735" s="161">
        <v>4200000</v>
      </c>
      <c r="H2735" s="159" t="s">
        <v>3670</v>
      </c>
      <c r="I2735" s="159" t="s">
        <v>3671</v>
      </c>
      <c r="J2735" s="159" t="s">
        <v>4902</v>
      </c>
      <c r="K2735" s="159"/>
      <c r="L2735" s="159" t="s">
        <v>12609</v>
      </c>
    </row>
    <row r="2736" spans="1:12" x14ac:dyDescent="0.2">
      <c r="A2736" s="159" t="s">
        <v>12610</v>
      </c>
      <c r="B2736" s="159" t="s">
        <v>12611</v>
      </c>
      <c r="C2736" s="159" t="s">
        <v>3521</v>
      </c>
      <c r="D2736" s="159" t="s">
        <v>3521</v>
      </c>
      <c r="E2736" s="160">
        <v>1</v>
      </c>
      <c r="F2736" s="161">
        <v>4500000</v>
      </c>
      <c r="G2736" s="161">
        <v>5500000</v>
      </c>
      <c r="H2736" s="159" t="s">
        <v>3670</v>
      </c>
      <c r="I2736" s="159" t="s">
        <v>3671</v>
      </c>
      <c r="J2736" s="159" t="s">
        <v>5909</v>
      </c>
      <c r="K2736" s="159" t="s">
        <v>196</v>
      </c>
      <c r="L2736" s="159" t="s">
        <v>12612</v>
      </c>
    </row>
    <row r="2737" spans="1:12" x14ac:dyDescent="0.2">
      <c r="A2737" s="159" t="s">
        <v>3784</v>
      </c>
      <c r="B2737" s="159" t="s">
        <v>3785</v>
      </c>
      <c r="C2737" s="159" t="s">
        <v>3521</v>
      </c>
      <c r="D2737" s="159" t="s">
        <v>3521</v>
      </c>
      <c r="E2737" s="160">
        <v>1</v>
      </c>
      <c r="F2737" s="161">
        <v>227127</v>
      </c>
      <c r="G2737" s="161">
        <v>227127</v>
      </c>
      <c r="H2737" s="159" t="s">
        <v>3670</v>
      </c>
      <c r="I2737" s="159" t="s">
        <v>3680</v>
      </c>
      <c r="J2737" s="159" t="s">
        <v>3680</v>
      </c>
      <c r="K2737" s="159" t="s">
        <v>185</v>
      </c>
      <c r="L2737" s="159" t="s">
        <v>3522</v>
      </c>
    </row>
    <row r="2738" spans="1:12" x14ac:dyDescent="0.2">
      <c r="A2738" s="159" t="s">
        <v>8881</v>
      </c>
      <c r="B2738" s="159" t="s">
        <v>8882</v>
      </c>
      <c r="C2738" s="159" t="s">
        <v>3521</v>
      </c>
      <c r="D2738" s="159" t="s">
        <v>3521</v>
      </c>
      <c r="E2738" s="160">
        <v>1</v>
      </c>
      <c r="F2738" s="161">
        <v>21950000</v>
      </c>
      <c r="G2738" s="161">
        <v>21950000</v>
      </c>
      <c r="H2738" s="159" t="s">
        <v>3651</v>
      </c>
      <c r="I2738" s="159" t="s">
        <v>3680</v>
      </c>
      <c r="J2738" s="159" t="s">
        <v>3680</v>
      </c>
      <c r="K2738" s="159"/>
      <c r="L2738" s="159" t="s">
        <v>12613</v>
      </c>
    </row>
    <row r="2739" spans="1:12" x14ac:dyDescent="0.2">
      <c r="A2739" s="159" t="s">
        <v>5843</v>
      </c>
      <c r="B2739" s="159" t="s">
        <v>5844</v>
      </c>
      <c r="C2739" s="159" t="s">
        <v>3521</v>
      </c>
      <c r="D2739" s="159" t="s">
        <v>3521</v>
      </c>
      <c r="E2739" s="160">
        <v>1</v>
      </c>
      <c r="F2739" s="161">
        <v>75000</v>
      </c>
      <c r="G2739" s="161">
        <v>650000</v>
      </c>
      <c r="H2739" s="159" t="s">
        <v>3670</v>
      </c>
      <c r="I2739" s="159" t="s">
        <v>3680</v>
      </c>
      <c r="J2739" s="159" t="s">
        <v>5845</v>
      </c>
      <c r="K2739" s="159"/>
      <c r="L2739" s="159" t="s">
        <v>12614</v>
      </c>
    </row>
    <row r="2740" spans="1:12" x14ac:dyDescent="0.2">
      <c r="A2740" s="159" t="s">
        <v>11111</v>
      </c>
      <c r="B2740" s="159" t="s">
        <v>11112</v>
      </c>
      <c r="C2740" s="159" t="s">
        <v>3074</v>
      </c>
      <c r="D2740" s="159" t="s">
        <v>3074</v>
      </c>
      <c r="E2740" s="160">
        <v>1</v>
      </c>
      <c r="F2740" s="161">
        <v>2110653</v>
      </c>
      <c r="G2740" s="161">
        <v>2110653</v>
      </c>
      <c r="H2740" s="159" t="s">
        <v>3651</v>
      </c>
      <c r="I2740" s="159" t="s">
        <v>3656</v>
      </c>
      <c r="J2740" s="159" t="s">
        <v>5077</v>
      </c>
      <c r="K2740" s="159"/>
      <c r="L2740" s="159" t="s">
        <v>12615</v>
      </c>
    </row>
    <row r="2741" spans="1:12" x14ac:dyDescent="0.2">
      <c r="A2741" s="159" t="s">
        <v>7925</v>
      </c>
      <c r="B2741" s="159" t="s">
        <v>7926</v>
      </c>
      <c r="C2741" s="159" t="s">
        <v>12616</v>
      </c>
      <c r="D2741" s="159" t="s">
        <v>12616</v>
      </c>
      <c r="E2741" s="160">
        <v>1</v>
      </c>
      <c r="F2741" s="161">
        <v>950002</v>
      </c>
      <c r="G2741" s="161">
        <v>10000000</v>
      </c>
      <c r="H2741" s="159" t="s">
        <v>3651</v>
      </c>
      <c r="I2741" s="159" t="s">
        <v>4846</v>
      </c>
      <c r="J2741" s="159" t="s">
        <v>4968</v>
      </c>
      <c r="K2741" s="159"/>
      <c r="L2741" s="159" t="s">
        <v>12617</v>
      </c>
    </row>
    <row r="2742" spans="1:12" x14ac:dyDescent="0.2">
      <c r="A2742" s="159" t="s">
        <v>12618</v>
      </c>
      <c r="B2742" s="159" t="s">
        <v>12619</v>
      </c>
      <c r="C2742" s="159" t="s">
        <v>12616</v>
      </c>
      <c r="D2742" s="159" t="s">
        <v>12616</v>
      </c>
      <c r="E2742" s="160">
        <v>1</v>
      </c>
      <c r="F2742" s="161">
        <v>14000000</v>
      </c>
      <c r="G2742" s="161">
        <v>42000000</v>
      </c>
      <c r="H2742" s="159" t="s">
        <v>3651</v>
      </c>
      <c r="I2742" s="159" t="s">
        <v>3711</v>
      </c>
      <c r="J2742" s="159" t="s">
        <v>12590</v>
      </c>
      <c r="K2742" s="159" t="s">
        <v>189</v>
      </c>
      <c r="L2742" s="159" t="s">
        <v>12620</v>
      </c>
    </row>
    <row r="2743" spans="1:12" x14ac:dyDescent="0.2">
      <c r="A2743" s="159" t="s">
        <v>6463</v>
      </c>
      <c r="B2743" s="159" t="s">
        <v>6464</v>
      </c>
      <c r="C2743" s="159" t="s">
        <v>12616</v>
      </c>
      <c r="D2743" s="159" t="s">
        <v>12616</v>
      </c>
      <c r="E2743" s="160">
        <v>1</v>
      </c>
      <c r="F2743" s="161">
        <v>15000000</v>
      </c>
      <c r="G2743" s="161">
        <v>15000000</v>
      </c>
      <c r="H2743" s="159" t="s">
        <v>3651</v>
      </c>
      <c r="I2743" s="159" t="s">
        <v>3753</v>
      </c>
      <c r="J2743" s="159" t="s">
        <v>6465</v>
      </c>
      <c r="K2743" s="159" t="s">
        <v>185</v>
      </c>
      <c r="L2743" s="159" t="s">
        <v>12621</v>
      </c>
    </row>
    <row r="2744" spans="1:12" x14ac:dyDescent="0.2">
      <c r="A2744" s="159" t="s">
        <v>7714</v>
      </c>
      <c r="B2744" s="159" t="s">
        <v>7715</v>
      </c>
      <c r="C2744" s="159" t="s">
        <v>12616</v>
      </c>
      <c r="D2744" s="159" t="s">
        <v>12616</v>
      </c>
      <c r="E2744" s="160">
        <v>1</v>
      </c>
      <c r="F2744" s="161">
        <v>3000000</v>
      </c>
      <c r="G2744" s="161">
        <v>10000000</v>
      </c>
      <c r="H2744" s="159" t="s">
        <v>3651</v>
      </c>
      <c r="I2744" s="159" t="s">
        <v>5380</v>
      </c>
      <c r="J2744" s="159" t="s">
        <v>12622</v>
      </c>
      <c r="K2744" s="159"/>
      <c r="L2744" s="159" t="s">
        <v>12623</v>
      </c>
    </row>
    <row r="2745" spans="1:12" x14ac:dyDescent="0.2">
      <c r="A2745" s="159" t="s">
        <v>12624</v>
      </c>
      <c r="B2745" s="159" t="s">
        <v>12625</v>
      </c>
      <c r="C2745" s="159" t="s">
        <v>12616</v>
      </c>
      <c r="D2745" s="159" t="s">
        <v>12616</v>
      </c>
      <c r="E2745" s="160">
        <v>1</v>
      </c>
      <c r="F2745" s="161">
        <v>0</v>
      </c>
      <c r="G2745" s="161">
        <v>40000000</v>
      </c>
      <c r="H2745" s="159" t="s">
        <v>3651</v>
      </c>
      <c r="I2745" s="159" t="s">
        <v>5708</v>
      </c>
      <c r="J2745" s="159" t="s">
        <v>5709</v>
      </c>
      <c r="K2745" s="159" t="s">
        <v>196</v>
      </c>
      <c r="L2745" s="159" t="s">
        <v>12626</v>
      </c>
    </row>
    <row r="2746" spans="1:12" x14ac:dyDescent="0.2">
      <c r="A2746" s="159" t="s">
        <v>12627</v>
      </c>
      <c r="B2746" s="159" t="s">
        <v>12628</v>
      </c>
      <c r="C2746" s="159" t="s">
        <v>12629</v>
      </c>
      <c r="D2746" s="159" t="s">
        <v>12629</v>
      </c>
      <c r="E2746" s="160">
        <v>1</v>
      </c>
      <c r="F2746" s="161">
        <v>13388889</v>
      </c>
      <c r="G2746" s="161">
        <v>13388889</v>
      </c>
      <c r="H2746" s="159" t="s">
        <v>3651</v>
      </c>
      <c r="I2746" s="159" t="s">
        <v>3810</v>
      </c>
      <c r="J2746" s="159" t="s">
        <v>3861</v>
      </c>
      <c r="K2746" s="159"/>
      <c r="L2746" s="159" t="s">
        <v>12630</v>
      </c>
    </row>
    <row r="2747" spans="1:12" x14ac:dyDescent="0.2">
      <c r="A2747" s="159" t="s">
        <v>12631</v>
      </c>
      <c r="B2747" s="159" t="s">
        <v>12632</v>
      </c>
      <c r="C2747" s="159" t="s">
        <v>12629</v>
      </c>
      <c r="D2747" s="159" t="s">
        <v>12629</v>
      </c>
      <c r="E2747" s="160">
        <v>1</v>
      </c>
      <c r="F2747" s="161">
        <v>4717337</v>
      </c>
      <c r="G2747" s="161">
        <v>14717337</v>
      </c>
      <c r="H2747" s="159" t="s">
        <v>3651</v>
      </c>
      <c r="I2747" s="159" t="s">
        <v>5184</v>
      </c>
      <c r="J2747" s="159" t="s">
        <v>12633</v>
      </c>
      <c r="K2747" s="159"/>
      <c r="L2747" s="159" t="s">
        <v>12634</v>
      </c>
    </row>
    <row r="2748" spans="1:12" x14ac:dyDescent="0.2">
      <c r="A2748" s="159" t="s">
        <v>12635</v>
      </c>
      <c r="B2748" s="159" t="s">
        <v>12636</v>
      </c>
      <c r="C2748" s="159" t="s">
        <v>12629</v>
      </c>
      <c r="D2748" s="159" t="s">
        <v>12629</v>
      </c>
      <c r="E2748" s="160">
        <v>1</v>
      </c>
      <c r="F2748" s="161">
        <v>1165000</v>
      </c>
      <c r="G2748" s="161">
        <v>15000000</v>
      </c>
      <c r="H2748" s="159" t="s">
        <v>3670</v>
      </c>
      <c r="I2748" s="159" t="s">
        <v>3656</v>
      </c>
      <c r="J2748" s="159" t="s">
        <v>4023</v>
      </c>
      <c r="K2748" s="159" t="s">
        <v>182</v>
      </c>
      <c r="L2748" s="159" t="s">
        <v>12637</v>
      </c>
    </row>
    <row r="2749" spans="1:12" x14ac:dyDescent="0.2">
      <c r="A2749" s="159" t="s">
        <v>12638</v>
      </c>
      <c r="B2749" s="159" t="s">
        <v>12639</v>
      </c>
      <c r="C2749" s="159" t="s">
        <v>7123</v>
      </c>
      <c r="D2749" s="159" t="s">
        <v>7123</v>
      </c>
      <c r="E2749" s="160">
        <v>1</v>
      </c>
      <c r="F2749" s="161">
        <v>0</v>
      </c>
      <c r="G2749" s="161">
        <v>2500000</v>
      </c>
      <c r="H2749" s="159" t="s">
        <v>3651</v>
      </c>
      <c r="I2749" s="159" t="s">
        <v>6305</v>
      </c>
      <c r="J2749" s="159" t="s">
        <v>6306</v>
      </c>
      <c r="K2749" s="159" t="s">
        <v>196</v>
      </c>
      <c r="L2749" s="159" t="s">
        <v>12640</v>
      </c>
    </row>
    <row r="2750" spans="1:12" x14ac:dyDescent="0.2">
      <c r="A2750" s="159" t="s">
        <v>8322</v>
      </c>
      <c r="B2750" s="159" t="s">
        <v>8323</v>
      </c>
      <c r="C2750" s="159" t="s">
        <v>7123</v>
      </c>
      <c r="D2750" s="159" t="s">
        <v>2931</v>
      </c>
      <c r="E2750" s="160">
        <v>2</v>
      </c>
      <c r="F2750" s="161">
        <v>5303565</v>
      </c>
      <c r="G2750" s="161">
        <v>5500000</v>
      </c>
      <c r="H2750" s="159" t="s">
        <v>3651</v>
      </c>
      <c r="I2750" s="159" t="s">
        <v>3671</v>
      </c>
      <c r="J2750" s="159" t="s">
        <v>12641</v>
      </c>
      <c r="K2750" s="159"/>
      <c r="L2750" s="159" t="s">
        <v>12642</v>
      </c>
    </row>
    <row r="2751" spans="1:12" x14ac:dyDescent="0.2">
      <c r="A2751" s="159" t="s">
        <v>3880</v>
      </c>
      <c r="B2751" s="159" t="s">
        <v>10181</v>
      </c>
      <c r="C2751" s="159" t="s">
        <v>7123</v>
      </c>
      <c r="D2751" s="159" t="s">
        <v>7123</v>
      </c>
      <c r="E2751" s="160">
        <v>1</v>
      </c>
      <c r="F2751" s="161">
        <v>249999225</v>
      </c>
      <c r="G2751" s="161">
        <v>249999986</v>
      </c>
      <c r="H2751" s="159" t="s">
        <v>3670</v>
      </c>
      <c r="I2751" s="159" t="s">
        <v>3656</v>
      </c>
      <c r="J2751" s="159" t="s">
        <v>3881</v>
      </c>
      <c r="K2751" s="159"/>
      <c r="L2751" s="159" t="s">
        <v>3882</v>
      </c>
    </row>
    <row r="2752" spans="1:12" x14ac:dyDescent="0.2">
      <c r="A2752" s="159" t="s">
        <v>5483</v>
      </c>
      <c r="B2752" s="159" t="s">
        <v>5484</v>
      </c>
      <c r="C2752" s="159" t="s">
        <v>7123</v>
      </c>
      <c r="D2752" s="159" t="s">
        <v>7123</v>
      </c>
      <c r="E2752" s="160">
        <v>1</v>
      </c>
      <c r="F2752" s="161">
        <v>498000</v>
      </c>
      <c r="G2752" s="161">
        <v>498000</v>
      </c>
      <c r="H2752" s="159" t="s">
        <v>3670</v>
      </c>
      <c r="I2752" s="159" t="s">
        <v>3810</v>
      </c>
      <c r="J2752" s="159" t="s">
        <v>5485</v>
      </c>
      <c r="K2752" s="159" t="s">
        <v>182</v>
      </c>
      <c r="L2752" s="159" t="s">
        <v>12643</v>
      </c>
    </row>
    <row r="2753" spans="1:12" x14ac:dyDescent="0.2">
      <c r="A2753" s="159" t="s">
        <v>12644</v>
      </c>
      <c r="B2753" s="159" t="s">
        <v>12645</v>
      </c>
      <c r="C2753" s="159" t="s">
        <v>7123</v>
      </c>
      <c r="D2753" s="159" t="s">
        <v>7123</v>
      </c>
      <c r="E2753" s="160">
        <v>1</v>
      </c>
      <c r="F2753" s="161">
        <v>8000000</v>
      </c>
      <c r="G2753" s="161">
        <v>8000000</v>
      </c>
      <c r="H2753" s="159" t="s">
        <v>3651</v>
      </c>
      <c r="I2753" s="159" t="s">
        <v>3671</v>
      </c>
      <c r="J2753" s="159" t="s">
        <v>3887</v>
      </c>
      <c r="K2753" s="159"/>
      <c r="L2753" s="159" t="s">
        <v>12646</v>
      </c>
    </row>
    <row r="2754" spans="1:12" x14ac:dyDescent="0.2">
      <c r="A2754" s="159" t="s">
        <v>9653</v>
      </c>
      <c r="B2754" s="159" t="s">
        <v>9654</v>
      </c>
      <c r="C2754" s="159" t="s">
        <v>7123</v>
      </c>
      <c r="D2754" s="159" t="s">
        <v>7123</v>
      </c>
      <c r="E2754" s="160">
        <v>1</v>
      </c>
      <c r="F2754" s="161">
        <v>5000000</v>
      </c>
      <c r="G2754" s="161">
        <v>5000000</v>
      </c>
      <c r="H2754" s="159" t="s">
        <v>3651</v>
      </c>
      <c r="I2754" s="159" t="s">
        <v>3818</v>
      </c>
      <c r="J2754" s="159" t="s">
        <v>9655</v>
      </c>
      <c r="K2754" s="159"/>
      <c r="L2754" s="159" t="s">
        <v>12647</v>
      </c>
    </row>
    <row r="2755" spans="1:12" x14ac:dyDescent="0.2">
      <c r="A2755" s="159" t="s">
        <v>5483</v>
      </c>
      <c r="B2755" s="159" t="s">
        <v>5484</v>
      </c>
      <c r="C2755" s="159" t="s">
        <v>7123</v>
      </c>
      <c r="D2755" s="159" t="s">
        <v>3364</v>
      </c>
      <c r="E2755" s="160">
        <v>2</v>
      </c>
      <c r="F2755" s="161">
        <v>3200000</v>
      </c>
      <c r="G2755" s="161">
        <v>3200000</v>
      </c>
      <c r="H2755" s="159" t="s">
        <v>3670</v>
      </c>
      <c r="I2755" s="159" t="s">
        <v>3810</v>
      </c>
      <c r="J2755" s="159" t="s">
        <v>5485</v>
      </c>
      <c r="K2755" s="159" t="s">
        <v>182</v>
      </c>
      <c r="L2755" s="159" t="s">
        <v>12648</v>
      </c>
    </row>
    <row r="2756" spans="1:12" x14ac:dyDescent="0.2">
      <c r="A2756" s="159" t="s">
        <v>12649</v>
      </c>
      <c r="B2756" s="159" t="s">
        <v>12650</v>
      </c>
      <c r="C2756" s="159" t="s">
        <v>12651</v>
      </c>
      <c r="D2756" s="159" t="s">
        <v>12651</v>
      </c>
      <c r="E2756" s="160">
        <v>1</v>
      </c>
      <c r="F2756" s="161">
        <v>2306020</v>
      </c>
      <c r="G2756" s="161">
        <v>10000000</v>
      </c>
      <c r="H2756" s="159" t="s">
        <v>3651</v>
      </c>
      <c r="I2756" s="159" t="s">
        <v>3687</v>
      </c>
      <c r="J2756" s="159" t="s">
        <v>12652</v>
      </c>
      <c r="K2756" s="159"/>
      <c r="L2756" s="159" t="s">
        <v>12653</v>
      </c>
    </row>
    <row r="2757" spans="1:12" x14ac:dyDescent="0.2">
      <c r="A2757" s="159" t="s">
        <v>12654</v>
      </c>
      <c r="B2757" s="159" t="s">
        <v>12655</v>
      </c>
      <c r="C2757" s="159" t="s">
        <v>10471</v>
      </c>
      <c r="D2757" s="159" t="s">
        <v>10471</v>
      </c>
      <c r="E2757" s="160">
        <v>1</v>
      </c>
      <c r="F2757" s="161">
        <v>150000</v>
      </c>
      <c r="G2757" s="161">
        <v>5000000</v>
      </c>
      <c r="H2757" s="159" t="s">
        <v>3651</v>
      </c>
      <c r="I2757" s="159" t="s">
        <v>3656</v>
      </c>
      <c r="J2757" s="159" t="s">
        <v>3881</v>
      </c>
      <c r="K2757" s="159" t="s">
        <v>196</v>
      </c>
      <c r="L2757" s="159" t="s">
        <v>12656</v>
      </c>
    </row>
    <row r="2758" spans="1:12" x14ac:dyDescent="0.2">
      <c r="A2758" s="159" t="s">
        <v>11843</v>
      </c>
      <c r="B2758" s="159" t="s">
        <v>11844</v>
      </c>
      <c r="C2758" s="159" t="s">
        <v>2199</v>
      </c>
      <c r="D2758" s="159" t="s">
        <v>2199</v>
      </c>
      <c r="E2758" s="160">
        <v>1</v>
      </c>
      <c r="F2758" s="161">
        <v>2020000</v>
      </c>
      <c r="G2758" s="161">
        <v>2020000</v>
      </c>
      <c r="H2758" s="159" t="s">
        <v>3651</v>
      </c>
      <c r="I2758" s="159" t="s">
        <v>3690</v>
      </c>
      <c r="J2758" s="159" t="s">
        <v>7942</v>
      </c>
      <c r="K2758" s="159"/>
      <c r="L2758" s="159" t="s">
        <v>12657</v>
      </c>
    </row>
    <row r="2759" spans="1:12" x14ac:dyDescent="0.2">
      <c r="A2759" s="159" t="s">
        <v>12658</v>
      </c>
      <c r="B2759" s="159" t="s">
        <v>12659</v>
      </c>
      <c r="C2759" s="159" t="s">
        <v>2199</v>
      </c>
      <c r="D2759" s="159" t="s">
        <v>12660</v>
      </c>
      <c r="E2759" s="160">
        <v>2</v>
      </c>
      <c r="F2759" s="161">
        <v>1340000</v>
      </c>
      <c r="G2759" s="161">
        <v>2200000</v>
      </c>
      <c r="H2759" s="159" t="s">
        <v>3670</v>
      </c>
      <c r="I2759" s="159" t="s">
        <v>5250</v>
      </c>
      <c r="J2759" s="159" t="s">
        <v>5251</v>
      </c>
      <c r="K2759" s="159" t="s">
        <v>196</v>
      </c>
      <c r="L2759" s="159" t="s">
        <v>12661</v>
      </c>
    </row>
    <row r="2760" spans="1:12" x14ac:dyDescent="0.2">
      <c r="A2760" s="159" t="s">
        <v>7772</v>
      </c>
      <c r="B2760" s="159" t="s">
        <v>7773</v>
      </c>
      <c r="C2760" s="159" t="s">
        <v>2199</v>
      </c>
      <c r="D2760" s="159" t="s">
        <v>2199</v>
      </c>
      <c r="E2760" s="160">
        <v>1</v>
      </c>
      <c r="F2760" s="161">
        <v>200000</v>
      </c>
      <c r="G2760" s="161">
        <v>200000</v>
      </c>
      <c r="H2760" s="159" t="s">
        <v>3651</v>
      </c>
      <c r="I2760" s="159" t="s">
        <v>5960</v>
      </c>
      <c r="J2760" s="159" t="s">
        <v>5136</v>
      </c>
      <c r="K2760" s="159"/>
      <c r="L2760" s="159" t="s">
        <v>12662</v>
      </c>
    </row>
    <row r="2761" spans="1:12" x14ac:dyDescent="0.2">
      <c r="A2761" s="159" t="s">
        <v>12663</v>
      </c>
      <c r="B2761" s="159" t="s">
        <v>12664</v>
      </c>
      <c r="C2761" s="159" t="s">
        <v>2199</v>
      </c>
      <c r="D2761" s="159" t="s">
        <v>2199</v>
      </c>
      <c r="E2761" s="160">
        <v>1</v>
      </c>
      <c r="F2761" s="161">
        <v>1400000</v>
      </c>
      <c r="G2761" s="161">
        <v>3500000</v>
      </c>
      <c r="H2761" s="159" t="s">
        <v>3651</v>
      </c>
      <c r="I2761" s="159" t="s">
        <v>3656</v>
      </c>
      <c r="J2761" s="159" t="s">
        <v>4144</v>
      </c>
      <c r="K2761" s="159"/>
      <c r="L2761" s="159" t="s">
        <v>12665</v>
      </c>
    </row>
    <row r="2762" spans="1:12" x14ac:dyDescent="0.2">
      <c r="A2762" s="159" t="s">
        <v>12666</v>
      </c>
      <c r="B2762" s="159" t="s">
        <v>12667</v>
      </c>
      <c r="C2762" s="159" t="s">
        <v>2199</v>
      </c>
      <c r="D2762" s="159" t="s">
        <v>12668</v>
      </c>
      <c r="E2762" s="160">
        <v>3</v>
      </c>
      <c r="F2762" s="161">
        <v>144828791</v>
      </c>
      <c r="G2762" s="161">
        <v>144828883</v>
      </c>
      <c r="H2762" s="159" t="s">
        <v>3651</v>
      </c>
      <c r="I2762" s="159" t="s">
        <v>3753</v>
      </c>
      <c r="J2762" s="159" t="s">
        <v>9540</v>
      </c>
      <c r="K2762" s="159" t="s">
        <v>182</v>
      </c>
      <c r="L2762" s="159" t="s">
        <v>12669</v>
      </c>
    </row>
    <row r="2763" spans="1:12" x14ac:dyDescent="0.2">
      <c r="A2763" s="159" t="s">
        <v>5800</v>
      </c>
      <c r="B2763" s="159" t="s">
        <v>5801</v>
      </c>
      <c r="C2763" s="159" t="s">
        <v>12670</v>
      </c>
      <c r="D2763" s="159" t="s">
        <v>12670</v>
      </c>
      <c r="E2763" s="160">
        <v>1</v>
      </c>
      <c r="F2763" s="161">
        <v>13505000</v>
      </c>
      <c r="G2763" s="161">
        <v>23500000</v>
      </c>
      <c r="H2763" s="159" t="s">
        <v>3670</v>
      </c>
      <c r="I2763" s="159" t="s">
        <v>3680</v>
      </c>
      <c r="J2763" s="159" t="s">
        <v>3680</v>
      </c>
      <c r="K2763" s="159"/>
      <c r="L2763" s="159" t="s">
        <v>12671</v>
      </c>
    </row>
    <row r="2764" spans="1:12" x14ac:dyDescent="0.2">
      <c r="A2764" s="159" t="s">
        <v>9289</v>
      </c>
      <c r="B2764" s="159" t="s">
        <v>9290</v>
      </c>
      <c r="C2764" s="159" t="s">
        <v>12670</v>
      </c>
      <c r="D2764" s="159" t="s">
        <v>12670</v>
      </c>
      <c r="E2764" s="160">
        <v>1</v>
      </c>
      <c r="F2764" s="161">
        <v>0</v>
      </c>
      <c r="G2764" s="161">
        <v>5000000</v>
      </c>
      <c r="H2764" s="159" t="s">
        <v>3651</v>
      </c>
      <c r="I2764" s="159" t="s">
        <v>3680</v>
      </c>
      <c r="J2764" s="159" t="s">
        <v>9292</v>
      </c>
      <c r="K2764" s="159"/>
      <c r="L2764" s="159" t="s">
        <v>12672</v>
      </c>
    </row>
    <row r="2765" spans="1:12" x14ac:dyDescent="0.2">
      <c r="A2765" s="159" t="s">
        <v>9762</v>
      </c>
      <c r="B2765" s="159" t="s">
        <v>9763</v>
      </c>
      <c r="C2765" s="159" t="s">
        <v>4267</v>
      </c>
      <c r="D2765" s="159" t="s">
        <v>4267</v>
      </c>
      <c r="E2765" s="160">
        <v>1</v>
      </c>
      <c r="F2765" s="161">
        <v>1845060</v>
      </c>
      <c r="G2765" s="161">
        <v>7500000</v>
      </c>
      <c r="H2765" s="159" t="s">
        <v>3651</v>
      </c>
      <c r="I2765" s="159" t="s">
        <v>3711</v>
      </c>
      <c r="J2765" s="159" t="s">
        <v>12673</v>
      </c>
      <c r="K2765" s="159" t="s">
        <v>182</v>
      </c>
      <c r="L2765" s="159" t="s">
        <v>12674</v>
      </c>
    </row>
    <row r="2766" spans="1:12" x14ac:dyDescent="0.2">
      <c r="A2766" s="159" t="s">
        <v>12675</v>
      </c>
      <c r="B2766" s="159" t="s">
        <v>12676</v>
      </c>
      <c r="C2766" s="159" t="s">
        <v>4267</v>
      </c>
      <c r="D2766" s="159" t="s">
        <v>4267</v>
      </c>
      <c r="E2766" s="160">
        <v>1</v>
      </c>
      <c r="F2766" s="161">
        <v>8200000</v>
      </c>
      <c r="G2766" s="161">
        <v>8200000</v>
      </c>
      <c r="H2766" s="159" t="s">
        <v>3651</v>
      </c>
      <c r="I2766" s="159" t="s">
        <v>3656</v>
      </c>
      <c r="J2766" s="159" t="s">
        <v>4984</v>
      </c>
      <c r="K2766" s="159" t="s">
        <v>189</v>
      </c>
      <c r="L2766" s="159" t="s">
        <v>12677</v>
      </c>
    </row>
    <row r="2767" spans="1:12" x14ac:dyDescent="0.2">
      <c r="A2767" s="159" t="s">
        <v>12678</v>
      </c>
      <c r="B2767" s="159" t="s">
        <v>12679</v>
      </c>
      <c r="C2767" s="159" t="s">
        <v>4267</v>
      </c>
      <c r="D2767" s="159" t="s">
        <v>4267</v>
      </c>
      <c r="E2767" s="160">
        <v>1</v>
      </c>
      <c r="F2767" s="161">
        <v>957408</v>
      </c>
      <c r="G2767" s="161">
        <v>957408</v>
      </c>
      <c r="H2767" s="159" t="s">
        <v>3651</v>
      </c>
      <c r="I2767" s="159" t="s">
        <v>3671</v>
      </c>
      <c r="J2767" s="159" t="s">
        <v>3887</v>
      </c>
      <c r="K2767" s="159" t="s">
        <v>193</v>
      </c>
      <c r="L2767" s="159" t="s">
        <v>12680</v>
      </c>
    </row>
    <row r="2768" spans="1:12" x14ac:dyDescent="0.2">
      <c r="A2768" s="159" t="s">
        <v>3797</v>
      </c>
      <c r="B2768" s="159" t="s">
        <v>3799</v>
      </c>
      <c r="C2768" s="159" t="s">
        <v>4267</v>
      </c>
      <c r="D2768" s="159" t="s">
        <v>4267</v>
      </c>
      <c r="E2768" s="160">
        <v>1</v>
      </c>
      <c r="F2768" s="161">
        <v>37604250</v>
      </c>
      <c r="G2768" s="161">
        <v>120594900</v>
      </c>
      <c r="H2768" s="159" t="s">
        <v>3651</v>
      </c>
      <c r="I2768" s="159" t="s">
        <v>3656</v>
      </c>
      <c r="J2768" s="159" t="s">
        <v>3944</v>
      </c>
      <c r="K2768" s="159" t="s">
        <v>185</v>
      </c>
      <c r="L2768" s="159" t="s">
        <v>3798</v>
      </c>
    </row>
    <row r="2769" spans="1:12" x14ac:dyDescent="0.2">
      <c r="A2769" s="159" t="s">
        <v>12681</v>
      </c>
      <c r="B2769" s="159" t="s">
        <v>12682</v>
      </c>
      <c r="C2769" s="159" t="s">
        <v>4267</v>
      </c>
      <c r="D2769" s="159" t="s">
        <v>4267</v>
      </c>
      <c r="E2769" s="160">
        <v>1</v>
      </c>
      <c r="F2769" s="161">
        <v>3333333</v>
      </c>
      <c r="G2769" s="161">
        <v>3333333</v>
      </c>
      <c r="H2769" s="159" t="s">
        <v>3670</v>
      </c>
      <c r="I2769" s="159" t="s">
        <v>3753</v>
      </c>
      <c r="J2769" s="159" t="s">
        <v>6369</v>
      </c>
      <c r="K2769" s="159"/>
      <c r="L2769" s="159" t="s">
        <v>12683</v>
      </c>
    </row>
    <row r="2770" spans="1:12" x14ac:dyDescent="0.2">
      <c r="A2770" s="159" t="s">
        <v>6491</v>
      </c>
      <c r="B2770" s="159" t="s">
        <v>6492</v>
      </c>
      <c r="C2770" s="159" t="s">
        <v>12684</v>
      </c>
      <c r="D2770" s="159" t="s">
        <v>12684</v>
      </c>
      <c r="E2770" s="160">
        <v>1</v>
      </c>
      <c r="F2770" s="161">
        <v>9476070</v>
      </c>
      <c r="G2770" s="161">
        <v>15000000</v>
      </c>
      <c r="H2770" s="159" t="s">
        <v>3651</v>
      </c>
      <c r="I2770" s="159" t="s">
        <v>3671</v>
      </c>
      <c r="J2770" s="159" t="s">
        <v>6104</v>
      </c>
      <c r="K2770" s="159" t="s">
        <v>185</v>
      </c>
      <c r="L2770" s="159" t="s">
        <v>12685</v>
      </c>
    </row>
    <row r="2771" spans="1:12" x14ac:dyDescent="0.2">
      <c r="A2771" s="159" t="s">
        <v>12686</v>
      </c>
      <c r="B2771" s="159" t="s">
        <v>12687</v>
      </c>
      <c r="C2771" s="159" t="s">
        <v>12684</v>
      </c>
      <c r="D2771" s="159" t="s">
        <v>12684</v>
      </c>
      <c r="E2771" s="160">
        <v>1</v>
      </c>
      <c r="F2771" s="161">
        <v>0</v>
      </c>
      <c r="G2771" s="161">
        <v>5000000</v>
      </c>
      <c r="H2771" s="159" t="s">
        <v>3651</v>
      </c>
      <c r="I2771" s="159" t="s">
        <v>12688</v>
      </c>
      <c r="J2771" s="159" t="s">
        <v>12688</v>
      </c>
      <c r="K2771" s="159" t="s">
        <v>193</v>
      </c>
      <c r="L2771" s="159" t="s">
        <v>12689</v>
      </c>
    </row>
    <row r="2772" spans="1:12" x14ac:dyDescent="0.2">
      <c r="A2772" s="159" t="s">
        <v>5278</v>
      </c>
      <c r="B2772" s="159" t="s">
        <v>5279</v>
      </c>
      <c r="C2772" s="159" t="s">
        <v>12684</v>
      </c>
      <c r="D2772" s="159" t="s">
        <v>12684</v>
      </c>
      <c r="E2772" s="160">
        <v>1</v>
      </c>
      <c r="F2772" s="161">
        <v>200000</v>
      </c>
      <c r="G2772" s="161">
        <v>600000</v>
      </c>
      <c r="H2772" s="159" t="s">
        <v>3670</v>
      </c>
      <c r="I2772" s="159" t="s">
        <v>5209</v>
      </c>
      <c r="J2772" s="159" t="s">
        <v>5282</v>
      </c>
      <c r="K2772" s="159"/>
      <c r="L2772" s="159" t="s">
        <v>12690</v>
      </c>
    </row>
    <row r="2773" spans="1:12" x14ac:dyDescent="0.2">
      <c r="A2773" s="159" t="s">
        <v>12691</v>
      </c>
      <c r="B2773" s="159" t="s">
        <v>12692</v>
      </c>
      <c r="C2773" s="159" t="s">
        <v>12684</v>
      </c>
      <c r="D2773" s="159" t="s">
        <v>12684</v>
      </c>
      <c r="E2773" s="160">
        <v>1</v>
      </c>
      <c r="F2773" s="161">
        <v>2168480</v>
      </c>
      <c r="G2773" s="161"/>
      <c r="H2773" s="159" t="s">
        <v>3651</v>
      </c>
      <c r="I2773" s="159" t="s">
        <v>3671</v>
      </c>
      <c r="J2773" s="159" t="s">
        <v>5780</v>
      </c>
      <c r="K2773" s="159" t="s">
        <v>193</v>
      </c>
      <c r="L2773" s="159" t="s">
        <v>12693</v>
      </c>
    </row>
    <row r="2774" spans="1:12" x14ac:dyDescent="0.2">
      <c r="A2774" s="159" t="s">
        <v>7653</v>
      </c>
      <c r="B2774" s="159" t="s">
        <v>7654</v>
      </c>
      <c r="C2774" s="159" t="s">
        <v>12684</v>
      </c>
      <c r="D2774" s="159" t="s">
        <v>12684</v>
      </c>
      <c r="E2774" s="160">
        <v>1</v>
      </c>
      <c r="F2774" s="161">
        <v>3999999</v>
      </c>
      <c r="G2774" s="161">
        <v>14999998</v>
      </c>
      <c r="H2774" s="159" t="s">
        <v>3670</v>
      </c>
      <c r="I2774" s="159" t="s">
        <v>3656</v>
      </c>
      <c r="J2774" s="159" t="s">
        <v>5192</v>
      </c>
      <c r="K2774" s="159"/>
      <c r="L2774" s="159" t="s">
        <v>12694</v>
      </c>
    </row>
    <row r="2775" spans="1:12" x14ac:dyDescent="0.2">
      <c r="A2775" s="159" t="s">
        <v>6243</v>
      </c>
      <c r="B2775" s="159" t="s">
        <v>6244</v>
      </c>
      <c r="C2775" s="159" t="s">
        <v>4298</v>
      </c>
      <c r="D2775" s="159" t="s">
        <v>4298</v>
      </c>
      <c r="E2775" s="160">
        <v>1</v>
      </c>
      <c r="F2775" s="161">
        <v>10557600</v>
      </c>
      <c r="G2775" s="161">
        <v>12000000</v>
      </c>
      <c r="H2775" s="159" t="s">
        <v>3670</v>
      </c>
      <c r="I2775" s="159" t="s">
        <v>3810</v>
      </c>
      <c r="J2775" s="159" t="s">
        <v>5510</v>
      </c>
      <c r="K2775" s="159"/>
      <c r="L2775" s="159" t="s">
        <v>12695</v>
      </c>
    </row>
    <row r="2776" spans="1:12" x14ac:dyDescent="0.2">
      <c r="A2776" s="159" t="s">
        <v>3689</v>
      </c>
      <c r="B2776" s="159" t="s">
        <v>3692</v>
      </c>
      <c r="C2776" s="159" t="s">
        <v>4298</v>
      </c>
      <c r="D2776" s="159" t="s">
        <v>4298</v>
      </c>
      <c r="E2776" s="160">
        <v>1</v>
      </c>
      <c r="F2776" s="161">
        <v>3918000</v>
      </c>
      <c r="G2776" s="161">
        <v>3918000</v>
      </c>
      <c r="H2776" s="159" t="s">
        <v>3651</v>
      </c>
      <c r="I2776" s="159" t="s">
        <v>3690</v>
      </c>
      <c r="J2776" s="159" t="s">
        <v>3878</v>
      </c>
      <c r="K2776" s="159"/>
      <c r="L2776" s="159" t="s">
        <v>3800</v>
      </c>
    </row>
    <row r="2777" spans="1:12" x14ac:dyDescent="0.2">
      <c r="A2777" s="159" t="s">
        <v>12696</v>
      </c>
      <c r="B2777" s="159" t="s">
        <v>12697</v>
      </c>
      <c r="C2777" s="159" t="s">
        <v>4298</v>
      </c>
      <c r="D2777" s="159" t="s">
        <v>4298</v>
      </c>
      <c r="E2777" s="160">
        <v>1</v>
      </c>
      <c r="F2777" s="161">
        <v>7340000</v>
      </c>
      <c r="G2777" s="161"/>
      <c r="H2777" s="159" t="s">
        <v>3670</v>
      </c>
      <c r="I2777" s="159" t="s">
        <v>3810</v>
      </c>
      <c r="J2777" s="159" t="s">
        <v>12698</v>
      </c>
      <c r="K2777" s="159"/>
      <c r="L2777" s="159" t="s">
        <v>12699</v>
      </c>
    </row>
    <row r="2778" spans="1:12" x14ac:dyDescent="0.2">
      <c r="A2778" s="159" t="s">
        <v>12700</v>
      </c>
      <c r="B2778" s="159" t="s">
        <v>12701</v>
      </c>
      <c r="C2778" s="159" t="s">
        <v>4298</v>
      </c>
      <c r="D2778" s="159" t="s">
        <v>4298</v>
      </c>
      <c r="E2778" s="160">
        <v>1</v>
      </c>
      <c r="F2778" s="161">
        <v>2200000</v>
      </c>
      <c r="G2778" s="161">
        <v>12000000</v>
      </c>
      <c r="H2778" s="159" t="s">
        <v>3651</v>
      </c>
      <c r="I2778" s="159" t="s">
        <v>8674</v>
      </c>
      <c r="J2778" s="159" t="s">
        <v>12702</v>
      </c>
      <c r="K2778" s="159" t="s">
        <v>196</v>
      </c>
      <c r="L2778" s="159" t="s">
        <v>12703</v>
      </c>
    </row>
    <row r="2779" spans="1:12" x14ac:dyDescent="0.2">
      <c r="A2779" s="159" t="s">
        <v>8094</v>
      </c>
      <c r="B2779" s="159" t="s">
        <v>8095</v>
      </c>
      <c r="C2779" s="159" t="s">
        <v>7527</v>
      </c>
      <c r="D2779" s="159" t="s">
        <v>7527</v>
      </c>
      <c r="E2779" s="160">
        <v>1</v>
      </c>
      <c r="F2779" s="161">
        <v>14999983</v>
      </c>
      <c r="G2779" s="161">
        <v>16249998</v>
      </c>
      <c r="H2779" s="159" t="s">
        <v>3651</v>
      </c>
      <c r="I2779" s="159" t="s">
        <v>3660</v>
      </c>
      <c r="J2779" s="159" t="s">
        <v>5242</v>
      </c>
      <c r="K2779" s="159"/>
      <c r="L2779" s="159" t="s">
        <v>12704</v>
      </c>
    </row>
    <row r="2780" spans="1:12" x14ac:dyDescent="0.2">
      <c r="A2780" s="159" t="s">
        <v>12705</v>
      </c>
      <c r="B2780" s="159" t="s">
        <v>12706</v>
      </c>
      <c r="C2780" s="159" t="s">
        <v>7527</v>
      </c>
      <c r="D2780" s="159" t="s">
        <v>2879</v>
      </c>
      <c r="E2780" s="160">
        <v>2</v>
      </c>
      <c r="F2780" s="161">
        <v>11694998</v>
      </c>
      <c r="G2780" s="161">
        <v>11905000</v>
      </c>
      <c r="H2780" s="159" t="s">
        <v>3651</v>
      </c>
      <c r="I2780" s="159" t="s">
        <v>3671</v>
      </c>
      <c r="J2780" s="159" t="s">
        <v>7177</v>
      </c>
      <c r="K2780" s="159" t="s">
        <v>189</v>
      </c>
      <c r="L2780" s="159" t="s">
        <v>12707</v>
      </c>
    </row>
    <row r="2781" spans="1:12" x14ac:dyDescent="0.2">
      <c r="A2781" s="159" t="s">
        <v>5750</v>
      </c>
      <c r="B2781" s="159" t="s">
        <v>5751</v>
      </c>
      <c r="C2781" s="159" t="s">
        <v>7527</v>
      </c>
      <c r="D2781" s="159" t="s">
        <v>12708</v>
      </c>
      <c r="E2781" s="160">
        <v>2</v>
      </c>
      <c r="F2781" s="161">
        <v>6100183</v>
      </c>
      <c r="G2781" s="161">
        <v>10000000</v>
      </c>
      <c r="H2781" s="159" t="s">
        <v>3651</v>
      </c>
      <c r="I2781" s="159" t="s">
        <v>5470</v>
      </c>
      <c r="J2781" s="159" t="s">
        <v>5752</v>
      </c>
      <c r="K2781" s="159"/>
      <c r="L2781" s="159" t="s">
        <v>12709</v>
      </c>
    </row>
    <row r="2782" spans="1:12" x14ac:dyDescent="0.2">
      <c r="A2782" s="159" t="s">
        <v>5155</v>
      </c>
      <c r="B2782" s="159" t="s">
        <v>5156</v>
      </c>
      <c r="C2782" s="159" t="s">
        <v>7527</v>
      </c>
      <c r="D2782" s="159" t="s">
        <v>7527</v>
      </c>
      <c r="E2782" s="160">
        <v>1</v>
      </c>
      <c r="F2782" s="161">
        <v>50388557</v>
      </c>
      <c r="G2782" s="161">
        <v>75582822</v>
      </c>
      <c r="H2782" s="159" t="s">
        <v>3651</v>
      </c>
      <c r="I2782" s="159" t="s">
        <v>3656</v>
      </c>
      <c r="J2782" s="159" t="s">
        <v>5157</v>
      </c>
      <c r="K2782" s="159" t="s">
        <v>185</v>
      </c>
      <c r="L2782" s="159" t="s">
        <v>12710</v>
      </c>
    </row>
    <row r="2783" spans="1:12" x14ac:dyDescent="0.2">
      <c r="A2783" s="159" t="s">
        <v>12711</v>
      </c>
      <c r="B2783" s="159" t="s">
        <v>12712</v>
      </c>
      <c r="C2783" s="159" t="s">
        <v>7527</v>
      </c>
      <c r="D2783" s="159" t="s">
        <v>7527</v>
      </c>
      <c r="E2783" s="160">
        <v>1</v>
      </c>
      <c r="F2783" s="161">
        <v>29868794</v>
      </c>
      <c r="G2783" s="161">
        <v>30444124</v>
      </c>
      <c r="H2783" s="159" t="s">
        <v>3651</v>
      </c>
      <c r="I2783" s="159" t="s">
        <v>3671</v>
      </c>
      <c r="J2783" s="159" t="s">
        <v>5256</v>
      </c>
      <c r="K2783" s="159"/>
      <c r="L2783" s="159" t="s">
        <v>12713</v>
      </c>
    </row>
    <row r="2784" spans="1:12" x14ac:dyDescent="0.2">
      <c r="A2784" s="159" t="s">
        <v>6215</v>
      </c>
      <c r="B2784" s="159" t="s">
        <v>6216</v>
      </c>
      <c r="C2784" s="159" t="s">
        <v>3180</v>
      </c>
      <c r="D2784" s="159" t="s">
        <v>3180</v>
      </c>
      <c r="E2784" s="160">
        <v>1</v>
      </c>
      <c r="F2784" s="161">
        <v>0</v>
      </c>
      <c r="G2784" s="161">
        <v>10000000</v>
      </c>
      <c r="H2784" s="159" t="s">
        <v>3651</v>
      </c>
      <c r="I2784" s="159" t="s">
        <v>4846</v>
      </c>
      <c r="J2784" s="159" t="s">
        <v>6217</v>
      </c>
      <c r="K2784" s="159"/>
      <c r="L2784" s="159" t="s">
        <v>12714</v>
      </c>
    </row>
    <row r="2785" spans="1:12" x14ac:dyDescent="0.2">
      <c r="A2785" s="159" t="s">
        <v>12715</v>
      </c>
      <c r="B2785" s="159" t="s">
        <v>12716</v>
      </c>
      <c r="C2785" s="159" t="s">
        <v>3619</v>
      </c>
      <c r="D2785" s="159" t="s">
        <v>3619</v>
      </c>
      <c r="E2785" s="160">
        <v>1</v>
      </c>
      <c r="F2785" s="161">
        <v>10288140</v>
      </c>
      <c r="G2785" s="161">
        <v>12800267</v>
      </c>
      <c r="H2785" s="159" t="s">
        <v>3670</v>
      </c>
      <c r="I2785" s="159" t="s">
        <v>3656</v>
      </c>
      <c r="J2785" s="159" t="s">
        <v>12717</v>
      </c>
      <c r="K2785" s="159"/>
      <c r="L2785" s="159" t="s">
        <v>12718</v>
      </c>
    </row>
    <row r="2786" spans="1:12" x14ac:dyDescent="0.2">
      <c r="A2786" s="159" t="s">
        <v>12719</v>
      </c>
      <c r="B2786" s="159" t="s">
        <v>12720</v>
      </c>
      <c r="C2786" s="159" t="s">
        <v>3619</v>
      </c>
      <c r="D2786" s="159" t="s">
        <v>2930</v>
      </c>
      <c r="E2786" s="160">
        <v>2</v>
      </c>
      <c r="F2786" s="161">
        <v>10555558</v>
      </c>
      <c r="G2786" s="161">
        <v>95000000</v>
      </c>
      <c r="H2786" s="159" t="s">
        <v>3651</v>
      </c>
      <c r="I2786" s="159" t="s">
        <v>3671</v>
      </c>
      <c r="J2786" s="159" t="s">
        <v>4835</v>
      </c>
      <c r="K2786" s="159" t="s">
        <v>196</v>
      </c>
      <c r="L2786" s="159" t="s">
        <v>12721</v>
      </c>
    </row>
    <row r="2787" spans="1:12" x14ac:dyDescent="0.2">
      <c r="A2787" s="159" t="s">
        <v>3709</v>
      </c>
      <c r="B2787" s="159" t="s">
        <v>3801</v>
      </c>
      <c r="C2787" s="159" t="s">
        <v>3619</v>
      </c>
      <c r="D2787" s="159" t="s">
        <v>3619</v>
      </c>
      <c r="E2787" s="160">
        <v>1</v>
      </c>
      <c r="F2787" s="161">
        <v>999984</v>
      </c>
      <c r="G2787" s="161">
        <v>999984</v>
      </c>
      <c r="H2787" s="159" t="s">
        <v>3651</v>
      </c>
      <c r="I2787" s="159" t="s">
        <v>3711</v>
      </c>
      <c r="J2787" s="159" t="s">
        <v>12722</v>
      </c>
      <c r="K2787" s="159" t="s">
        <v>182</v>
      </c>
      <c r="L2787" s="159" t="s">
        <v>3620</v>
      </c>
    </row>
    <row r="2788" spans="1:12" x14ac:dyDescent="0.2">
      <c r="A2788" s="159" t="s">
        <v>12723</v>
      </c>
      <c r="B2788" s="159" t="s">
        <v>12724</v>
      </c>
      <c r="C2788" s="159" t="s">
        <v>3619</v>
      </c>
      <c r="D2788" s="159" t="s">
        <v>3619</v>
      </c>
      <c r="E2788" s="160">
        <v>1</v>
      </c>
      <c r="F2788" s="161">
        <v>16100000</v>
      </c>
      <c r="G2788" s="161">
        <v>16100000</v>
      </c>
      <c r="H2788" s="159" t="s">
        <v>3651</v>
      </c>
      <c r="I2788" s="159" t="s">
        <v>4846</v>
      </c>
      <c r="J2788" s="159" t="s">
        <v>4968</v>
      </c>
      <c r="K2788" s="159"/>
      <c r="L2788" s="159" t="s">
        <v>12725</v>
      </c>
    </row>
    <row r="2789" spans="1:12" x14ac:dyDescent="0.2">
      <c r="A2789" s="159" t="s">
        <v>12726</v>
      </c>
      <c r="B2789" s="159" t="s">
        <v>12727</v>
      </c>
      <c r="C2789" s="159" t="s">
        <v>3619</v>
      </c>
      <c r="D2789" s="159" t="s">
        <v>3619</v>
      </c>
      <c r="E2789" s="160">
        <v>1</v>
      </c>
      <c r="F2789" s="161">
        <v>29062615</v>
      </c>
      <c r="G2789" s="161">
        <v>50000000</v>
      </c>
      <c r="H2789" s="159" t="s">
        <v>3651</v>
      </c>
      <c r="I2789" s="159" t="s">
        <v>3656</v>
      </c>
      <c r="J2789" s="159" t="s">
        <v>7856</v>
      </c>
      <c r="K2789" s="159"/>
      <c r="L2789" s="159" t="s">
        <v>12728</v>
      </c>
    </row>
    <row r="2790" spans="1:12" x14ac:dyDescent="0.2">
      <c r="A2790" s="159" t="s">
        <v>6593</v>
      </c>
      <c r="B2790" s="159" t="s">
        <v>6594</v>
      </c>
      <c r="C2790" s="159" t="s">
        <v>2930</v>
      </c>
      <c r="D2790" s="159" t="s">
        <v>2930</v>
      </c>
      <c r="E2790" s="160">
        <v>1</v>
      </c>
      <c r="F2790" s="161">
        <v>99999</v>
      </c>
      <c r="G2790" s="161">
        <v>100000</v>
      </c>
      <c r="H2790" s="159" t="s">
        <v>3670</v>
      </c>
      <c r="I2790" s="159" t="s">
        <v>3871</v>
      </c>
      <c r="J2790" s="159" t="s">
        <v>12729</v>
      </c>
      <c r="K2790" s="159"/>
      <c r="L2790" s="159" t="s">
        <v>12730</v>
      </c>
    </row>
    <row r="2791" spans="1:12" x14ac:dyDescent="0.2">
      <c r="A2791" s="159" t="s">
        <v>12731</v>
      </c>
      <c r="B2791" s="159" t="s">
        <v>12732</v>
      </c>
      <c r="C2791" s="159" t="s">
        <v>2930</v>
      </c>
      <c r="D2791" s="159" t="s">
        <v>2930</v>
      </c>
      <c r="E2791" s="160">
        <v>1</v>
      </c>
      <c r="F2791" s="161">
        <v>0</v>
      </c>
      <c r="G2791" s="161">
        <v>1900000</v>
      </c>
      <c r="H2791" s="159" t="s">
        <v>3651</v>
      </c>
      <c r="I2791" s="159" t="s">
        <v>3716</v>
      </c>
      <c r="J2791" s="159" t="s">
        <v>12733</v>
      </c>
      <c r="K2791" s="159"/>
      <c r="L2791" s="159" t="s">
        <v>12734</v>
      </c>
    </row>
    <row r="2792" spans="1:12" x14ac:dyDescent="0.2">
      <c r="A2792" s="159" t="s">
        <v>6929</v>
      </c>
      <c r="B2792" s="159" t="s">
        <v>6930</v>
      </c>
      <c r="C2792" s="159" t="s">
        <v>2930</v>
      </c>
      <c r="D2792" s="159" t="s">
        <v>12497</v>
      </c>
      <c r="E2792" s="160">
        <v>2</v>
      </c>
      <c r="F2792" s="161">
        <v>27289180</v>
      </c>
      <c r="G2792" s="161">
        <v>42289180</v>
      </c>
      <c r="H2792" s="159" t="s">
        <v>3651</v>
      </c>
      <c r="I2792" s="159" t="s">
        <v>3671</v>
      </c>
      <c r="J2792" s="159" t="s">
        <v>5234</v>
      </c>
      <c r="K2792" s="159"/>
      <c r="L2792" s="159" t="s">
        <v>12735</v>
      </c>
    </row>
    <row r="2793" spans="1:12" x14ac:dyDescent="0.2">
      <c r="A2793" s="159" t="s">
        <v>11838</v>
      </c>
      <c r="B2793" s="159" t="s">
        <v>11839</v>
      </c>
      <c r="C2793" s="159" t="s">
        <v>2930</v>
      </c>
      <c r="D2793" s="159" t="s">
        <v>2930</v>
      </c>
      <c r="E2793" s="160">
        <v>1</v>
      </c>
      <c r="F2793" s="161">
        <v>10749667</v>
      </c>
      <c r="G2793" s="161">
        <v>10749667</v>
      </c>
      <c r="H2793" s="159" t="s">
        <v>3651</v>
      </c>
      <c r="I2793" s="159" t="s">
        <v>3671</v>
      </c>
      <c r="J2793" s="159" t="s">
        <v>7177</v>
      </c>
      <c r="K2793" s="159"/>
      <c r="L2793" s="159" t="s">
        <v>12736</v>
      </c>
    </row>
    <row r="2794" spans="1:12" x14ac:dyDescent="0.2">
      <c r="A2794" s="159" t="s">
        <v>10513</v>
      </c>
      <c r="B2794" s="159" t="s">
        <v>10514</v>
      </c>
      <c r="C2794" s="159" t="s">
        <v>2930</v>
      </c>
      <c r="D2794" s="159" t="s">
        <v>2930</v>
      </c>
      <c r="E2794" s="160">
        <v>1</v>
      </c>
      <c r="F2794" s="161">
        <v>13765000</v>
      </c>
      <c r="G2794" s="161">
        <v>14999999</v>
      </c>
      <c r="H2794" s="159" t="s">
        <v>3651</v>
      </c>
      <c r="I2794" s="159" t="s">
        <v>3671</v>
      </c>
      <c r="J2794" s="159" t="s">
        <v>10515</v>
      </c>
      <c r="K2794" s="159" t="s">
        <v>182</v>
      </c>
      <c r="L2794" s="159" t="s">
        <v>12737</v>
      </c>
    </row>
    <row r="2795" spans="1:12" x14ac:dyDescent="0.2">
      <c r="A2795" s="159" t="s">
        <v>7571</v>
      </c>
      <c r="B2795" s="159" t="s">
        <v>7572</v>
      </c>
      <c r="C2795" s="159" t="s">
        <v>2930</v>
      </c>
      <c r="D2795" s="159" t="s">
        <v>2930</v>
      </c>
      <c r="E2795" s="160">
        <v>1</v>
      </c>
      <c r="F2795" s="161">
        <v>15000000</v>
      </c>
      <c r="G2795" s="161">
        <v>15000000</v>
      </c>
      <c r="H2795" s="159" t="s">
        <v>3670</v>
      </c>
      <c r="I2795" s="159" t="s">
        <v>4846</v>
      </c>
      <c r="J2795" s="159" t="s">
        <v>7573</v>
      </c>
      <c r="K2795" s="159" t="s">
        <v>182</v>
      </c>
      <c r="L2795" s="159" t="s">
        <v>12738</v>
      </c>
    </row>
    <row r="2796" spans="1:12" x14ac:dyDescent="0.2">
      <c r="A2796" s="159" t="s">
        <v>10961</v>
      </c>
      <c r="B2796" s="159" t="s">
        <v>10962</v>
      </c>
      <c r="C2796" s="159" t="s">
        <v>12739</v>
      </c>
      <c r="D2796" s="159" t="s">
        <v>12739</v>
      </c>
      <c r="E2796" s="160">
        <v>1</v>
      </c>
      <c r="F2796" s="161">
        <v>14500000</v>
      </c>
      <c r="G2796" s="161">
        <v>14500000</v>
      </c>
      <c r="H2796" s="159" t="s">
        <v>3651</v>
      </c>
      <c r="I2796" s="159" t="s">
        <v>3818</v>
      </c>
      <c r="J2796" s="159" t="s">
        <v>10963</v>
      </c>
      <c r="K2796" s="159"/>
      <c r="L2796" s="159" t="s">
        <v>12740</v>
      </c>
    </row>
    <row r="2797" spans="1:12" x14ac:dyDescent="0.2">
      <c r="A2797" s="159" t="s">
        <v>3713</v>
      </c>
      <c r="B2797" s="159" t="s">
        <v>3714</v>
      </c>
      <c r="C2797" s="159" t="s">
        <v>3570</v>
      </c>
      <c r="D2797" s="159" t="s">
        <v>3570</v>
      </c>
      <c r="E2797" s="160">
        <v>1</v>
      </c>
      <c r="F2797" s="161">
        <v>54649</v>
      </c>
      <c r="G2797" s="161">
        <v>1314650</v>
      </c>
      <c r="H2797" s="159" t="s">
        <v>3651</v>
      </c>
      <c r="I2797" s="159" t="s">
        <v>3671</v>
      </c>
      <c r="J2797" s="159" t="s">
        <v>4202</v>
      </c>
      <c r="K2797" s="159"/>
      <c r="L2797" s="159" t="s">
        <v>3571</v>
      </c>
    </row>
    <row r="2798" spans="1:12" x14ac:dyDescent="0.2">
      <c r="A2798" s="159" t="s">
        <v>6460</v>
      </c>
      <c r="B2798" s="159" t="s">
        <v>6461</v>
      </c>
      <c r="C2798" s="159" t="s">
        <v>3570</v>
      </c>
      <c r="D2798" s="159" t="s">
        <v>3570</v>
      </c>
      <c r="E2798" s="160">
        <v>1</v>
      </c>
      <c r="F2798" s="161">
        <v>149984200</v>
      </c>
      <c r="G2798" s="161">
        <v>149984200</v>
      </c>
      <c r="H2798" s="159" t="s">
        <v>3651</v>
      </c>
      <c r="I2798" s="159" t="s">
        <v>3656</v>
      </c>
      <c r="J2798" s="159" t="s">
        <v>3944</v>
      </c>
      <c r="K2798" s="159"/>
      <c r="L2798" s="159" t="s">
        <v>12741</v>
      </c>
    </row>
    <row r="2799" spans="1:12" x14ac:dyDescent="0.2">
      <c r="A2799" s="159" t="s">
        <v>7468</v>
      </c>
      <c r="B2799" s="159" t="s">
        <v>7469</v>
      </c>
      <c r="C2799" s="159" t="s">
        <v>3570</v>
      </c>
      <c r="D2799" s="159" t="s">
        <v>3570</v>
      </c>
      <c r="E2799" s="160">
        <v>1</v>
      </c>
      <c r="F2799" s="161">
        <v>25016264</v>
      </c>
      <c r="G2799" s="161">
        <v>25016264</v>
      </c>
      <c r="H2799" s="159" t="s">
        <v>3651</v>
      </c>
      <c r="I2799" s="159" t="s">
        <v>3776</v>
      </c>
      <c r="J2799" s="159" t="s">
        <v>5360</v>
      </c>
      <c r="K2799" s="159" t="s">
        <v>185</v>
      </c>
      <c r="L2799" s="159" t="s">
        <v>12742</v>
      </c>
    </row>
    <row r="2800" spans="1:12" x14ac:dyDescent="0.2">
      <c r="A2800" s="159" t="s">
        <v>5288</v>
      </c>
      <c r="B2800" s="159" t="s">
        <v>5289</v>
      </c>
      <c r="C2800" s="159" t="s">
        <v>12743</v>
      </c>
      <c r="D2800" s="159" t="s">
        <v>12744</v>
      </c>
      <c r="E2800" s="160">
        <v>2</v>
      </c>
      <c r="F2800" s="161">
        <v>25686104</v>
      </c>
      <c r="G2800" s="161">
        <v>35000000</v>
      </c>
      <c r="H2800" s="159" t="s">
        <v>3651</v>
      </c>
      <c r="I2800" s="159" t="s">
        <v>3671</v>
      </c>
      <c r="J2800" s="159" t="s">
        <v>4835</v>
      </c>
      <c r="K2800" s="159"/>
      <c r="L2800" s="159" t="s">
        <v>12745</v>
      </c>
    </row>
    <row r="2801" spans="1:12" x14ac:dyDescent="0.2">
      <c r="A2801" s="159" t="s">
        <v>12746</v>
      </c>
      <c r="B2801" s="159" t="s">
        <v>12747</v>
      </c>
      <c r="C2801" s="159" t="s">
        <v>12743</v>
      </c>
      <c r="D2801" s="159" t="s">
        <v>12743</v>
      </c>
      <c r="E2801" s="160">
        <v>1</v>
      </c>
      <c r="F2801" s="161">
        <v>10420</v>
      </c>
      <c r="G2801" s="161">
        <v>26051</v>
      </c>
      <c r="H2801" s="159" t="s">
        <v>3651</v>
      </c>
      <c r="I2801" s="159" t="s">
        <v>3776</v>
      </c>
      <c r="J2801" s="159" t="s">
        <v>5360</v>
      </c>
      <c r="K2801" s="159"/>
      <c r="L2801" s="159" t="s">
        <v>12748</v>
      </c>
    </row>
    <row r="2802" spans="1:12" x14ac:dyDescent="0.2">
      <c r="A2802" s="159" t="s">
        <v>12749</v>
      </c>
      <c r="B2802" s="159" t="s">
        <v>12750</v>
      </c>
      <c r="C2802" s="159" t="s">
        <v>12743</v>
      </c>
      <c r="D2802" s="159" t="s">
        <v>12743</v>
      </c>
      <c r="E2802" s="160">
        <v>1</v>
      </c>
      <c r="F2802" s="161">
        <v>5246777</v>
      </c>
      <c r="G2802" s="161">
        <v>8000000</v>
      </c>
      <c r="H2802" s="159" t="s">
        <v>3651</v>
      </c>
      <c r="I2802" s="159" t="s">
        <v>3871</v>
      </c>
      <c r="J2802" s="159" t="s">
        <v>3872</v>
      </c>
      <c r="K2802" s="159"/>
      <c r="L2802" s="159" t="s">
        <v>12751</v>
      </c>
    </row>
    <row r="2803" spans="1:12" x14ac:dyDescent="0.2">
      <c r="A2803" s="159" t="s">
        <v>12752</v>
      </c>
      <c r="B2803" s="159" t="s">
        <v>12753</v>
      </c>
      <c r="C2803" s="159" t="s">
        <v>12743</v>
      </c>
      <c r="D2803" s="159" t="s">
        <v>12754</v>
      </c>
      <c r="E2803" s="160">
        <v>2</v>
      </c>
      <c r="F2803" s="161">
        <v>3970000</v>
      </c>
      <c r="G2803" s="161">
        <v>3970000</v>
      </c>
      <c r="H2803" s="159" t="s">
        <v>3651</v>
      </c>
      <c r="I2803" s="159" t="s">
        <v>7410</v>
      </c>
      <c r="J2803" s="159" t="s">
        <v>12755</v>
      </c>
      <c r="K2803" s="159" t="s">
        <v>185</v>
      </c>
      <c r="L2803" s="159" t="s">
        <v>12756</v>
      </c>
    </row>
    <row r="2804" spans="1:12" x14ac:dyDescent="0.2">
      <c r="A2804" s="159" t="s">
        <v>12757</v>
      </c>
      <c r="B2804" s="159" t="s">
        <v>12758</v>
      </c>
      <c r="C2804" s="159" t="s">
        <v>3572</v>
      </c>
      <c r="D2804" s="159" t="s">
        <v>3572</v>
      </c>
      <c r="E2804" s="160">
        <v>1</v>
      </c>
      <c r="F2804" s="161">
        <v>8295686</v>
      </c>
      <c r="G2804" s="161">
        <v>8295686</v>
      </c>
      <c r="H2804" s="159" t="s">
        <v>3651</v>
      </c>
      <c r="I2804" s="159" t="s">
        <v>3818</v>
      </c>
      <c r="J2804" s="159" t="s">
        <v>9785</v>
      </c>
      <c r="K2804" s="159"/>
      <c r="L2804" s="159" t="s">
        <v>12759</v>
      </c>
    </row>
    <row r="2805" spans="1:12" x14ac:dyDescent="0.2">
      <c r="A2805" s="159" t="s">
        <v>12760</v>
      </c>
      <c r="B2805" s="159" t="s">
        <v>12761</v>
      </c>
      <c r="C2805" s="159" t="s">
        <v>3572</v>
      </c>
      <c r="D2805" s="159" t="s">
        <v>3572</v>
      </c>
      <c r="E2805" s="160">
        <v>1</v>
      </c>
      <c r="F2805" s="161">
        <v>7275000</v>
      </c>
      <c r="G2805" s="161">
        <v>15521640</v>
      </c>
      <c r="H2805" s="159" t="s">
        <v>3651</v>
      </c>
      <c r="I2805" s="159" t="s">
        <v>3690</v>
      </c>
      <c r="J2805" s="159" t="s">
        <v>12762</v>
      </c>
      <c r="K2805" s="159" t="s">
        <v>182</v>
      </c>
      <c r="L2805" s="159" t="s">
        <v>12763</v>
      </c>
    </row>
    <row r="2806" spans="1:12" x14ac:dyDescent="0.2">
      <c r="A2806" s="159" t="s">
        <v>12760</v>
      </c>
      <c r="B2806" s="159" t="s">
        <v>12761</v>
      </c>
      <c r="C2806" s="159" t="s">
        <v>3572</v>
      </c>
      <c r="D2806" s="159" t="s">
        <v>3572</v>
      </c>
      <c r="E2806" s="160">
        <v>1</v>
      </c>
      <c r="F2806" s="161">
        <v>11290750</v>
      </c>
      <c r="G2806" s="161">
        <v>11290750</v>
      </c>
      <c r="H2806" s="159" t="s">
        <v>3651</v>
      </c>
      <c r="I2806" s="159" t="s">
        <v>3690</v>
      </c>
      <c r="J2806" s="159" t="s">
        <v>12762</v>
      </c>
      <c r="K2806" s="159" t="s">
        <v>182</v>
      </c>
      <c r="L2806" s="159" t="s">
        <v>12764</v>
      </c>
    </row>
    <row r="2807" spans="1:12" x14ac:dyDescent="0.2">
      <c r="A2807" s="159" t="s">
        <v>10140</v>
      </c>
      <c r="B2807" s="159" t="s">
        <v>10141</v>
      </c>
      <c r="C2807" s="159" t="s">
        <v>3572</v>
      </c>
      <c r="D2807" s="159" t="s">
        <v>3572</v>
      </c>
      <c r="E2807" s="160">
        <v>1</v>
      </c>
      <c r="F2807" s="161">
        <v>2597500</v>
      </c>
      <c r="G2807" s="161">
        <v>6000000</v>
      </c>
      <c r="H2807" s="159" t="s">
        <v>3670</v>
      </c>
      <c r="I2807" s="159" t="s">
        <v>3716</v>
      </c>
      <c r="J2807" s="159" t="s">
        <v>6735</v>
      </c>
      <c r="K2807" s="159"/>
      <c r="L2807" s="159" t="s">
        <v>12765</v>
      </c>
    </row>
    <row r="2808" spans="1:12" x14ac:dyDescent="0.2">
      <c r="A2808" s="159" t="s">
        <v>12766</v>
      </c>
      <c r="B2808" s="159" t="s">
        <v>12767</v>
      </c>
      <c r="C2808" s="159" t="s">
        <v>3572</v>
      </c>
      <c r="D2808" s="159" t="s">
        <v>3572</v>
      </c>
      <c r="E2808" s="160">
        <v>1</v>
      </c>
      <c r="F2808" s="161">
        <v>16911616</v>
      </c>
      <c r="G2808" s="161">
        <v>88301893</v>
      </c>
      <c r="H2808" s="159" t="s">
        <v>3670</v>
      </c>
      <c r="I2808" s="159" t="s">
        <v>3671</v>
      </c>
      <c r="J2808" s="159" t="s">
        <v>5549</v>
      </c>
      <c r="K2808" s="159" t="s">
        <v>196</v>
      </c>
      <c r="L2808" s="159" t="s">
        <v>12768</v>
      </c>
    </row>
    <row r="2809" spans="1:12" x14ac:dyDescent="0.2">
      <c r="A2809" s="159" t="s">
        <v>3713</v>
      </c>
      <c r="B2809" s="159" t="s">
        <v>3714</v>
      </c>
      <c r="C2809" s="159" t="s">
        <v>3572</v>
      </c>
      <c r="D2809" s="159" t="s">
        <v>3572</v>
      </c>
      <c r="E2809" s="160">
        <v>1</v>
      </c>
      <c r="F2809" s="161">
        <v>30000</v>
      </c>
      <c r="G2809" s="161">
        <v>480000</v>
      </c>
      <c r="H2809" s="159" t="s">
        <v>3651</v>
      </c>
      <c r="I2809" s="159" t="s">
        <v>3671</v>
      </c>
      <c r="J2809" s="159" t="s">
        <v>4202</v>
      </c>
      <c r="K2809" s="159"/>
      <c r="L2809" s="159" t="s">
        <v>3573</v>
      </c>
    </row>
    <row r="2810" spans="1:12" x14ac:dyDescent="0.2">
      <c r="A2810" s="159" t="s">
        <v>12769</v>
      </c>
      <c r="B2810" s="159" t="s">
        <v>12770</v>
      </c>
      <c r="C2810" s="159" t="s">
        <v>3572</v>
      </c>
      <c r="D2810" s="159" t="s">
        <v>3572</v>
      </c>
      <c r="E2810" s="160">
        <v>1</v>
      </c>
      <c r="F2810" s="161">
        <v>6978195</v>
      </c>
      <c r="G2810" s="161">
        <v>10759378</v>
      </c>
      <c r="H2810" s="159" t="s">
        <v>3651</v>
      </c>
      <c r="I2810" s="159" t="s">
        <v>3656</v>
      </c>
      <c r="J2810" s="159" t="s">
        <v>3944</v>
      </c>
      <c r="K2810" s="159" t="s">
        <v>185</v>
      </c>
      <c r="L2810" s="159" t="s">
        <v>12771</v>
      </c>
    </row>
    <row r="2811" spans="1:12" x14ac:dyDescent="0.2">
      <c r="A2811" s="159" t="s">
        <v>12772</v>
      </c>
      <c r="B2811" s="159" t="s">
        <v>12773</v>
      </c>
      <c r="C2811" s="159" t="s">
        <v>3572</v>
      </c>
      <c r="D2811" s="159" t="s">
        <v>3572</v>
      </c>
      <c r="E2811" s="160">
        <v>1</v>
      </c>
      <c r="F2811" s="161">
        <v>2000000</v>
      </c>
      <c r="G2811" s="161">
        <v>2000000</v>
      </c>
      <c r="H2811" s="159" t="s">
        <v>3651</v>
      </c>
      <c r="I2811" s="159" t="s">
        <v>3776</v>
      </c>
      <c r="J2811" s="159" t="s">
        <v>5360</v>
      </c>
      <c r="K2811" s="159" t="s">
        <v>193</v>
      </c>
      <c r="L2811" s="159" t="s">
        <v>12774</v>
      </c>
    </row>
    <row r="2812" spans="1:12" x14ac:dyDescent="0.2">
      <c r="A2812" s="159" t="s">
        <v>7171</v>
      </c>
      <c r="B2812" s="159" t="s">
        <v>7172</v>
      </c>
      <c r="C2812" s="159" t="s">
        <v>8418</v>
      </c>
      <c r="D2812" s="159" t="s">
        <v>8418</v>
      </c>
      <c r="E2812" s="160">
        <v>1</v>
      </c>
      <c r="F2812" s="161">
        <v>2631775</v>
      </c>
      <c r="G2812" s="161">
        <v>2631775</v>
      </c>
      <c r="H2812" s="159" t="s">
        <v>3651</v>
      </c>
      <c r="I2812" s="159" t="s">
        <v>5565</v>
      </c>
      <c r="J2812" s="159" t="s">
        <v>6477</v>
      </c>
      <c r="K2812" s="159"/>
      <c r="L2812" s="159" t="s">
        <v>12775</v>
      </c>
    </row>
    <row r="2813" spans="1:12" x14ac:dyDescent="0.2">
      <c r="A2813" s="159" t="s">
        <v>12776</v>
      </c>
      <c r="B2813" s="159" t="s">
        <v>12777</v>
      </c>
      <c r="C2813" s="159" t="s">
        <v>8418</v>
      </c>
      <c r="D2813" s="159" t="s">
        <v>8418</v>
      </c>
      <c r="E2813" s="160">
        <v>1</v>
      </c>
      <c r="F2813" s="161">
        <v>8352108</v>
      </c>
      <c r="G2813" s="161">
        <v>12359189</v>
      </c>
      <c r="H2813" s="159" t="s">
        <v>3651</v>
      </c>
      <c r="I2813" s="159" t="s">
        <v>3656</v>
      </c>
      <c r="J2813" s="159" t="s">
        <v>10789</v>
      </c>
      <c r="K2813" s="159"/>
      <c r="L2813" s="159" t="s">
        <v>12778</v>
      </c>
    </row>
    <row r="2814" spans="1:12" x14ac:dyDescent="0.2">
      <c r="A2814" s="159" t="s">
        <v>12779</v>
      </c>
      <c r="B2814" s="159" t="s">
        <v>12780</v>
      </c>
      <c r="C2814" s="159" t="s">
        <v>8418</v>
      </c>
      <c r="D2814" s="159" t="s">
        <v>8418</v>
      </c>
      <c r="E2814" s="160">
        <v>1</v>
      </c>
      <c r="F2814" s="161">
        <v>5099997</v>
      </c>
      <c r="G2814" s="161">
        <v>5099997</v>
      </c>
      <c r="H2814" s="159" t="s">
        <v>3651</v>
      </c>
      <c r="I2814" s="159" t="s">
        <v>3671</v>
      </c>
      <c r="J2814" s="159" t="s">
        <v>3887</v>
      </c>
      <c r="K2814" s="159" t="s">
        <v>196</v>
      </c>
      <c r="L2814" s="159" t="s">
        <v>12781</v>
      </c>
    </row>
    <row r="2815" spans="1:12" x14ac:dyDescent="0.2">
      <c r="A2815" s="159" t="s">
        <v>8416</v>
      </c>
      <c r="B2815" s="159" t="s">
        <v>8417</v>
      </c>
      <c r="C2815" s="159" t="s">
        <v>8418</v>
      </c>
      <c r="D2815" s="159" t="s">
        <v>8418</v>
      </c>
      <c r="E2815" s="160">
        <v>1</v>
      </c>
      <c r="F2815" s="161">
        <v>5184500</v>
      </c>
      <c r="G2815" s="161">
        <v>5920000</v>
      </c>
      <c r="H2815" s="159" t="s">
        <v>3651</v>
      </c>
      <c r="I2815" s="159" t="s">
        <v>5733</v>
      </c>
      <c r="J2815" s="159" t="s">
        <v>5951</v>
      </c>
      <c r="K2815" s="159"/>
      <c r="L2815" s="159" t="s">
        <v>12782</v>
      </c>
    </row>
    <row r="2816" spans="1:12" x14ac:dyDescent="0.2">
      <c r="A2816" s="159" t="s">
        <v>12779</v>
      </c>
      <c r="B2816" s="159" t="s">
        <v>12780</v>
      </c>
      <c r="C2816" s="159" t="s">
        <v>8418</v>
      </c>
      <c r="D2816" s="159" t="s">
        <v>8418</v>
      </c>
      <c r="E2816" s="160">
        <v>1</v>
      </c>
      <c r="F2816" s="161">
        <v>8999974</v>
      </c>
      <c r="G2816" s="161">
        <v>8999974</v>
      </c>
      <c r="H2816" s="159" t="s">
        <v>3651</v>
      </c>
      <c r="I2816" s="159" t="s">
        <v>3671</v>
      </c>
      <c r="J2816" s="159" t="s">
        <v>3887</v>
      </c>
      <c r="K2816" s="159" t="s">
        <v>196</v>
      </c>
      <c r="L2816" s="159" t="s">
        <v>12783</v>
      </c>
    </row>
    <row r="2817" spans="1:12" x14ac:dyDescent="0.2">
      <c r="A2817" s="159" t="s">
        <v>12784</v>
      </c>
      <c r="B2817" s="159" t="s">
        <v>12785</v>
      </c>
      <c r="C2817" s="159" t="s">
        <v>8649</v>
      </c>
      <c r="D2817" s="159" t="s">
        <v>8649</v>
      </c>
      <c r="E2817" s="160">
        <v>1</v>
      </c>
      <c r="F2817" s="161">
        <v>125000</v>
      </c>
      <c r="G2817" s="161">
        <v>2000000</v>
      </c>
      <c r="H2817" s="159" t="s">
        <v>3651</v>
      </c>
      <c r="I2817" s="159" t="s">
        <v>3810</v>
      </c>
      <c r="J2817" s="159" t="s">
        <v>5040</v>
      </c>
      <c r="K2817" s="159"/>
      <c r="L2817" s="159" t="s">
        <v>12786</v>
      </c>
    </row>
    <row r="2818" spans="1:12" x14ac:dyDescent="0.2">
      <c r="A2818" s="159" t="s">
        <v>12787</v>
      </c>
      <c r="B2818" s="159" t="s">
        <v>12788</v>
      </c>
      <c r="C2818" s="159" t="s">
        <v>10804</v>
      </c>
      <c r="D2818" s="159" t="s">
        <v>10804</v>
      </c>
      <c r="E2818" s="160">
        <v>1</v>
      </c>
      <c r="F2818" s="161">
        <v>5000003</v>
      </c>
      <c r="G2818" s="161">
        <v>5000003</v>
      </c>
      <c r="H2818" s="159" t="s">
        <v>3651</v>
      </c>
      <c r="I2818" s="159" t="s">
        <v>3671</v>
      </c>
      <c r="J2818" s="159" t="s">
        <v>8846</v>
      </c>
      <c r="K2818" s="159"/>
      <c r="L2818" s="159" t="s">
        <v>12789</v>
      </c>
    </row>
    <row r="2819" spans="1:12" x14ac:dyDescent="0.2">
      <c r="A2819" s="159" t="s">
        <v>3802</v>
      </c>
      <c r="B2819" s="159" t="s">
        <v>3804</v>
      </c>
      <c r="C2819" s="159" t="s">
        <v>10804</v>
      </c>
      <c r="D2819" s="159" t="s">
        <v>10804</v>
      </c>
      <c r="E2819" s="160">
        <v>1</v>
      </c>
      <c r="F2819" s="161">
        <v>2738355</v>
      </c>
      <c r="G2819" s="161">
        <v>2738355</v>
      </c>
      <c r="H2819" s="159" t="s">
        <v>3670</v>
      </c>
      <c r="I2819" s="159" t="s">
        <v>3716</v>
      </c>
      <c r="J2819" s="159" t="s">
        <v>5899</v>
      </c>
      <c r="K2819" s="159"/>
      <c r="L2819" s="159" t="s">
        <v>3803</v>
      </c>
    </row>
    <row r="2820" spans="1:12" x14ac:dyDescent="0.2">
      <c r="A2820" s="159" t="s">
        <v>5055</v>
      </c>
      <c r="B2820" s="159" t="s">
        <v>5056</v>
      </c>
      <c r="C2820" s="159" t="s">
        <v>2184</v>
      </c>
      <c r="D2820" s="159" t="s">
        <v>2184</v>
      </c>
      <c r="E2820" s="160">
        <v>1</v>
      </c>
      <c r="F2820" s="161">
        <v>37500000</v>
      </c>
      <c r="G2820" s="161">
        <v>75000000</v>
      </c>
      <c r="H2820" s="159" t="s">
        <v>3651</v>
      </c>
      <c r="I2820" s="159" t="s">
        <v>3671</v>
      </c>
      <c r="J2820" s="159" t="s">
        <v>3868</v>
      </c>
      <c r="K2820" s="159" t="s">
        <v>182</v>
      </c>
      <c r="L2820" s="159" t="s">
        <v>12790</v>
      </c>
    </row>
    <row r="2821" spans="1:12" x14ac:dyDescent="0.2">
      <c r="A2821" s="159" t="s">
        <v>12791</v>
      </c>
      <c r="B2821" s="159" t="s">
        <v>12792</v>
      </c>
      <c r="C2821" s="159" t="s">
        <v>2184</v>
      </c>
      <c r="D2821" s="159" t="s">
        <v>2184</v>
      </c>
      <c r="E2821" s="160">
        <v>1</v>
      </c>
      <c r="F2821" s="161">
        <v>242000</v>
      </c>
      <c r="G2821" s="161">
        <v>500000</v>
      </c>
      <c r="H2821" s="159" t="s">
        <v>3651</v>
      </c>
      <c r="I2821" s="159" t="s">
        <v>3656</v>
      </c>
      <c r="J2821" s="159" t="s">
        <v>7950</v>
      </c>
      <c r="K2821" s="159" t="s">
        <v>185</v>
      </c>
      <c r="L2821" s="159" t="s">
        <v>12793</v>
      </c>
    </row>
    <row r="2822" spans="1:12" x14ac:dyDescent="0.2">
      <c r="A2822" s="159" t="s">
        <v>3802</v>
      </c>
      <c r="B2822" s="159" t="s">
        <v>3804</v>
      </c>
      <c r="C2822" s="159" t="s">
        <v>2184</v>
      </c>
      <c r="D2822" s="159" t="s">
        <v>2184</v>
      </c>
      <c r="E2822" s="160">
        <v>1</v>
      </c>
      <c r="F2822" s="161">
        <v>2885000</v>
      </c>
      <c r="G2822" s="161">
        <v>2885000</v>
      </c>
      <c r="H2822" s="159" t="s">
        <v>3670</v>
      </c>
      <c r="I2822" s="159" t="s">
        <v>3716</v>
      </c>
      <c r="J2822" s="159" t="s">
        <v>5899</v>
      </c>
      <c r="K2822" s="159"/>
      <c r="L2822" s="159" t="s">
        <v>3805</v>
      </c>
    </row>
    <row r="2823" spans="1:12" x14ac:dyDescent="0.2">
      <c r="A2823" s="159" t="s">
        <v>12794</v>
      </c>
      <c r="B2823" s="159" t="s">
        <v>12795</v>
      </c>
      <c r="C2823" s="159" t="s">
        <v>12796</v>
      </c>
      <c r="D2823" s="159" t="s">
        <v>12796</v>
      </c>
      <c r="E2823" s="160">
        <v>1</v>
      </c>
      <c r="F2823" s="161">
        <v>500000</v>
      </c>
      <c r="G2823" s="161">
        <v>1000000</v>
      </c>
      <c r="H2823" s="159" t="s">
        <v>3651</v>
      </c>
      <c r="I2823" s="159" t="s">
        <v>5061</v>
      </c>
      <c r="J2823" s="159" t="s">
        <v>12797</v>
      </c>
      <c r="K2823" s="159" t="s">
        <v>185</v>
      </c>
      <c r="L2823" s="159" t="s">
        <v>12798</v>
      </c>
    </row>
    <row r="2824" spans="1:12" x14ac:dyDescent="0.2">
      <c r="A2824" s="159" t="s">
        <v>11394</v>
      </c>
      <c r="B2824" s="159" t="s">
        <v>11395</v>
      </c>
      <c r="C2824" s="159" t="s">
        <v>12796</v>
      </c>
      <c r="D2824" s="159" t="s">
        <v>12796</v>
      </c>
      <c r="E2824" s="160">
        <v>1</v>
      </c>
      <c r="F2824" s="161">
        <v>5749998</v>
      </c>
      <c r="G2824" s="161">
        <v>24999999</v>
      </c>
      <c r="H2824" s="159" t="s">
        <v>3651</v>
      </c>
      <c r="I2824" s="159" t="s">
        <v>3716</v>
      </c>
      <c r="J2824" s="159" t="s">
        <v>12799</v>
      </c>
      <c r="K2824" s="159"/>
      <c r="L2824" s="159" t="s">
        <v>12800</v>
      </c>
    </row>
    <row r="2825" spans="1:12" x14ac:dyDescent="0.2">
      <c r="A2825" s="159" t="s">
        <v>5483</v>
      </c>
      <c r="B2825" s="159" t="s">
        <v>5484</v>
      </c>
      <c r="C2825" s="159" t="s">
        <v>12796</v>
      </c>
      <c r="D2825" s="159" t="s">
        <v>12796</v>
      </c>
      <c r="E2825" s="160">
        <v>1</v>
      </c>
      <c r="F2825" s="161">
        <v>175000</v>
      </c>
      <c r="G2825" s="161">
        <v>2000000</v>
      </c>
      <c r="H2825" s="159" t="s">
        <v>3670</v>
      </c>
      <c r="I2825" s="159" t="s">
        <v>3810</v>
      </c>
      <c r="J2825" s="159" t="s">
        <v>5485</v>
      </c>
      <c r="K2825" s="159" t="s">
        <v>182</v>
      </c>
      <c r="L2825" s="159" t="s">
        <v>12801</v>
      </c>
    </row>
    <row r="2826" spans="1:12" x14ac:dyDescent="0.2">
      <c r="A2826" s="159" t="s">
        <v>12802</v>
      </c>
      <c r="B2826" s="159" t="s">
        <v>12803</v>
      </c>
      <c r="C2826" s="159" t="s">
        <v>12796</v>
      </c>
      <c r="D2826" s="159" t="s">
        <v>12796</v>
      </c>
      <c r="E2826" s="160">
        <v>1</v>
      </c>
      <c r="F2826" s="161">
        <v>30596388</v>
      </c>
      <c r="G2826" s="161">
        <v>40800009</v>
      </c>
      <c r="H2826" s="159" t="s">
        <v>3651</v>
      </c>
      <c r="I2826" s="159" t="s">
        <v>3656</v>
      </c>
      <c r="J2826" s="159" t="s">
        <v>6763</v>
      </c>
      <c r="K2826" s="159"/>
      <c r="L2826" s="159" t="s">
        <v>12804</v>
      </c>
    </row>
    <row r="2827" spans="1:12" x14ac:dyDescent="0.2">
      <c r="A2827" s="159" t="s">
        <v>12805</v>
      </c>
      <c r="B2827" s="159" t="s">
        <v>12806</v>
      </c>
      <c r="C2827" s="159" t="s">
        <v>12807</v>
      </c>
      <c r="D2827" s="159" t="s">
        <v>12807</v>
      </c>
      <c r="E2827" s="160">
        <v>1</v>
      </c>
      <c r="F2827" s="161">
        <v>100000</v>
      </c>
      <c r="G2827" s="161"/>
      <c r="H2827" s="159" t="s">
        <v>3651</v>
      </c>
      <c r="I2827" s="159" t="s">
        <v>4940</v>
      </c>
      <c r="J2827" s="159" t="s">
        <v>7797</v>
      </c>
      <c r="K2827" s="159" t="s">
        <v>189</v>
      </c>
      <c r="L2827" s="159" t="s">
        <v>12808</v>
      </c>
    </row>
    <row r="2828" spans="1:12" x14ac:dyDescent="0.2">
      <c r="A2828" s="159" t="s">
        <v>12238</v>
      </c>
      <c r="B2828" s="159" t="s">
        <v>12239</v>
      </c>
      <c r="C2828" s="159" t="s">
        <v>12807</v>
      </c>
      <c r="D2828" s="159" t="s">
        <v>12807</v>
      </c>
      <c r="E2828" s="160">
        <v>1</v>
      </c>
      <c r="F2828" s="161">
        <v>56979133</v>
      </c>
      <c r="G2828" s="161">
        <v>56979133</v>
      </c>
      <c r="H2828" s="159" t="s">
        <v>3670</v>
      </c>
      <c r="I2828" s="159" t="s">
        <v>5209</v>
      </c>
      <c r="J2828" s="159" t="s">
        <v>5210</v>
      </c>
      <c r="K2828" s="159"/>
      <c r="L2828" s="159" t="s">
        <v>12809</v>
      </c>
    </row>
    <row r="2829" spans="1:12" x14ac:dyDescent="0.2">
      <c r="A2829" s="159" t="s">
        <v>12810</v>
      </c>
      <c r="B2829" s="159" t="s">
        <v>12811</v>
      </c>
      <c r="C2829" s="159" t="s">
        <v>12807</v>
      </c>
      <c r="D2829" s="159" t="s">
        <v>12807</v>
      </c>
      <c r="E2829" s="160">
        <v>1</v>
      </c>
      <c r="F2829" s="161">
        <v>50000</v>
      </c>
      <c r="G2829" s="161">
        <v>500000</v>
      </c>
      <c r="H2829" s="159" t="s">
        <v>3651</v>
      </c>
      <c r="I2829" s="159" t="s">
        <v>3893</v>
      </c>
      <c r="J2829" s="159" t="s">
        <v>5077</v>
      </c>
      <c r="K2829" s="159" t="s">
        <v>196</v>
      </c>
      <c r="L2829" s="159" t="s">
        <v>12812</v>
      </c>
    </row>
    <row r="2830" spans="1:12" x14ac:dyDescent="0.2">
      <c r="A2830" s="159" t="s">
        <v>12813</v>
      </c>
      <c r="B2830" s="159" t="s">
        <v>12814</v>
      </c>
      <c r="C2830" s="159" t="s">
        <v>12815</v>
      </c>
      <c r="D2830" s="159" t="s">
        <v>12815</v>
      </c>
      <c r="E2830" s="160">
        <v>1</v>
      </c>
      <c r="F2830" s="161">
        <v>2404259</v>
      </c>
      <c r="G2830" s="161">
        <v>2404259</v>
      </c>
      <c r="H2830" s="159" t="s">
        <v>3670</v>
      </c>
      <c r="I2830" s="159" t="s">
        <v>3680</v>
      </c>
      <c r="J2830" s="159" t="s">
        <v>12816</v>
      </c>
      <c r="K2830" s="159"/>
      <c r="L2830" s="159" t="s">
        <v>12817</v>
      </c>
    </row>
    <row r="2831" spans="1:12" x14ac:dyDescent="0.2">
      <c r="A2831" s="159" t="s">
        <v>10759</v>
      </c>
      <c r="B2831" s="159" t="s">
        <v>10760</v>
      </c>
      <c r="C2831" s="159" t="s">
        <v>12815</v>
      </c>
      <c r="D2831" s="159" t="s">
        <v>12815</v>
      </c>
      <c r="E2831" s="160">
        <v>1</v>
      </c>
      <c r="F2831" s="161">
        <v>2060000</v>
      </c>
      <c r="G2831" s="161">
        <v>2060000</v>
      </c>
      <c r="H2831" s="159" t="s">
        <v>3651</v>
      </c>
      <c r="I2831" s="159" t="s">
        <v>7988</v>
      </c>
      <c r="J2831" s="159" t="s">
        <v>12818</v>
      </c>
      <c r="K2831" s="159"/>
      <c r="L2831" s="159" t="s">
        <v>12819</v>
      </c>
    </row>
    <row r="2832" spans="1:12" x14ac:dyDescent="0.2">
      <c r="A2832" s="159" t="s">
        <v>7767</v>
      </c>
      <c r="B2832" s="159" t="s">
        <v>7768</v>
      </c>
      <c r="C2832" s="159" t="s">
        <v>2859</v>
      </c>
      <c r="D2832" s="159" t="s">
        <v>2859</v>
      </c>
      <c r="E2832" s="160">
        <v>1</v>
      </c>
      <c r="F2832" s="161">
        <v>0</v>
      </c>
      <c r="G2832" s="161">
        <v>500000</v>
      </c>
      <c r="H2832" s="159" t="s">
        <v>3651</v>
      </c>
      <c r="I2832" s="159" t="s">
        <v>4857</v>
      </c>
      <c r="J2832" s="159" t="s">
        <v>7770</v>
      </c>
      <c r="K2832" s="159"/>
      <c r="L2832" s="159" t="s">
        <v>12820</v>
      </c>
    </row>
    <row r="2833" spans="1:12" x14ac:dyDescent="0.2">
      <c r="A2833" s="159" t="s">
        <v>3806</v>
      </c>
      <c r="B2833" s="159" t="s">
        <v>3808</v>
      </c>
      <c r="C2833" s="159" t="s">
        <v>2859</v>
      </c>
      <c r="D2833" s="159" t="s">
        <v>2859</v>
      </c>
      <c r="E2833" s="160">
        <v>1</v>
      </c>
      <c r="F2833" s="161">
        <v>450000000</v>
      </c>
      <c r="G2833" s="161">
        <v>450000000</v>
      </c>
      <c r="H2833" s="159" t="s">
        <v>3670</v>
      </c>
      <c r="I2833" s="159" t="s">
        <v>3680</v>
      </c>
      <c r="J2833" s="159" t="s">
        <v>3680</v>
      </c>
      <c r="K2833" s="159"/>
      <c r="L2833" s="159" t="s">
        <v>3807</v>
      </c>
    </row>
    <row r="2834" spans="1:12" x14ac:dyDescent="0.2">
      <c r="A2834" s="159" t="s">
        <v>11806</v>
      </c>
      <c r="B2834" s="159" t="s">
        <v>11807</v>
      </c>
      <c r="C2834" s="159" t="s">
        <v>3523</v>
      </c>
      <c r="D2834" s="159" t="s">
        <v>3523</v>
      </c>
      <c r="E2834" s="160">
        <v>1</v>
      </c>
      <c r="F2834" s="161">
        <v>7000001</v>
      </c>
      <c r="G2834" s="161">
        <v>7000001</v>
      </c>
      <c r="H2834" s="159" t="s">
        <v>3651</v>
      </c>
      <c r="I2834" s="159" t="s">
        <v>3671</v>
      </c>
      <c r="J2834" s="159" t="s">
        <v>11809</v>
      </c>
      <c r="K2834" s="159"/>
      <c r="L2834" s="159" t="s">
        <v>12821</v>
      </c>
    </row>
    <row r="2835" spans="1:12" x14ac:dyDescent="0.2">
      <c r="A2835" s="159" t="s">
        <v>3784</v>
      </c>
      <c r="B2835" s="159" t="s">
        <v>3785</v>
      </c>
      <c r="C2835" s="159" t="s">
        <v>3523</v>
      </c>
      <c r="D2835" s="159" t="s">
        <v>3523</v>
      </c>
      <c r="E2835" s="160">
        <v>1</v>
      </c>
      <c r="F2835" s="161">
        <v>2246500</v>
      </c>
      <c r="G2835" s="161">
        <v>2246500</v>
      </c>
      <c r="H2835" s="159" t="s">
        <v>3670</v>
      </c>
      <c r="I2835" s="159" t="s">
        <v>3680</v>
      </c>
      <c r="J2835" s="159" t="s">
        <v>3680</v>
      </c>
      <c r="K2835" s="159" t="s">
        <v>185</v>
      </c>
      <c r="L2835" s="159" t="s">
        <v>3524</v>
      </c>
    </row>
    <row r="2836" spans="1:12" x14ac:dyDescent="0.2">
      <c r="A2836" s="159" t="s">
        <v>12822</v>
      </c>
      <c r="B2836" s="159" t="s">
        <v>12823</v>
      </c>
      <c r="C2836" s="159" t="s">
        <v>3523</v>
      </c>
      <c r="D2836" s="159" t="s">
        <v>3523</v>
      </c>
      <c r="E2836" s="160">
        <v>1</v>
      </c>
      <c r="F2836" s="161">
        <v>6861790</v>
      </c>
      <c r="G2836" s="161">
        <v>6861790</v>
      </c>
      <c r="H2836" s="159" t="s">
        <v>3651</v>
      </c>
      <c r="I2836" s="159" t="s">
        <v>3671</v>
      </c>
      <c r="J2836" s="159" t="s">
        <v>5016</v>
      </c>
      <c r="K2836" s="159" t="s">
        <v>196</v>
      </c>
      <c r="L2836" s="159" t="s">
        <v>12824</v>
      </c>
    </row>
    <row r="2837" spans="1:12" x14ac:dyDescent="0.2">
      <c r="A2837" s="159" t="s">
        <v>7634</v>
      </c>
      <c r="B2837" s="159" t="s">
        <v>7635</v>
      </c>
      <c r="C2837" s="159" t="s">
        <v>3523</v>
      </c>
      <c r="D2837" s="159" t="s">
        <v>3523</v>
      </c>
      <c r="E2837" s="160">
        <v>1</v>
      </c>
      <c r="F2837" s="161">
        <v>499999</v>
      </c>
      <c r="G2837" s="161">
        <v>499999</v>
      </c>
      <c r="H2837" s="159" t="s">
        <v>3670</v>
      </c>
      <c r="I2837" s="159" t="s">
        <v>6980</v>
      </c>
      <c r="J2837" s="159" t="s">
        <v>7637</v>
      </c>
      <c r="K2837" s="159"/>
      <c r="L2837" s="159" t="s">
        <v>12825</v>
      </c>
    </row>
    <row r="2838" spans="1:12" x14ac:dyDescent="0.2">
      <c r="A2838" s="159" t="s">
        <v>11806</v>
      </c>
      <c r="B2838" s="159" t="s">
        <v>11807</v>
      </c>
      <c r="C2838" s="159" t="s">
        <v>3523</v>
      </c>
      <c r="D2838" s="159" t="s">
        <v>3523</v>
      </c>
      <c r="E2838" s="160">
        <v>1</v>
      </c>
      <c r="F2838" s="161">
        <v>8600008</v>
      </c>
      <c r="G2838" s="161">
        <v>8600008</v>
      </c>
      <c r="H2838" s="159" t="s">
        <v>3651</v>
      </c>
      <c r="I2838" s="159" t="s">
        <v>3671</v>
      </c>
      <c r="J2838" s="159" t="s">
        <v>11809</v>
      </c>
      <c r="K2838" s="159"/>
      <c r="L2838" s="159" t="s">
        <v>12826</v>
      </c>
    </row>
    <row r="2839" spans="1:12" x14ac:dyDescent="0.2">
      <c r="A2839" s="159" t="s">
        <v>10737</v>
      </c>
      <c r="B2839" s="159" t="s">
        <v>10738</v>
      </c>
      <c r="C2839" s="159" t="s">
        <v>3523</v>
      </c>
      <c r="D2839" s="159" t="s">
        <v>3523</v>
      </c>
      <c r="E2839" s="160">
        <v>1</v>
      </c>
      <c r="F2839" s="161">
        <v>7103000</v>
      </c>
      <c r="G2839" s="161">
        <v>10000000</v>
      </c>
      <c r="H2839" s="159" t="s">
        <v>3670</v>
      </c>
      <c r="I2839" s="159" t="s">
        <v>3666</v>
      </c>
      <c r="J2839" s="159" t="s">
        <v>12827</v>
      </c>
      <c r="K2839" s="159"/>
      <c r="L2839" s="159" t="s">
        <v>12828</v>
      </c>
    </row>
    <row r="2840" spans="1:12" x14ac:dyDescent="0.2">
      <c r="A2840" s="159" t="s">
        <v>10266</v>
      </c>
      <c r="B2840" s="159" t="s">
        <v>10267</v>
      </c>
      <c r="C2840" s="159" t="s">
        <v>3523</v>
      </c>
      <c r="D2840" s="159" t="s">
        <v>3523</v>
      </c>
      <c r="E2840" s="160">
        <v>1</v>
      </c>
      <c r="F2840" s="161">
        <v>434512</v>
      </c>
      <c r="G2840" s="161">
        <v>434512</v>
      </c>
      <c r="H2840" s="159" t="s">
        <v>3651</v>
      </c>
      <c r="I2840" s="159" t="s">
        <v>3818</v>
      </c>
      <c r="J2840" s="159" t="s">
        <v>12829</v>
      </c>
      <c r="K2840" s="159"/>
      <c r="L2840" s="159" t="s">
        <v>12830</v>
      </c>
    </row>
    <row r="2841" spans="1:12" x14ac:dyDescent="0.2">
      <c r="A2841" s="159" t="s">
        <v>8543</v>
      </c>
      <c r="B2841" s="159" t="s">
        <v>8544</v>
      </c>
      <c r="C2841" s="159" t="s">
        <v>12831</v>
      </c>
      <c r="D2841" s="159" t="s">
        <v>3580</v>
      </c>
      <c r="E2841" s="160">
        <v>2</v>
      </c>
      <c r="F2841" s="161">
        <v>12908022</v>
      </c>
      <c r="G2841" s="161">
        <v>12999998</v>
      </c>
      <c r="H2841" s="159" t="s">
        <v>3670</v>
      </c>
      <c r="I2841" s="159" t="s">
        <v>3680</v>
      </c>
      <c r="J2841" s="159" t="s">
        <v>7792</v>
      </c>
      <c r="K2841" s="159"/>
      <c r="L2841" s="159" t="s">
        <v>12832</v>
      </c>
    </row>
    <row r="2842" spans="1:12" x14ac:dyDescent="0.2">
      <c r="A2842" s="159" t="s">
        <v>11279</v>
      </c>
      <c r="B2842" s="159" t="s">
        <v>11280</v>
      </c>
      <c r="C2842" s="159" t="s">
        <v>12831</v>
      </c>
      <c r="D2842" s="159" t="s">
        <v>12831</v>
      </c>
      <c r="E2842" s="160">
        <v>1</v>
      </c>
      <c r="F2842" s="161">
        <v>28725</v>
      </c>
      <c r="G2842" s="161">
        <v>28725</v>
      </c>
      <c r="H2842" s="159" t="s">
        <v>3651</v>
      </c>
      <c r="I2842" s="159" t="s">
        <v>3671</v>
      </c>
      <c r="J2842" s="159" t="s">
        <v>4835</v>
      </c>
      <c r="K2842" s="159" t="s">
        <v>193</v>
      </c>
      <c r="L2842" s="159" t="s">
        <v>12833</v>
      </c>
    </row>
    <row r="2843" spans="1:12" x14ac:dyDescent="0.2">
      <c r="A2843" s="159" t="s">
        <v>12834</v>
      </c>
      <c r="B2843" s="159" t="s">
        <v>12835</v>
      </c>
      <c r="C2843" s="159" t="s">
        <v>12527</v>
      </c>
      <c r="D2843" s="159" t="s">
        <v>12527</v>
      </c>
      <c r="E2843" s="160">
        <v>1</v>
      </c>
      <c r="F2843" s="161">
        <v>182414405</v>
      </c>
      <c r="G2843" s="161">
        <v>208045929</v>
      </c>
      <c r="H2843" s="159" t="s">
        <v>3651</v>
      </c>
      <c r="I2843" s="159" t="s">
        <v>3663</v>
      </c>
      <c r="J2843" s="159" t="s">
        <v>5044</v>
      </c>
      <c r="K2843" s="159" t="s">
        <v>182</v>
      </c>
      <c r="L2843" s="159" t="s">
        <v>12836</v>
      </c>
    </row>
    <row r="2844" spans="1:12" x14ac:dyDescent="0.2">
      <c r="A2844" s="159" t="s">
        <v>12837</v>
      </c>
      <c r="B2844" s="159" t="s">
        <v>12838</v>
      </c>
      <c r="C2844" s="159" t="s">
        <v>12839</v>
      </c>
      <c r="D2844" s="159" t="s">
        <v>12839</v>
      </c>
      <c r="E2844" s="160">
        <v>1</v>
      </c>
      <c r="F2844" s="161">
        <v>1000000</v>
      </c>
      <c r="G2844" s="161">
        <v>1000000</v>
      </c>
      <c r="H2844" s="159" t="s">
        <v>3670</v>
      </c>
      <c r="I2844" s="159" t="s">
        <v>5807</v>
      </c>
      <c r="J2844" s="159" t="s">
        <v>8115</v>
      </c>
      <c r="K2844" s="159"/>
      <c r="L2844" s="159" t="s">
        <v>12840</v>
      </c>
    </row>
    <row r="2845" spans="1:12" x14ac:dyDescent="0.2">
      <c r="A2845" s="159" t="s">
        <v>8378</v>
      </c>
      <c r="B2845" s="159" t="s">
        <v>8379</v>
      </c>
      <c r="C2845" s="159" t="s">
        <v>12839</v>
      </c>
      <c r="D2845" s="159" t="s">
        <v>12839</v>
      </c>
      <c r="E2845" s="160">
        <v>1</v>
      </c>
      <c r="F2845" s="161">
        <v>0</v>
      </c>
      <c r="G2845" s="161">
        <v>31977359</v>
      </c>
      <c r="H2845" s="159" t="s">
        <v>3651</v>
      </c>
      <c r="I2845" s="159" t="s">
        <v>3690</v>
      </c>
      <c r="J2845" s="159" t="s">
        <v>8380</v>
      </c>
      <c r="K2845" s="159"/>
      <c r="L2845" s="159" t="s">
        <v>12841</v>
      </c>
    </row>
    <row r="2846" spans="1:12" x14ac:dyDescent="0.2">
      <c r="A2846" s="159" t="s">
        <v>7099</v>
      </c>
      <c r="B2846" s="159" t="s">
        <v>7100</v>
      </c>
      <c r="C2846" s="159" t="s">
        <v>12839</v>
      </c>
      <c r="D2846" s="159" t="s">
        <v>12839</v>
      </c>
      <c r="E2846" s="160">
        <v>1</v>
      </c>
      <c r="F2846" s="161">
        <v>6316555</v>
      </c>
      <c r="G2846" s="161">
        <v>9000000</v>
      </c>
      <c r="H2846" s="159" t="s">
        <v>3651</v>
      </c>
      <c r="I2846" s="159" t="s">
        <v>3671</v>
      </c>
      <c r="J2846" s="159" t="s">
        <v>3868</v>
      </c>
      <c r="K2846" s="159" t="s">
        <v>189</v>
      </c>
      <c r="L2846" s="159" t="s">
        <v>12842</v>
      </c>
    </row>
    <row r="2847" spans="1:12" x14ac:dyDescent="0.2">
      <c r="A2847" s="159" t="s">
        <v>6792</v>
      </c>
      <c r="B2847" s="159" t="s">
        <v>6793</v>
      </c>
      <c r="C2847" s="159" t="s">
        <v>12839</v>
      </c>
      <c r="D2847" s="159" t="s">
        <v>12839</v>
      </c>
      <c r="E2847" s="160">
        <v>1</v>
      </c>
      <c r="F2847" s="161">
        <v>8662428</v>
      </c>
      <c r="G2847" s="161">
        <v>8662428</v>
      </c>
      <c r="H2847" s="159" t="s">
        <v>3651</v>
      </c>
      <c r="I2847" s="159" t="s">
        <v>3871</v>
      </c>
      <c r="J2847" s="159" t="s">
        <v>6794</v>
      </c>
      <c r="K2847" s="159" t="s">
        <v>189</v>
      </c>
      <c r="L2847" s="159" t="s">
        <v>12843</v>
      </c>
    </row>
    <row r="2848" spans="1:12" x14ac:dyDescent="0.2">
      <c r="A2848" s="159" t="s">
        <v>3713</v>
      </c>
      <c r="B2848" s="159" t="s">
        <v>3714</v>
      </c>
      <c r="C2848" s="159" t="s">
        <v>3574</v>
      </c>
      <c r="D2848" s="159" t="s">
        <v>3574</v>
      </c>
      <c r="E2848" s="160">
        <v>1</v>
      </c>
      <c r="F2848" s="161">
        <v>265918</v>
      </c>
      <c r="G2848" s="161">
        <v>6382020</v>
      </c>
      <c r="H2848" s="159" t="s">
        <v>3651</v>
      </c>
      <c r="I2848" s="159" t="s">
        <v>3671</v>
      </c>
      <c r="J2848" s="159" t="s">
        <v>8846</v>
      </c>
      <c r="K2848" s="159"/>
      <c r="L2848" s="159" t="s">
        <v>3575</v>
      </c>
    </row>
    <row r="2849" spans="1:12" x14ac:dyDescent="0.2">
      <c r="A2849" s="159" t="s">
        <v>9196</v>
      </c>
      <c r="B2849" s="159" t="s">
        <v>9197</v>
      </c>
      <c r="C2849" s="159" t="s">
        <v>3574</v>
      </c>
      <c r="D2849" s="159" t="s">
        <v>3574</v>
      </c>
      <c r="E2849" s="160">
        <v>1</v>
      </c>
      <c r="F2849" s="161">
        <v>3497500</v>
      </c>
      <c r="G2849" s="161">
        <v>8750000</v>
      </c>
      <c r="H2849" s="159" t="s">
        <v>3670</v>
      </c>
      <c r="I2849" s="159" t="s">
        <v>3656</v>
      </c>
      <c r="J2849" s="159" t="s">
        <v>4924</v>
      </c>
      <c r="K2849" s="159"/>
      <c r="L2849" s="159" t="s">
        <v>12844</v>
      </c>
    </row>
    <row r="2850" spans="1:12" x14ac:dyDescent="0.2">
      <c r="A2850" s="159" t="s">
        <v>3713</v>
      </c>
      <c r="B2850" s="159" t="s">
        <v>3714</v>
      </c>
      <c r="C2850" s="159" t="s">
        <v>3574</v>
      </c>
      <c r="D2850" s="159" t="s">
        <v>3574</v>
      </c>
      <c r="E2850" s="160">
        <v>1</v>
      </c>
      <c r="F2850" s="161">
        <v>152500</v>
      </c>
      <c r="G2850" s="161">
        <v>3660000</v>
      </c>
      <c r="H2850" s="159" t="s">
        <v>3651</v>
      </c>
      <c r="I2850" s="159" t="s">
        <v>3671</v>
      </c>
      <c r="J2850" s="159" t="s">
        <v>8846</v>
      </c>
      <c r="K2850" s="159"/>
      <c r="L2850" s="159" t="s">
        <v>3577</v>
      </c>
    </row>
    <row r="2851" spans="1:12" x14ac:dyDescent="0.2">
      <c r="A2851" s="159" t="s">
        <v>3713</v>
      </c>
      <c r="B2851" s="159" t="s">
        <v>3714</v>
      </c>
      <c r="C2851" s="159" t="s">
        <v>3574</v>
      </c>
      <c r="D2851" s="159" t="s">
        <v>3574</v>
      </c>
      <c r="E2851" s="160">
        <v>1</v>
      </c>
      <c r="F2851" s="161">
        <v>208334</v>
      </c>
      <c r="G2851" s="161">
        <v>5000010</v>
      </c>
      <c r="H2851" s="159" t="s">
        <v>3651</v>
      </c>
      <c r="I2851" s="159" t="s">
        <v>3671</v>
      </c>
      <c r="J2851" s="159" t="s">
        <v>8846</v>
      </c>
      <c r="K2851" s="159"/>
      <c r="L2851" s="159" t="s">
        <v>3576</v>
      </c>
    </row>
    <row r="2852" spans="1:12" x14ac:dyDescent="0.2">
      <c r="A2852" s="159" t="s">
        <v>12845</v>
      </c>
      <c r="B2852" s="159" t="s">
        <v>12846</v>
      </c>
      <c r="C2852" s="159" t="s">
        <v>12847</v>
      </c>
      <c r="D2852" s="159" t="s">
        <v>11086</v>
      </c>
      <c r="E2852" s="160">
        <v>5</v>
      </c>
      <c r="F2852" s="161">
        <v>725000</v>
      </c>
      <c r="G2852" s="161">
        <v>300000</v>
      </c>
      <c r="H2852" s="159" t="s">
        <v>3670</v>
      </c>
      <c r="I2852" s="159" t="s">
        <v>3716</v>
      </c>
      <c r="J2852" s="159" t="s">
        <v>12848</v>
      </c>
      <c r="K2852" s="159"/>
      <c r="L2852" s="159" t="s">
        <v>12849</v>
      </c>
    </row>
    <row r="2853" spans="1:12" x14ac:dyDescent="0.2">
      <c r="A2853" s="159" t="s">
        <v>12850</v>
      </c>
      <c r="B2853" s="159" t="s">
        <v>12851</v>
      </c>
      <c r="C2853" s="159" t="s">
        <v>12847</v>
      </c>
      <c r="D2853" s="159" t="s">
        <v>12847</v>
      </c>
      <c r="E2853" s="160">
        <v>1</v>
      </c>
      <c r="F2853" s="161">
        <v>1145098</v>
      </c>
      <c r="G2853" s="161">
        <v>1244100</v>
      </c>
      <c r="H2853" s="159" t="s">
        <v>3651</v>
      </c>
      <c r="I2853" s="159" t="s">
        <v>3810</v>
      </c>
      <c r="J2853" s="159" t="s">
        <v>6071</v>
      </c>
      <c r="K2853" s="159" t="s">
        <v>196</v>
      </c>
      <c r="L2853" s="159" t="s">
        <v>12852</v>
      </c>
    </row>
    <row r="2854" spans="1:12" x14ac:dyDescent="0.2">
      <c r="A2854" s="159" t="s">
        <v>12853</v>
      </c>
      <c r="B2854" s="159" t="s">
        <v>12854</v>
      </c>
      <c r="C2854" s="159" t="s">
        <v>12754</v>
      </c>
      <c r="D2854" s="159" t="s">
        <v>12754</v>
      </c>
      <c r="E2854" s="160">
        <v>1</v>
      </c>
      <c r="F2854" s="161">
        <v>3313000</v>
      </c>
      <c r="G2854" s="161">
        <v>5000000</v>
      </c>
      <c r="H2854" s="159" t="s">
        <v>3651</v>
      </c>
      <c r="I2854" s="159" t="s">
        <v>4857</v>
      </c>
      <c r="J2854" s="159" t="s">
        <v>12855</v>
      </c>
      <c r="K2854" s="159" t="s">
        <v>193</v>
      </c>
      <c r="L2854" s="159" t="s">
        <v>12856</v>
      </c>
    </row>
    <row r="2855" spans="1:12" x14ac:dyDescent="0.2">
      <c r="A2855" s="159" t="s">
        <v>12857</v>
      </c>
      <c r="B2855" s="159" t="s">
        <v>12858</v>
      </c>
      <c r="C2855" s="159" t="s">
        <v>12859</v>
      </c>
      <c r="D2855" s="159" t="s">
        <v>12860</v>
      </c>
      <c r="E2855" s="160">
        <v>2</v>
      </c>
      <c r="F2855" s="161">
        <v>7142974</v>
      </c>
      <c r="G2855" s="161">
        <v>7918951</v>
      </c>
      <c r="H2855" s="159" t="s">
        <v>3651</v>
      </c>
      <c r="I2855" s="159" t="s">
        <v>4846</v>
      </c>
      <c r="J2855" s="159" t="s">
        <v>4968</v>
      </c>
      <c r="K2855" s="159" t="s">
        <v>182</v>
      </c>
      <c r="L2855" s="159" t="s">
        <v>12861</v>
      </c>
    </row>
    <row r="2856" spans="1:12" x14ac:dyDescent="0.2">
      <c r="A2856" s="159" t="s">
        <v>7685</v>
      </c>
      <c r="B2856" s="159" t="s">
        <v>7686</v>
      </c>
      <c r="C2856" s="159" t="s">
        <v>12859</v>
      </c>
      <c r="D2856" s="159" t="s">
        <v>12859</v>
      </c>
      <c r="E2856" s="160">
        <v>1</v>
      </c>
      <c r="F2856" s="161">
        <v>24999967</v>
      </c>
      <c r="G2856" s="161">
        <v>25000000</v>
      </c>
      <c r="H2856" s="159" t="s">
        <v>3651</v>
      </c>
      <c r="I2856" s="159" t="s">
        <v>3680</v>
      </c>
      <c r="J2856" s="159" t="s">
        <v>5656</v>
      </c>
      <c r="K2856" s="159"/>
      <c r="L2856" s="159" t="s">
        <v>12862</v>
      </c>
    </row>
    <row r="2857" spans="1:12" x14ac:dyDescent="0.2">
      <c r="A2857" s="159" t="s">
        <v>5615</v>
      </c>
      <c r="B2857" s="159" t="s">
        <v>5616</v>
      </c>
      <c r="C2857" s="159" t="s">
        <v>12859</v>
      </c>
      <c r="D2857" s="159" t="s">
        <v>12859</v>
      </c>
      <c r="E2857" s="160">
        <v>1</v>
      </c>
      <c r="F2857" s="161">
        <v>3275000</v>
      </c>
      <c r="G2857" s="161">
        <v>3400000</v>
      </c>
      <c r="H2857" s="159" t="s">
        <v>3651</v>
      </c>
      <c r="I2857" s="159" t="s">
        <v>3810</v>
      </c>
      <c r="J2857" s="159" t="s">
        <v>3861</v>
      </c>
      <c r="K2857" s="159" t="s">
        <v>182</v>
      </c>
      <c r="L2857" s="159" t="s">
        <v>12863</v>
      </c>
    </row>
    <row r="2858" spans="1:12" x14ac:dyDescent="0.2">
      <c r="A2858" s="159" t="s">
        <v>12864</v>
      </c>
      <c r="B2858" s="159" t="s">
        <v>12865</v>
      </c>
      <c r="C2858" s="159" t="s">
        <v>12859</v>
      </c>
      <c r="D2858" s="159" t="s">
        <v>12859</v>
      </c>
      <c r="E2858" s="160">
        <v>1</v>
      </c>
      <c r="F2858" s="161">
        <v>3107595</v>
      </c>
      <c r="G2858" s="161">
        <v>5107595</v>
      </c>
      <c r="H2858" s="159" t="s">
        <v>3651</v>
      </c>
      <c r="I2858" s="159" t="s">
        <v>3656</v>
      </c>
      <c r="J2858" s="159" t="s">
        <v>4895</v>
      </c>
      <c r="K2858" s="159" t="s">
        <v>185</v>
      </c>
      <c r="L2858" s="159" t="s">
        <v>12866</v>
      </c>
    </row>
    <row r="2859" spans="1:12" x14ac:dyDescent="0.2">
      <c r="A2859" s="159" t="s">
        <v>12867</v>
      </c>
      <c r="B2859" s="159" t="s">
        <v>12868</v>
      </c>
      <c r="C2859" s="159" t="s">
        <v>12869</v>
      </c>
      <c r="D2859" s="159" t="s">
        <v>12869</v>
      </c>
      <c r="E2859" s="160">
        <v>1</v>
      </c>
      <c r="F2859" s="161">
        <v>4400000</v>
      </c>
      <c r="G2859" s="161">
        <v>7503360</v>
      </c>
      <c r="H2859" s="159" t="s">
        <v>3651</v>
      </c>
      <c r="I2859" s="159" t="s">
        <v>5209</v>
      </c>
      <c r="J2859" s="159" t="s">
        <v>5663</v>
      </c>
      <c r="K2859" s="159" t="s">
        <v>196</v>
      </c>
      <c r="L2859" s="159" t="s">
        <v>12870</v>
      </c>
    </row>
    <row r="2860" spans="1:12" x14ac:dyDescent="0.2">
      <c r="A2860" s="159" t="s">
        <v>6780</v>
      </c>
      <c r="B2860" s="159" t="s">
        <v>6781</v>
      </c>
      <c r="C2860" s="159" t="s">
        <v>12869</v>
      </c>
      <c r="D2860" s="159" t="s">
        <v>11146</v>
      </c>
      <c r="E2860" s="160">
        <v>2</v>
      </c>
      <c r="F2860" s="161">
        <v>9392180</v>
      </c>
      <c r="G2860" s="161">
        <v>15000000</v>
      </c>
      <c r="H2860" s="159" t="s">
        <v>3651</v>
      </c>
      <c r="I2860" s="159" t="s">
        <v>4846</v>
      </c>
      <c r="J2860" s="159" t="s">
        <v>4958</v>
      </c>
      <c r="K2860" s="159"/>
      <c r="L2860" s="159" t="s">
        <v>12871</v>
      </c>
    </row>
    <row r="2861" spans="1:12" x14ac:dyDescent="0.2">
      <c r="A2861" s="159" t="s">
        <v>12872</v>
      </c>
      <c r="B2861" s="159" t="s">
        <v>12873</v>
      </c>
      <c r="C2861" s="159" t="s">
        <v>9414</v>
      </c>
      <c r="D2861" s="159" t="s">
        <v>9414</v>
      </c>
      <c r="E2861" s="160">
        <v>1</v>
      </c>
      <c r="F2861" s="161">
        <v>622500</v>
      </c>
      <c r="G2861" s="161">
        <v>2400000</v>
      </c>
      <c r="H2861" s="159" t="s">
        <v>3670</v>
      </c>
      <c r="I2861" s="159" t="s">
        <v>3680</v>
      </c>
      <c r="J2861" s="159" t="s">
        <v>12874</v>
      </c>
      <c r="K2861" s="159"/>
      <c r="L2861" s="159" t="s">
        <v>12875</v>
      </c>
    </row>
    <row r="2862" spans="1:12" x14ac:dyDescent="0.2">
      <c r="A2862" s="159" t="s">
        <v>7030</v>
      </c>
      <c r="B2862" s="159" t="s">
        <v>7031</v>
      </c>
      <c r="C2862" s="159" t="s">
        <v>9414</v>
      </c>
      <c r="D2862" s="159" t="s">
        <v>9414</v>
      </c>
      <c r="E2862" s="160">
        <v>1</v>
      </c>
      <c r="F2862" s="161">
        <v>1000000</v>
      </c>
      <c r="G2862" s="161">
        <v>4000000</v>
      </c>
      <c r="H2862" s="159" t="s">
        <v>3651</v>
      </c>
      <c r="I2862" s="159" t="s">
        <v>3671</v>
      </c>
      <c r="J2862" s="159" t="s">
        <v>6104</v>
      </c>
      <c r="K2862" s="159" t="s">
        <v>182</v>
      </c>
      <c r="L2862" s="159" t="s">
        <v>12876</v>
      </c>
    </row>
    <row r="2863" spans="1:12" x14ac:dyDescent="0.2">
      <c r="A2863" s="159" t="s">
        <v>12877</v>
      </c>
      <c r="B2863" s="159" t="s">
        <v>12878</v>
      </c>
      <c r="C2863" s="159" t="s">
        <v>9414</v>
      </c>
      <c r="D2863" s="159" t="s">
        <v>9414</v>
      </c>
      <c r="E2863" s="160">
        <v>1</v>
      </c>
      <c r="F2863" s="161">
        <v>600000</v>
      </c>
      <c r="G2863" s="161">
        <v>600000</v>
      </c>
      <c r="H2863" s="159" t="s">
        <v>3651</v>
      </c>
      <c r="I2863" s="159" t="s">
        <v>5250</v>
      </c>
      <c r="J2863" s="159" t="s">
        <v>5476</v>
      </c>
      <c r="K2863" s="159" t="s">
        <v>193</v>
      </c>
      <c r="L2863" s="159" t="s">
        <v>12879</v>
      </c>
    </row>
    <row r="2864" spans="1:12" x14ac:dyDescent="0.2">
      <c r="A2864" s="159" t="s">
        <v>12880</v>
      </c>
      <c r="B2864" s="159" t="s">
        <v>12881</v>
      </c>
      <c r="C2864" s="159" t="s">
        <v>12882</v>
      </c>
      <c r="D2864" s="159" t="s">
        <v>12883</v>
      </c>
      <c r="E2864" s="160">
        <v>2</v>
      </c>
      <c r="F2864" s="161">
        <v>9073160</v>
      </c>
      <c r="G2864" s="161">
        <v>10000000</v>
      </c>
      <c r="H2864" s="159" t="s">
        <v>3651</v>
      </c>
      <c r="I2864" s="159" t="s">
        <v>3671</v>
      </c>
      <c r="J2864" s="159" t="s">
        <v>3887</v>
      </c>
      <c r="K2864" s="159" t="s">
        <v>185</v>
      </c>
      <c r="L2864" s="159" t="s">
        <v>12884</v>
      </c>
    </row>
    <row r="2865" spans="1:12" x14ac:dyDescent="0.2">
      <c r="A2865" s="159" t="s">
        <v>6719</v>
      </c>
      <c r="B2865" s="159" t="s">
        <v>6720</v>
      </c>
      <c r="C2865" s="159" t="s">
        <v>12882</v>
      </c>
      <c r="D2865" s="159" t="s">
        <v>12885</v>
      </c>
      <c r="E2865" s="160">
        <v>2</v>
      </c>
      <c r="F2865" s="161">
        <v>1865406</v>
      </c>
      <c r="G2865" s="161">
        <v>1865406</v>
      </c>
      <c r="H2865" s="159" t="s">
        <v>3651</v>
      </c>
      <c r="I2865" s="159" t="s">
        <v>3656</v>
      </c>
      <c r="J2865" s="159" t="s">
        <v>3978</v>
      </c>
      <c r="K2865" s="159"/>
      <c r="L2865" s="159" t="s">
        <v>12886</v>
      </c>
    </row>
    <row r="2866" spans="1:12" x14ac:dyDescent="0.2">
      <c r="A2866" s="159" t="s">
        <v>12887</v>
      </c>
      <c r="B2866" s="159" t="s">
        <v>12888</v>
      </c>
      <c r="C2866" s="159" t="s">
        <v>12882</v>
      </c>
      <c r="D2866" s="159" t="s">
        <v>12882</v>
      </c>
      <c r="E2866" s="160">
        <v>1</v>
      </c>
      <c r="F2866" s="161">
        <v>3333333</v>
      </c>
      <c r="G2866" s="161">
        <v>3333415</v>
      </c>
      <c r="H2866" s="159" t="s">
        <v>3670</v>
      </c>
      <c r="I2866" s="159" t="s">
        <v>3656</v>
      </c>
      <c r="J2866" s="159" t="s">
        <v>12889</v>
      </c>
      <c r="K2866" s="159" t="s">
        <v>196</v>
      </c>
      <c r="L2866" s="159" t="s">
        <v>12890</v>
      </c>
    </row>
    <row r="2867" spans="1:12" x14ac:dyDescent="0.2">
      <c r="A2867" s="159" t="s">
        <v>5593</v>
      </c>
      <c r="B2867" s="159" t="s">
        <v>5594</v>
      </c>
      <c r="C2867" s="159" t="s">
        <v>12882</v>
      </c>
      <c r="D2867" s="159" t="s">
        <v>12882</v>
      </c>
      <c r="E2867" s="160">
        <v>1</v>
      </c>
      <c r="F2867" s="161">
        <v>3849998</v>
      </c>
      <c r="G2867" s="161">
        <v>4999997</v>
      </c>
      <c r="H2867" s="159" t="s">
        <v>3651</v>
      </c>
      <c r="I2867" s="159" t="s">
        <v>3656</v>
      </c>
      <c r="J2867" s="159" t="s">
        <v>4895</v>
      </c>
      <c r="K2867" s="159"/>
      <c r="L2867" s="159" t="s">
        <v>12891</v>
      </c>
    </row>
    <row r="2868" spans="1:12" x14ac:dyDescent="0.2">
      <c r="A2868" s="159" t="s">
        <v>8479</v>
      </c>
      <c r="B2868" s="159" t="s">
        <v>8480</v>
      </c>
      <c r="C2868" s="159" t="s">
        <v>12892</v>
      </c>
      <c r="D2868" s="159" t="s">
        <v>12892</v>
      </c>
      <c r="E2868" s="160">
        <v>1</v>
      </c>
      <c r="F2868" s="161">
        <v>1096500</v>
      </c>
      <c r="G2868" s="161">
        <v>4000000</v>
      </c>
      <c r="H2868" s="159" t="s">
        <v>3651</v>
      </c>
      <c r="I2868" s="159" t="s">
        <v>5184</v>
      </c>
      <c r="J2868" s="159" t="s">
        <v>8481</v>
      </c>
      <c r="K2868" s="159"/>
      <c r="L2868" s="159" t="s">
        <v>12893</v>
      </c>
    </row>
    <row r="2869" spans="1:12" x14ac:dyDescent="0.2">
      <c r="A2869" s="159" t="s">
        <v>7027</v>
      </c>
      <c r="B2869" s="159" t="s">
        <v>7028</v>
      </c>
      <c r="C2869" s="159" t="s">
        <v>12892</v>
      </c>
      <c r="D2869" s="159" t="s">
        <v>12892</v>
      </c>
      <c r="E2869" s="160">
        <v>1</v>
      </c>
      <c r="F2869" s="161">
        <v>5341000</v>
      </c>
      <c r="G2869" s="161">
        <v>6000000</v>
      </c>
      <c r="H2869" s="159" t="s">
        <v>3651</v>
      </c>
      <c r="I2869" s="159" t="s">
        <v>3671</v>
      </c>
      <c r="J2869" s="159" t="s">
        <v>4835</v>
      </c>
      <c r="K2869" s="159"/>
      <c r="L2869" s="159" t="s">
        <v>12894</v>
      </c>
    </row>
    <row r="2870" spans="1:12" x14ac:dyDescent="0.2">
      <c r="A2870" s="159" t="s">
        <v>7912</v>
      </c>
      <c r="B2870" s="159" t="s">
        <v>7913</v>
      </c>
      <c r="C2870" s="159" t="s">
        <v>3600</v>
      </c>
      <c r="D2870" s="159" t="s">
        <v>3600</v>
      </c>
      <c r="E2870" s="160">
        <v>1</v>
      </c>
      <c r="F2870" s="161">
        <v>17803838</v>
      </c>
      <c r="G2870" s="161"/>
      <c r="H2870" s="159" t="s">
        <v>3651</v>
      </c>
      <c r="I2870" s="159" t="s">
        <v>4996</v>
      </c>
      <c r="J2870" s="159" t="s">
        <v>5093</v>
      </c>
      <c r="K2870" s="159"/>
      <c r="L2870" s="159" t="s">
        <v>12895</v>
      </c>
    </row>
    <row r="2871" spans="1:12" x14ac:dyDescent="0.2">
      <c r="A2871" s="159" t="s">
        <v>7912</v>
      </c>
      <c r="B2871" s="159" t="s">
        <v>7913</v>
      </c>
      <c r="C2871" s="159" t="s">
        <v>3600</v>
      </c>
      <c r="D2871" s="159" t="s">
        <v>3600</v>
      </c>
      <c r="E2871" s="160">
        <v>1</v>
      </c>
      <c r="F2871" s="161">
        <v>16978238</v>
      </c>
      <c r="G2871" s="161"/>
      <c r="H2871" s="159" t="s">
        <v>3651</v>
      </c>
      <c r="I2871" s="159" t="s">
        <v>4996</v>
      </c>
      <c r="J2871" s="159" t="s">
        <v>5093</v>
      </c>
      <c r="K2871" s="159"/>
      <c r="L2871" s="159" t="s">
        <v>12896</v>
      </c>
    </row>
    <row r="2872" spans="1:12" x14ac:dyDescent="0.2">
      <c r="A2872" s="159" t="s">
        <v>12897</v>
      </c>
      <c r="B2872" s="159" t="s">
        <v>5122</v>
      </c>
      <c r="C2872" s="159" t="s">
        <v>3600</v>
      </c>
      <c r="D2872" s="159" t="s">
        <v>3600</v>
      </c>
      <c r="E2872" s="160">
        <v>1</v>
      </c>
      <c r="F2872" s="161">
        <v>5000000</v>
      </c>
      <c r="G2872" s="161">
        <v>12000000</v>
      </c>
      <c r="H2872" s="159" t="s">
        <v>3651</v>
      </c>
      <c r="I2872" s="159" t="s">
        <v>4852</v>
      </c>
      <c r="J2872" s="159" t="s">
        <v>12898</v>
      </c>
      <c r="K2872" s="159" t="s">
        <v>182</v>
      </c>
      <c r="L2872" s="159" t="s">
        <v>12899</v>
      </c>
    </row>
    <row r="2873" spans="1:12" x14ac:dyDescent="0.2">
      <c r="A2873" s="159" t="s">
        <v>3715</v>
      </c>
      <c r="B2873" s="159" t="s">
        <v>3717</v>
      </c>
      <c r="C2873" s="159" t="s">
        <v>3600</v>
      </c>
      <c r="D2873" s="159" t="s">
        <v>3600</v>
      </c>
      <c r="E2873" s="160">
        <v>1</v>
      </c>
      <c r="F2873" s="161">
        <v>1636582</v>
      </c>
      <c r="G2873" s="161">
        <v>8000000</v>
      </c>
      <c r="H2873" s="159" t="s">
        <v>3670</v>
      </c>
      <c r="I2873" s="159" t="s">
        <v>3716</v>
      </c>
      <c r="J2873" s="159" t="s">
        <v>7317</v>
      </c>
      <c r="K2873" s="159"/>
      <c r="L2873" s="159" t="s">
        <v>3601</v>
      </c>
    </row>
    <row r="2874" spans="1:12" x14ac:dyDescent="0.2">
      <c r="A2874" s="159" t="s">
        <v>8197</v>
      </c>
      <c r="B2874" s="159" t="s">
        <v>8198</v>
      </c>
      <c r="C2874" s="159" t="s">
        <v>3600</v>
      </c>
      <c r="D2874" s="159" t="s">
        <v>3600</v>
      </c>
      <c r="E2874" s="160">
        <v>1</v>
      </c>
      <c r="F2874" s="161">
        <v>5000000</v>
      </c>
      <c r="G2874" s="161">
        <v>5000000</v>
      </c>
      <c r="H2874" s="159" t="s">
        <v>3651</v>
      </c>
      <c r="I2874" s="159" t="s">
        <v>3810</v>
      </c>
      <c r="J2874" s="159" t="s">
        <v>5617</v>
      </c>
      <c r="K2874" s="159"/>
      <c r="L2874" s="159" t="s">
        <v>12900</v>
      </c>
    </row>
    <row r="2875" spans="1:12" x14ac:dyDescent="0.2">
      <c r="A2875" s="159" t="s">
        <v>7912</v>
      </c>
      <c r="B2875" s="159" t="s">
        <v>7913</v>
      </c>
      <c r="C2875" s="159" t="s">
        <v>3600</v>
      </c>
      <c r="D2875" s="159" t="s">
        <v>3600</v>
      </c>
      <c r="E2875" s="160">
        <v>1</v>
      </c>
      <c r="F2875" s="161">
        <v>18303838</v>
      </c>
      <c r="G2875" s="161"/>
      <c r="H2875" s="159" t="s">
        <v>3651</v>
      </c>
      <c r="I2875" s="159" t="s">
        <v>4996</v>
      </c>
      <c r="J2875" s="159" t="s">
        <v>5093</v>
      </c>
      <c r="K2875" s="159"/>
      <c r="L2875" s="159" t="s">
        <v>12901</v>
      </c>
    </row>
    <row r="2876" spans="1:12" x14ac:dyDescent="0.2">
      <c r="A2876" s="159" t="s">
        <v>11621</v>
      </c>
      <c r="B2876" s="159" t="s">
        <v>11622</v>
      </c>
      <c r="C2876" s="159" t="s">
        <v>11267</v>
      </c>
      <c r="D2876" s="159" t="s">
        <v>4309</v>
      </c>
      <c r="E2876" s="160">
        <v>2</v>
      </c>
      <c r="F2876" s="161">
        <v>2925000</v>
      </c>
      <c r="G2876" s="161">
        <v>4000000</v>
      </c>
      <c r="H2876" s="159" t="s">
        <v>3651</v>
      </c>
      <c r="I2876" s="159" t="s">
        <v>3656</v>
      </c>
      <c r="J2876" s="159" t="s">
        <v>3978</v>
      </c>
      <c r="K2876" s="159" t="s">
        <v>182</v>
      </c>
      <c r="L2876" s="159" t="s">
        <v>12902</v>
      </c>
    </row>
    <row r="2877" spans="1:12" x14ac:dyDescent="0.2">
      <c r="A2877" s="159" t="s">
        <v>10791</v>
      </c>
      <c r="B2877" s="159" t="s">
        <v>10792</v>
      </c>
      <c r="C2877" s="159" t="s">
        <v>11267</v>
      </c>
      <c r="D2877" s="159" t="s">
        <v>11267</v>
      </c>
      <c r="E2877" s="160">
        <v>1</v>
      </c>
      <c r="F2877" s="161">
        <v>44999997</v>
      </c>
      <c r="G2877" s="161">
        <v>59999995</v>
      </c>
      <c r="H2877" s="159" t="s">
        <v>3651</v>
      </c>
      <c r="I2877" s="159" t="s">
        <v>3656</v>
      </c>
      <c r="J2877" s="159" t="s">
        <v>5226</v>
      </c>
      <c r="K2877" s="159"/>
      <c r="L2877" s="159" t="s">
        <v>12903</v>
      </c>
    </row>
    <row r="2878" spans="1:12" x14ac:dyDescent="0.2">
      <c r="A2878" s="159" t="s">
        <v>10451</v>
      </c>
      <c r="B2878" s="159" t="s">
        <v>10452</v>
      </c>
      <c r="C2878" s="159" t="s">
        <v>10348</v>
      </c>
      <c r="D2878" s="159" t="s">
        <v>10348</v>
      </c>
      <c r="E2878" s="160">
        <v>1</v>
      </c>
      <c r="F2878" s="161">
        <v>19379799</v>
      </c>
      <c r="G2878" s="161">
        <v>22000000</v>
      </c>
      <c r="H2878" s="159" t="s">
        <v>3670</v>
      </c>
      <c r="I2878" s="159" t="s">
        <v>3671</v>
      </c>
      <c r="J2878" s="159" t="s">
        <v>4902</v>
      </c>
      <c r="K2878" s="159"/>
      <c r="L2878" s="159" t="s">
        <v>12904</v>
      </c>
    </row>
    <row r="2879" spans="1:12" x14ac:dyDescent="0.2">
      <c r="A2879" s="159" t="s">
        <v>9394</v>
      </c>
      <c r="B2879" s="159" t="s">
        <v>9395</v>
      </c>
      <c r="C2879" s="159" t="s">
        <v>10348</v>
      </c>
      <c r="D2879" s="159" t="s">
        <v>10348</v>
      </c>
      <c r="E2879" s="160">
        <v>1</v>
      </c>
      <c r="F2879" s="161">
        <v>1043002</v>
      </c>
      <c r="G2879" s="161">
        <v>1043002</v>
      </c>
      <c r="H2879" s="159" t="s">
        <v>3670</v>
      </c>
      <c r="I2879" s="159" t="s">
        <v>6565</v>
      </c>
      <c r="J2879" s="159" t="s">
        <v>3663</v>
      </c>
      <c r="K2879" s="159" t="s">
        <v>189</v>
      </c>
      <c r="L2879" s="159" t="s">
        <v>12905</v>
      </c>
    </row>
    <row r="2880" spans="1:12" x14ac:dyDescent="0.2">
      <c r="A2880" s="159" t="s">
        <v>12906</v>
      </c>
      <c r="B2880" s="159" t="s">
        <v>12907</v>
      </c>
      <c r="C2880" s="159" t="s">
        <v>10348</v>
      </c>
      <c r="D2880" s="159" t="s">
        <v>10348</v>
      </c>
      <c r="E2880" s="160">
        <v>1</v>
      </c>
      <c r="F2880" s="161">
        <v>0</v>
      </c>
      <c r="G2880" s="161">
        <v>25000000</v>
      </c>
      <c r="H2880" s="159" t="s">
        <v>3670</v>
      </c>
      <c r="I2880" s="159" t="s">
        <v>4846</v>
      </c>
      <c r="J2880" s="159" t="s">
        <v>4958</v>
      </c>
      <c r="K2880" s="159" t="s">
        <v>199</v>
      </c>
      <c r="L2880" s="159" t="s">
        <v>12908</v>
      </c>
    </row>
    <row r="2881" spans="1:12" x14ac:dyDescent="0.2">
      <c r="A2881" s="159" t="s">
        <v>9258</v>
      </c>
      <c r="B2881" s="159" t="s">
        <v>9259</v>
      </c>
      <c r="C2881" s="159" t="s">
        <v>10348</v>
      </c>
      <c r="D2881" s="159" t="s">
        <v>10348</v>
      </c>
      <c r="E2881" s="160">
        <v>1</v>
      </c>
      <c r="F2881" s="161">
        <v>250000</v>
      </c>
      <c r="G2881" s="161">
        <v>250000</v>
      </c>
      <c r="H2881" s="159" t="s">
        <v>3670</v>
      </c>
      <c r="I2881" s="159" t="s">
        <v>3680</v>
      </c>
      <c r="J2881" s="159" t="s">
        <v>8670</v>
      </c>
      <c r="K2881" s="159"/>
      <c r="L2881" s="159" t="s">
        <v>12909</v>
      </c>
    </row>
    <row r="2882" spans="1:12" x14ac:dyDescent="0.2">
      <c r="A2882" s="159" t="s">
        <v>5721</v>
      </c>
      <c r="B2882" s="159" t="s">
        <v>5722</v>
      </c>
      <c r="C2882" s="159" t="s">
        <v>10348</v>
      </c>
      <c r="D2882" s="159" t="s">
        <v>10348</v>
      </c>
      <c r="E2882" s="160">
        <v>1</v>
      </c>
      <c r="F2882" s="161">
        <v>250000</v>
      </c>
      <c r="G2882" s="161">
        <v>250000</v>
      </c>
      <c r="H2882" s="159" t="s">
        <v>3651</v>
      </c>
      <c r="I2882" s="159" t="s">
        <v>3660</v>
      </c>
      <c r="J2882" s="159" t="s">
        <v>5723</v>
      </c>
      <c r="K2882" s="159"/>
      <c r="L2882" s="159" t="s">
        <v>12910</v>
      </c>
    </row>
    <row r="2883" spans="1:12" x14ac:dyDescent="0.2">
      <c r="A2883" s="159" t="s">
        <v>9394</v>
      </c>
      <c r="B2883" s="159" t="s">
        <v>9395</v>
      </c>
      <c r="C2883" s="159" t="s">
        <v>12911</v>
      </c>
      <c r="D2883" s="159" t="s">
        <v>12911</v>
      </c>
      <c r="E2883" s="160">
        <v>1</v>
      </c>
      <c r="F2883" s="161">
        <v>1075003</v>
      </c>
      <c r="G2883" s="161">
        <v>1075003</v>
      </c>
      <c r="H2883" s="159" t="s">
        <v>3670</v>
      </c>
      <c r="I2883" s="159" t="s">
        <v>6565</v>
      </c>
      <c r="J2883" s="159" t="s">
        <v>3663</v>
      </c>
      <c r="K2883" s="159" t="s">
        <v>189</v>
      </c>
      <c r="L2883" s="159" t="s">
        <v>12912</v>
      </c>
    </row>
    <row r="2884" spans="1:12" x14ac:dyDescent="0.2">
      <c r="A2884" s="159" t="s">
        <v>7539</v>
      </c>
      <c r="B2884" s="159" t="s">
        <v>7540</v>
      </c>
      <c r="C2884" s="159" t="s">
        <v>12911</v>
      </c>
      <c r="D2884" s="159" t="s">
        <v>12913</v>
      </c>
      <c r="E2884" s="160">
        <v>2</v>
      </c>
      <c r="F2884" s="161">
        <v>26763207</v>
      </c>
      <c r="G2884" s="161">
        <v>58496525</v>
      </c>
      <c r="H2884" s="159" t="s">
        <v>3670</v>
      </c>
      <c r="I2884" s="159" t="s">
        <v>3671</v>
      </c>
      <c r="J2884" s="159" t="s">
        <v>3887</v>
      </c>
      <c r="K2884" s="159" t="s">
        <v>185</v>
      </c>
      <c r="L2884" s="159" t="s">
        <v>12914</v>
      </c>
    </row>
    <row r="2885" spans="1:12" x14ac:dyDescent="0.2">
      <c r="A2885" s="159" t="s">
        <v>12627</v>
      </c>
      <c r="B2885" s="159" t="s">
        <v>12628</v>
      </c>
      <c r="C2885" s="159" t="s">
        <v>12911</v>
      </c>
      <c r="D2885" s="159" t="s">
        <v>12911</v>
      </c>
      <c r="E2885" s="160">
        <v>1</v>
      </c>
      <c r="F2885" s="161">
        <v>600000</v>
      </c>
      <c r="G2885" s="161">
        <v>600000</v>
      </c>
      <c r="H2885" s="159" t="s">
        <v>3651</v>
      </c>
      <c r="I2885" s="159" t="s">
        <v>3810</v>
      </c>
      <c r="J2885" s="159" t="s">
        <v>3861</v>
      </c>
      <c r="K2885" s="159"/>
      <c r="L2885" s="159" t="s">
        <v>12915</v>
      </c>
    </row>
    <row r="2886" spans="1:12" x14ac:dyDescent="0.2">
      <c r="A2886" s="159" t="s">
        <v>7498</v>
      </c>
      <c r="B2886" s="159" t="s">
        <v>7499</v>
      </c>
      <c r="C2886" s="159" t="s">
        <v>12911</v>
      </c>
      <c r="D2886" s="159" t="s">
        <v>12911</v>
      </c>
      <c r="E2886" s="160">
        <v>1</v>
      </c>
      <c r="F2886" s="161">
        <v>600000</v>
      </c>
      <c r="G2886" s="161">
        <v>600000</v>
      </c>
      <c r="H2886" s="159" t="s">
        <v>3651</v>
      </c>
      <c r="I2886" s="159" t="s">
        <v>3666</v>
      </c>
      <c r="J2886" s="159" t="s">
        <v>5305</v>
      </c>
      <c r="K2886" s="159"/>
      <c r="L2886" s="159" t="s">
        <v>12916</v>
      </c>
    </row>
    <row r="2887" spans="1:12" x14ac:dyDescent="0.2">
      <c r="A2887" s="159" t="s">
        <v>12917</v>
      </c>
      <c r="B2887" s="159" t="s">
        <v>12918</v>
      </c>
      <c r="C2887" s="159" t="s">
        <v>12919</v>
      </c>
      <c r="D2887" s="159" t="s">
        <v>12919</v>
      </c>
      <c r="E2887" s="160">
        <v>1</v>
      </c>
      <c r="F2887" s="161">
        <v>49999995</v>
      </c>
      <c r="G2887" s="161">
        <v>149999990</v>
      </c>
      <c r="H2887" s="159" t="s">
        <v>3651</v>
      </c>
      <c r="I2887" s="159" t="s">
        <v>3656</v>
      </c>
      <c r="J2887" s="159" t="s">
        <v>7788</v>
      </c>
      <c r="K2887" s="159"/>
      <c r="L2887" s="159" t="s">
        <v>12920</v>
      </c>
    </row>
    <row r="2888" spans="1:12" x14ac:dyDescent="0.2">
      <c r="A2888" s="159" t="s">
        <v>3901</v>
      </c>
      <c r="B2888" s="159" t="s">
        <v>12921</v>
      </c>
      <c r="C2888" s="159" t="s">
        <v>12922</v>
      </c>
      <c r="D2888" s="159" t="s">
        <v>12922</v>
      </c>
      <c r="E2888" s="160">
        <v>1</v>
      </c>
      <c r="F2888" s="161">
        <v>185027642</v>
      </c>
      <c r="G2888" s="161">
        <v>185027642</v>
      </c>
      <c r="H2888" s="159" t="s">
        <v>3651</v>
      </c>
      <c r="I2888" s="159" t="s">
        <v>3671</v>
      </c>
      <c r="J2888" s="159" t="s">
        <v>3851</v>
      </c>
      <c r="K2888" s="159"/>
      <c r="L2888" s="159" t="s">
        <v>3902</v>
      </c>
    </row>
    <row r="2889" spans="1:12" x14ac:dyDescent="0.2">
      <c r="A2889" s="159" t="s">
        <v>11628</v>
      </c>
      <c r="B2889" s="159" t="s">
        <v>11629</v>
      </c>
      <c r="C2889" s="159" t="s">
        <v>12922</v>
      </c>
      <c r="D2889" s="159" t="s">
        <v>12922</v>
      </c>
      <c r="E2889" s="160">
        <v>1</v>
      </c>
      <c r="F2889" s="161">
        <v>0</v>
      </c>
      <c r="G2889" s="161">
        <v>0</v>
      </c>
      <c r="H2889" s="159" t="s">
        <v>3651</v>
      </c>
      <c r="I2889" s="159" t="s">
        <v>3690</v>
      </c>
      <c r="J2889" s="159" t="s">
        <v>11630</v>
      </c>
      <c r="K2889" s="159"/>
      <c r="L2889" s="159" t="s">
        <v>12923</v>
      </c>
    </row>
    <row r="2890" spans="1:12" x14ac:dyDescent="0.2">
      <c r="A2890" s="159" t="s">
        <v>7252</v>
      </c>
      <c r="B2890" s="159" t="s">
        <v>7253</v>
      </c>
      <c r="C2890" s="159" t="s">
        <v>12922</v>
      </c>
      <c r="D2890" s="159" t="s">
        <v>12922</v>
      </c>
      <c r="E2890" s="160">
        <v>1</v>
      </c>
      <c r="F2890" s="161">
        <v>30527397</v>
      </c>
      <c r="G2890" s="161">
        <v>40000000</v>
      </c>
      <c r="H2890" s="159" t="s">
        <v>3670</v>
      </c>
      <c r="I2890" s="159" t="s">
        <v>5209</v>
      </c>
      <c r="J2890" s="159" t="s">
        <v>5663</v>
      </c>
      <c r="K2890" s="159"/>
      <c r="L2890" s="159" t="s">
        <v>12924</v>
      </c>
    </row>
    <row r="2891" spans="1:12" x14ac:dyDescent="0.2">
      <c r="A2891" s="159" t="s">
        <v>5918</v>
      </c>
      <c r="B2891" s="159" t="s">
        <v>5919</v>
      </c>
      <c r="C2891" s="159" t="s">
        <v>12922</v>
      </c>
      <c r="D2891" s="159" t="s">
        <v>12922</v>
      </c>
      <c r="E2891" s="160">
        <v>1</v>
      </c>
      <c r="F2891" s="161">
        <v>15000000</v>
      </c>
      <c r="G2891" s="161">
        <v>15000000</v>
      </c>
      <c r="H2891" s="159" t="s">
        <v>3651</v>
      </c>
      <c r="I2891" s="159" t="s">
        <v>3776</v>
      </c>
      <c r="J2891" s="159" t="s">
        <v>5920</v>
      </c>
      <c r="K2891" s="159"/>
      <c r="L2891" s="159" t="s">
        <v>12925</v>
      </c>
    </row>
    <row r="2892" spans="1:12" x14ac:dyDescent="0.2">
      <c r="A2892" s="159" t="s">
        <v>11628</v>
      </c>
      <c r="B2892" s="159" t="s">
        <v>11629</v>
      </c>
      <c r="C2892" s="159" t="s">
        <v>12922</v>
      </c>
      <c r="D2892" s="159" t="s">
        <v>12922</v>
      </c>
      <c r="E2892" s="160">
        <v>1</v>
      </c>
      <c r="F2892" s="161">
        <v>0</v>
      </c>
      <c r="G2892" s="161">
        <v>25000000</v>
      </c>
      <c r="H2892" s="159" t="s">
        <v>3651</v>
      </c>
      <c r="I2892" s="159" t="s">
        <v>3690</v>
      </c>
      <c r="J2892" s="159" t="s">
        <v>11630</v>
      </c>
      <c r="K2892" s="159"/>
      <c r="L2892" s="159" t="s">
        <v>12926</v>
      </c>
    </row>
    <row r="2893" spans="1:12" x14ac:dyDescent="0.2">
      <c r="A2893" s="159" t="s">
        <v>7034</v>
      </c>
      <c r="B2893" s="159" t="s">
        <v>7035</v>
      </c>
      <c r="C2893" s="159" t="s">
        <v>12927</v>
      </c>
      <c r="D2893" s="159" t="s">
        <v>7802</v>
      </c>
      <c r="E2893" s="160">
        <v>2</v>
      </c>
      <c r="F2893" s="161">
        <v>4000032</v>
      </c>
      <c r="G2893" s="161"/>
      <c r="H2893" s="159" t="s">
        <v>3670</v>
      </c>
      <c r="I2893" s="159" t="s">
        <v>3871</v>
      </c>
      <c r="J2893" s="159" t="s">
        <v>7036</v>
      </c>
      <c r="K2893" s="159"/>
      <c r="L2893" s="159" t="s">
        <v>12928</v>
      </c>
    </row>
    <row r="2894" spans="1:12" x14ac:dyDescent="0.2">
      <c r="A2894" s="159" t="s">
        <v>7542</v>
      </c>
      <c r="B2894" s="159" t="s">
        <v>7543</v>
      </c>
      <c r="C2894" s="159" t="s">
        <v>12927</v>
      </c>
      <c r="D2894" s="159" t="s">
        <v>12927</v>
      </c>
      <c r="E2894" s="160">
        <v>2</v>
      </c>
      <c r="F2894" s="161">
        <v>3750000</v>
      </c>
      <c r="G2894" s="161">
        <v>5000000</v>
      </c>
      <c r="H2894" s="159" t="s">
        <v>3651</v>
      </c>
      <c r="I2894" s="159" t="s">
        <v>5733</v>
      </c>
      <c r="J2894" s="159" t="s">
        <v>7388</v>
      </c>
      <c r="K2894" s="159"/>
      <c r="L2894" s="159" t="s">
        <v>12929</v>
      </c>
    </row>
    <row r="2895" spans="1:12" x14ac:dyDescent="0.2">
      <c r="A2895" s="159" t="s">
        <v>12627</v>
      </c>
      <c r="B2895" s="159" t="s">
        <v>12628</v>
      </c>
      <c r="C2895" s="159" t="s">
        <v>12927</v>
      </c>
      <c r="D2895" s="159" t="s">
        <v>12927</v>
      </c>
      <c r="E2895" s="160">
        <v>1</v>
      </c>
      <c r="F2895" s="161">
        <v>1000000</v>
      </c>
      <c r="G2895" s="161">
        <v>1000000</v>
      </c>
      <c r="H2895" s="159" t="s">
        <v>3651</v>
      </c>
      <c r="I2895" s="159" t="s">
        <v>3810</v>
      </c>
      <c r="J2895" s="159" t="s">
        <v>3861</v>
      </c>
      <c r="K2895" s="159"/>
      <c r="L2895" s="159" t="s">
        <v>12930</v>
      </c>
    </row>
    <row r="2896" spans="1:12" x14ac:dyDescent="0.2">
      <c r="A2896" s="159" t="s">
        <v>12931</v>
      </c>
      <c r="B2896" s="159" t="s">
        <v>12932</v>
      </c>
      <c r="C2896" s="159" t="s">
        <v>12927</v>
      </c>
      <c r="D2896" s="159" t="s">
        <v>12927</v>
      </c>
      <c r="E2896" s="160">
        <v>1</v>
      </c>
      <c r="F2896" s="161">
        <v>5059984</v>
      </c>
      <c r="G2896" s="161">
        <v>6457220</v>
      </c>
      <c r="H2896" s="159" t="s">
        <v>3651</v>
      </c>
      <c r="I2896" s="159" t="s">
        <v>3666</v>
      </c>
      <c r="J2896" s="159" t="s">
        <v>12933</v>
      </c>
      <c r="K2896" s="159" t="s">
        <v>182</v>
      </c>
      <c r="L2896" s="159" t="s">
        <v>12934</v>
      </c>
    </row>
    <row r="2897" spans="1:12" x14ac:dyDescent="0.2">
      <c r="A2897" s="159" t="s">
        <v>8341</v>
      </c>
      <c r="B2897" s="159" t="s">
        <v>8342</v>
      </c>
      <c r="C2897" s="159" t="s">
        <v>12927</v>
      </c>
      <c r="D2897" s="159" t="s">
        <v>12927</v>
      </c>
      <c r="E2897" s="160">
        <v>1</v>
      </c>
      <c r="F2897" s="161">
        <v>540183</v>
      </c>
      <c r="G2897" s="161">
        <v>3390172</v>
      </c>
      <c r="H2897" s="159" t="s">
        <v>3670</v>
      </c>
      <c r="I2897" s="159" t="s">
        <v>3716</v>
      </c>
      <c r="J2897" s="159" t="s">
        <v>8343</v>
      </c>
      <c r="K2897" s="159" t="s">
        <v>185</v>
      </c>
      <c r="L2897" s="159" t="s">
        <v>12935</v>
      </c>
    </row>
    <row r="2898" spans="1:12" x14ac:dyDescent="0.2">
      <c r="A2898" s="159" t="s">
        <v>11806</v>
      </c>
      <c r="B2898" s="159" t="s">
        <v>11807</v>
      </c>
      <c r="C2898" s="159" t="s">
        <v>12927</v>
      </c>
      <c r="D2898" s="159" t="s">
        <v>12927</v>
      </c>
      <c r="E2898" s="160">
        <v>1</v>
      </c>
      <c r="F2898" s="161">
        <v>13000005</v>
      </c>
      <c r="G2898" s="161">
        <v>13000005</v>
      </c>
      <c r="H2898" s="159" t="s">
        <v>3651</v>
      </c>
      <c r="I2898" s="159" t="s">
        <v>3671</v>
      </c>
      <c r="J2898" s="159" t="s">
        <v>11809</v>
      </c>
      <c r="K2898" s="159"/>
      <c r="L2898" s="159" t="s">
        <v>12936</v>
      </c>
    </row>
    <row r="2899" spans="1:12" x14ac:dyDescent="0.2">
      <c r="A2899" s="159" t="s">
        <v>12937</v>
      </c>
      <c r="B2899" s="159" t="s">
        <v>12938</v>
      </c>
      <c r="C2899" s="159" t="s">
        <v>12939</v>
      </c>
      <c r="D2899" s="159" t="s">
        <v>12939</v>
      </c>
      <c r="E2899" s="160">
        <v>1</v>
      </c>
      <c r="F2899" s="161">
        <v>1650000</v>
      </c>
      <c r="G2899" s="161">
        <v>3300000</v>
      </c>
      <c r="H2899" s="159" t="s">
        <v>3651</v>
      </c>
      <c r="I2899" s="159" t="s">
        <v>3690</v>
      </c>
      <c r="J2899" s="159" t="s">
        <v>12940</v>
      </c>
      <c r="K2899" s="159"/>
      <c r="L2899" s="159" t="s">
        <v>12941</v>
      </c>
    </row>
    <row r="2900" spans="1:12" x14ac:dyDescent="0.2">
      <c r="A2900" s="159" t="s">
        <v>6922</v>
      </c>
      <c r="B2900" s="159" t="s">
        <v>6923</v>
      </c>
      <c r="C2900" s="159" t="s">
        <v>12939</v>
      </c>
      <c r="D2900" s="159" t="s">
        <v>12939</v>
      </c>
      <c r="E2900" s="160">
        <v>1</v>
      </c>
      <c r="F2900" s="161">
        <v>16122991</v>
      </c>
      <c r="G2900" s="161">
        <v>17122980</v>
      </c>
      <c r="H2900" s="159" t="s">
        <v>3651</v>
      </c>
      <c r="I2900" s="159" t="s">
        <v>3656</v>
      </c>
      <c r="J2900" s="159" t="s">
        <v>3854</v>
      </c>
      <c r="K2900" s="159" t="s">
        <v>189</v>
      </c>
      <c r="L2900" s="159" t="s">
        <v>12942</v>
      </c>
    </row>
    <row r="2901" spans="1:12" x14ac:dyDescent="0.2">
      <c r="A2901" s="159" t="s">
        <v>12943</v>
      </c>
      <c r="B2901" s="159" t="s">
        <v>12944</v>
      </c>
      <c r="C2901" s="159" t="s">
        <v>12939</v>
      </c>
      <c r="D2901" s="159" t="s">
        <v>12939</v>
      </c>
      <c r="E2901" s="160">
        <v>1</v>
      </c>
      <c r="F2901" s="161">
        <v>1954956</v>
      </c>
      <c r="G2901" s="161">
        <v>3004968</v>
      </c>
      <c r="H2901" s="159" t="s">
        <v>3670</v>
      </c>
      <c r="I2901" s="159" t="s">
        <v>3680</v>
      </c>
      <c r="J2901" s="159" t="s">
        <v>3680</v>
      </c>
      <c r="K2901" s="159"/>
      <c r="L2901" s="159" t="s">
        <v>12945</v>
      </c>
    </row>
    <row r="2902" spans="1:12" x14ac:dyDescent="0.2">
      <c r="A2902" s="159" t="s">
        <v>10029</v>
      </c>
      <c r="B2902" s="159" t="s">
        <v>10030</v>
      </c>
      <c r="C2902" s="159" t="s">
        <v>12939</v>
      </c>
      <c r="D2902" s="159" t="s">
        <v>12939</v>
      </c>
      <c r="E2902" s="160">
        <v>1</v>
      </c>
      <c r="F2902" s="161">
        <v>79999955</v>
      </c>
      <c r="G2902" s="161">
        <v>199999869</v>
      </c>
      <c r="H2902" s="159" t="s">
        <v>3651</v>
      </c>
      <c r="I2902" s="159" t="s">
        <v>3671</v>
      </c>
      <c r="J2902" s="159" t="s">
        <v>3896</v>
      </c>
      <c r="K2902" s="159"/>
      <c r="L2902" s="159" t="s">
        <v>12946</v>
      </c>
    </row>
    <row r="2903" spans="1:12" x14ac:dyDescent="0.2">
      <c r="A2903" s="159" t="s">
        <v>10241</v>
      </c>
      <c r="B2903" s="159" t="s">
        <v>10242</v>
      </c>
      <c r="C2903" s="159" t="s">
        <v>12947</v>
      </c>
      <c r="D2903" s="159" t="s">
        <v>10680</v>
      </c>
      <c r="E2903" s="160">
        <v>2</v>
      </c>
      <c r="F2903" s="161">
        <v>840000</v>
      </c>
      <c r="G2903" s="161">
        <v>2370000</v>
      </c>
      <c r="H2903" s="159" t="s">
        <v>3651</v>
      </c>
      <c r="I2903" s="159" t="s">
        <v>3753</v>
      </c>
      <c r="J2903" s="159" t="s">
        <v>10243</v>
      </c>
      <c r="K2903" s="159" t="s">
        <v>193</v>
      </c>
      <c r="L2903" s="159" t="s">
        <v>12948</v>
      </c>
    </row>
    <row r="2904" spans="1:12" x14ac:dyDescent="0.2">
      <c r="A2904" s="159" t="s">
        <v>12949</v>
      </c>
      <c r="B2904" s="159" t="s">
        <v>12950</v>
      </c>
      <c r="C2904" s="159" t="s">
        <v>12947</v>
      </c>
      <c r="D2904" s="159" t="s">
        <v>12947</v>
      </c>
      <c r="E2904" s="160">
        <v>1</v>
      </c>
      <c r="F2904" s="161">
        <v>70000</v>
      </c>
      <c r="G2904" s="161">
        <v>12500000</v>
      </c>
      <c r="H2904" s="159" t="s">
        <v>3651</v>
      </c>
      <c r="I2904" s="159" t="s">
        <v>3666</v>
      </c>
      <c r="J2904" s="159" t="s">
        <v>4321</v>
      </c>
      <c r="K2904" s="159"/>
      <c r="L2904" s="159" t="s">
        <v>12951</v>
      </c>
    </row>
    <row r="2905" spans="1:12" x14ac:dyDescent="0.2">
      <c r="A2905" s="159" t="s">
        <v>12952</v>
      </c>
      <c r="B2905" s="159" t="s">
        <v>12953</v>
      </c>
      <c r="C2905" s="159" t="s">
        <v>12947</v>
      </c>
      <c r="D2905" s="159" t="s">
        <v>12947</v>
      </c>
      <c r="E2905" s="160">
        <v>1</v>
      </c>
      <c r="F2905" s="161">
        <v>1600000</v>
      </c>
      <c r="G2905" s="161">
        <v>2000000</v>
      </c>
      <c r="H2905" s="159" t="s">
        <v>3651</v>
      </c>
      <c r="I2905" s="159" t="s">
        <v>4857</v>
      </c>
      <c r="J2905" s="159" t="s">
        <v>12954</v>
      </c>
      <c r="K2905" s="159" t="s">
        <v>196</v>
      </c>
      <c r="L2905" s="159" t="s">
        <v>12955</v>
      </c>
    </row>
    <row r="2906" spans="1:12" x14ac:dyDescent="0.2">
      <c r="A2906" s="159" t="s">
        <v>12956</v>
      </c>
      <c r="B2906" s="159" t="s">
        <v>12957</v>
      </c>
      <c r="C2906" s="159" t="s">
        <v>12947</v>
      </c>
      <c r="D2906" s="159" t="s">
        <v>12947</v>
      </c>
      <c r="E2906" s="160">
        <v>1</v>
      </c>
      <c r="F2906" s="161">
        <v>1090000</v>
      </c>
      <c r="G2906" s="161">
        <v>1090000</v>
      </c>
      <c r="H2906" s="159" t="s">
        <v>3651</v>
      </c>
      <c r="I2906" s="159" t="s">
        <v>3845</v>
      </c>
      <c r="J2906" s="159" t="s">
        <v>7836</v>
      </c>
      <c r="K2906" s="159" t="s">
        <v>193</v>
      </c>
      <c r="L2906" s="159" t="s">
        <v>12958</v>
      </c>
    </row>
    <row r="2907" spans="1:12" x14ac:dyDescent="0.2">
      <c r="A2907" s="159" t="s">
        <v>11128</v>
      </c>
      <c r="B2907" s="159" t="s">
        <v>11129</v>
      </c>
      <c r="C2907" s="159" t="s">
        <v>12947</v>
      </c>
      <c r="D2907" s="159" t="s">
        <v>12947</v>
      </c>
      <c r="E2907" s="160">
        <v>1</v>
      </c>
      <c r="F2907" s="161">
        <v>7082651</v>
      </c>
      <c r="G2907" s="161">
        <v>15000107</v>
      </c>
      <c r="H2907" s="159" t="s">
        <v>3651</v>
      </c>
      <c r="I2907" s="159" t="s">
        <v>3671</v>
      </c>
      <c r="J2907" s="159" t="s">
        <v>4835</v>
      </c>
      <c r="K2907" s="159"/>
      <c r="L2907" s="159" t="s">
        <v>12959</v>
      </c>
    </row>
    <row r="2908" spans="1:12" x14ac:dyDescent="0.2">
      <c r="A2908" s="159" t="s">
        <v>8628</v>
      </c>
      <c r="B2908" s="159" t="s">
        <v>7875</v>
      </c>
      <c r="C2908" s="159" t="s">
        <v>6809</v>
      </c>
      <c r="D2908" s="159" t="s">
        <v>6809</v>
      </c>
      <c r="E2908" s="160">
        <v>1</v>
      </c>
      <c r="F2908" s="161">
        <v>2541</v>
      </c>
      <c r="G2908" s="161">
        <v>2541</v>
      </c>
      <c r="H2908" s="159" t="s">
        <v>3651</v>
      </c>
      <c r="I2908" s="159" t="s">
        <v>5794</v>
      </c>
      <c r="J2908" s="159" t="s">
        <v>7876</v>
      </c>
      <c r="K2908" s="159" t="s">
        <v>182</v>
      </c>
      <c r="L2908" s="159" t="s">
        <v>12960</v>
      </c>
    </row>
    <row r="2909" spans="1:12" x14ac:dyDescent="0.2">
      <c r="A2909" s="159" t="s">
        <v>8347</v>
      </c>
      <c r="B2909" s="159" t="s">
        <v>8348</v>
      </c>
      <c r="C2909" s="159" t="s">
        <v>6809</v>
      </c>
      <c r="D2909" s="159" t="s">
        <v>6809</v>
      </c>
      <c r="E2909" s="160">
        <v>1</v>
      </c>
      <c r="F2909" s="161">
        <v>215000</v>
      </c>
      <c r="G2909" s="161">
        <v>2000000</v>
      </c>
      <c r="H2909" s="159" t="s">
        <v>3651</v>
      </c>
      <c r="I2909" s="159" t="s">
        <v>3666</v>
      </c>
      <c r="J2909" s="159" t="s">
        <v>5305</v>
      </c>
      <c r="K2909" s="159"/>
      <c r="L2909" s="159" t="s">
        <v>12961</v>
      </c>
    </row>
    <row r="2910" spans="1:12" x14ac:dyDescent="0.2">
      <c r="A2910" s="159" t="s">
        <v>5014</v>
      </c>
      <c r="B2910" s="159" t="s">
        <v>5015</v>
      </c>
      <c r="C2910" s="159" t="s">
        <v>6809</v>
      </c>
      <c r="D2910" s="159" t="s">
        <v>6809</v>
      </c>
      <c r="E2910" s="160">
        <v>1</v>
      </c>
      <c r="F2910" s="161">
        <v>8000000</v>
      </c>
      <c r="G2910" s="161">
        <v>16000000</v>
      </c>
      <c r="H2910" s="159" t="s">
        <v>3651</v>
      </c>
      <c r="I2910" s="159" t="s">
        <v>3671</v>
      </c>
      <c r="J2910" s="159" t="s">
        <v>3868</v>
      </c>
      <c r="K2910" s="159" t="s">
        <v>182</v>
      </c>
      <c r="L2910" s="159" t="s">
        <v>12962</v>
      </c>
    </row>
    <row r="2911" spans="1:12" x14ac:dyDescent="0.2">
      <c r="A2911" s="159" t="s">
        <v>12963</v>
      </c>
      <c r="B2911" s="159" t="s">
        <v>12964</v>
      </c>
      <c r="C2911" s="159" t="s">
        <v>6809</v>
      </c>
      <c r="D2911" s="159" t="s">
        <v>6809</v>
      </c>
      <c r="E2911" s="160">
        <v>1</v>
      </c>
      <c r="F2911" s="161">
        <v>5000000</v>
      </c>
      <c r="G2911" s="161">
        <v>5000000</v>
      </c>
      <c r="H2911" s="159" t="s">
        <v>3651</v>
      </c>
      <c r="I2911" s="159" t="s">
        <v>3687</v>
      </c>
      <c r="J2911" s="159" t="s">
        <v>4907</v>
      </c>
      <c r="K2911" s="159" t="s">
        <v>196</v>
      </c>
      <c r="L2911" s="159" t="s">
        <v>12965</v>
      </c>
    </row>
    <row r="2912" spans="1:12" x14ac:dyDescent="0.2">
      <c r="A2912" s="159" t="s">
        <v>8719</v>
      </c>
      <c r="B2912" s="159" t="s">
        <v>8720</v>
      </c>
      <c r="C2912" s="159" t="s">
        <v>6809</v>
      </c>
      <c r="D2912" s="159" t="s">
        <v>6809</v>
      </c>
      <c r="E2912" s="160">
        <v>1</v>
      </c>
      <c r="F2912" s="161">
        <v>100000</v>
      </c>
      <c r="G2912" s="161">
        <v>500000</v>
      </c>
      <c r="H2912" s="159" t="s">
        <v>3670</v>
      </c>
      <c r="I2912" s="159" t="s">
        <v>3871</v>
      </c>
      <c r="J2912" s="159" t="s">
        <v>8722</v>
      </c>
      <c r="K2912" s="159"/>
      <c r="L2912" s="159" t="s">
        <v>12966</v>
      </c>
    </row>
    <row r="2913" spans="1:12" x14ac:dyDescent="0.2">
      <c r="A2913" s="159" t="s">
        <v>11522</v>
      </c>
      <c r="B2913" s="159" t="s">
        <v>11523</v>
      </c>
      <c r="C2913" s="159" t="s">
        <v>12967</v>
      </c>
      <c r="D2913" s="159" t="s">
        <v>12967</v>
      </c>
      <c r="E2913" s="160">
        <v>1</v>
      </c>
      <c r="F2913" s="161">
        <v>21743597</v>
      </c>
      <c r="G2913" s="161">
        <v>21743597</v>
      </c>
      <c r="H2913" s="159" t="s">
        <v>3651</v>
      </c>
      <c r="I2913" s="159" t="s">
        <v>3656</v>
      </c>
      <c r="J2913" s="159" t="s">
        <v>4916</v>
      </c>
      <c r="K2913" s="159"/>
      <c r="L2913" s="159" t="s">
        <v>12968</v>
      </c>
    </row>
    <row r="2914" spans="1:12" x14ac:dyDescent="0.2">
      <c r="A2914" s="159" t="s">
        <v>12969</v>
      </c>
      <c r="B2914" s="159" t="s">
        <v>12970</v>
      </c>
      <c r="C2914" s="159" t="s">
        <v>12967</v>
      </c>
      <c r="D2914" s="159" t="s">
        <v>12967</v>
      </c>
      <c r="E2914" s="160">
        <v>1</v>
      </c>
      <c r="F2914" s="161">
        <v>93449993</v>
      </c>
      <c r="G2914" s="161">
        <v>93449993</v>
      </c>
      <c r="H2914" s="159" t="s">
        <v>3651</v>
      </c>
      <c r="I2914" s="159" t="s">
        <v>3671</v>
      </c>
      <c r="J2914" s="159" t="s">
        <v>3887</v>
      </c>
      <c r="K2914" s="159" t="s">
        <v>196</v>
      </c>
      <c r="L2914" s="159" t="s">
        <v>12971</v>
      </c>
    </row>
    <row r="2915" spans="1:12" x14ac:dyDescent="0.2">
      <c r="A2915" s="159" t="s">
        <v>5315</v>
      </c>
      <c r="B2915" s="159" t="s">
        <v>5316</v>
      </c>
      <c r="C2915" s="159" t="s">
        <v>12972</v>
      </c>
      <c r="D2915" s="159" t="s">
        <v>12972</v>
      </c>
      <c r="E2915" s="160">
        <v>1</v>
      </c>
      <c r="F2915" s="161">
        <v>75000000</v>
      </c>
      <c r="G2915" s="161">
        <v>75000000</v>
      </c>
      <c r="H2915" s="159" t="s">
        <v>3651</v>
      </c>
      <c r="I2915" s="159" t="s">
        <v>3716</v>
      </c>
      <c r="J2915" s="159" t="s">
        <v>5317</v>
      </c>
      <c r="K2915" s="159"/>
      <c r="L2915" s="159" t="s">
        <v>12973</v>
      </c>
    </row>
    <row r="2916" spans="1:12" x14ac:dyDescent="0.2">
      <c r="A2916" s="159" t="s">
        <v>12974</v>
      </c>
      <c r="B2916" s="159" t="s">
        <v>10322</v>
      </c>
      <c r="C2916" s="159" t="s">
        <v>12972</v>
      </c>
      <c r="D2916" s="159" t="s">
        <v>12972</v>
      </c>
      <c r="E2916" s="160">
        <v>1</v>
      </c>
      <c r="F2916" s="161">
        <v>14999985</v>
      </c>
      <c r="G2916" s="161">
        <v>30000203</v>
      </c>
      <c r="H2916" s="159" t="s">
        <v>3651</v>
      </c>
      <c r="I2916" s="159" t="s">
        <v>3690</v>
      </c>
      <c r="J2916" s="159" t="s">
        <v>4297</v>
      </c>
      <c r="K2916" s="159"/>
      <c r="L2916" s="159" t="s">
        <v>12975</v>
      </c>
    </row>
    <row r="2917" spans="1:12" x14ac:dyDescent="0.2">
      <c r="A2917" s="159" t="s">
        <v>8917</v>
      </c>
      <c r="B2917" s="159" t="s">
        <v>8918</v>
      </c>
      <c r="C2917" s="159" t="s">
        <v>12972</v>
      </c>
      <c r="D2917" s="159" t="s">
        <v>12972</v>
      </c>
      <c r="E2917" s="160">
        <v>1</v>
      </c>
      <c r="F2917" s="161">
        <v>3000000</v>
      </c>
      <c r="G2917" s="161">
        <v>3000000</v>
      </c>
      <c r="H2917" s="159" t="s">
        <v>3651</v>
      </c>
      <c r="I2917" s="159" t="s">
        <v>3656</v>
      </c>
      <c r="J2917" s="159" t="s">
        <v>3856</v>
      </c>
      <c r="K2917" s="159" t="s">
        <v>185</v>
      </c>
      <c r="L2917" s="159" t="s">
        <v>12976</v>
      </c>
    </row>
    <row r="2918" spans="1:12" x14ac:dyDescent="0.2">
      <c r="A2918" s="159" t="s">
        <v>7088</v>
      </c>
      <c r="B2918" s="159" t="s">
        <v>7089</v>
      </c>
      <c r="C2918" s="159" t="s">
        <v>3447</v>
      </c>
      <c r="D2918" s="159" t="s">
        <v>3447</v>
      </c>
      <c r="E2918" s="160">
        <v>1</v>
      </c>
      <c r="F2918" s="161">
        <v>2780366</v>
      </c>
      <c r="G2918" s="161">
        <v>5500000</v>
      </c>
      <c r="H2918" s="159" t="s">
        <v>3651</v>
      </c>
      <c r="I2918" s="159" t="s">
        <v>3680</v>
      </c>
      <c r="J2918" s="159" t="s">
        <v>5845</v>
      </c>
      <c r="K2918" s="159"/>
      <c r="L2918" s="159" t="s">
        <v>12977</v>
      </c>
    </row>
    <row r="2919" spans="1:12" x14ac:dyDescent="0.2">
      <c r="A2919" s="159" t="s">
        <v>7536</v>
      </c>
      <c r="B2919" s="159" t="s">
        <v>7537</v>
      </c>
      <c r="C2919" s="159" t="s">
        <v>3447</v>
      </c>
      <c r="D2919" s="159" t="s">
        <v>3447</v>
      </c>
      <c r="E2919" s="160">
        <v>1</v>
      </c>
      <c r="F2919" s="161">
        <v>8400000</v>
      </c>
      <c r="G2919" s="161">
        <v>10000000</v>
      </c>
      <c r="H2919" s="159" t="s">
        <v>3651</v>
      </c>
      <c r="I2919" s="159" t="s">
        <v>3671</v>
      </c>
      <c r="J2919" s="159" t="s">
        <v>4835</v>
      </c>
      <c r="K2919" s="159"/>
      <c r="L2919" s="159" t="s">
        <v>12978</v>
      </c>
    </row>
    <row r="2920" spans="1:12" x14ac:dyDescent="0.2">
      <c r="A2920" s="159" t="s">
        <v>12979</v>
      </c>
      <c r="B2920" s="159" t="s">
        <v>12980</v>
      </c>
      <c r="C2920" s="159" t="s">
        <v>3447</v>
      </c>
      <c r="D2920" s="159" t="s">
        <v>3447</v>
      </c>
      <c r="E2920" s="160">
        <v>1</v>
      </c>
      <c r="F2920" s="161">
        <v>70000</v>
      </c>
      <c r="G2920" s="161">
        <v>3000000</v>
      </c>
      <c r="H2920" s="159" t="s">
        <v>3651</v>
      </c>
      <c r="I2920" s="159" t="s">
        <v>3666</v>
      </c>
      <c r="J2920" s="159" t="s">
        <v>9891</v>
      </c>
      <c r="K2920" s="159"/>
      <c r="L2920" s="159" t="s">
        <v>12981</v>
      </c>
    </row>
    <row r="2921" spans="1:12" x14ac:dyDescent="0.2">
      <c r="A2921" s="159" t="s">
        <v>12779</v>
      </c>
      <c r="B2921" s="159" t="s">
        <v>12780</v>
      </c>
      <c r="C2921" s="159" t="s">
        <v>3447</v>
      </c>
      <c r="D2921" s="159" t="s">
        <v>3447</v>
      </c>
      <c r="E2921" s="160">
        <v>1</v>
      </c>
      <c r="F2921" s="161">
        <v>53267941</v>
      </c>
      <c r="G2921" s="161">
        <v>88879860</v>
      </c>
      <c r="H2921" s="159" t="s">
        <v>3651</v>
      </c>
      <c r="I2921" s="159" t="s">
        <v>3671</v>
      </c>
      <c r="J2921" s="159" t="s">
        <v>3887</v>
      </c>
      <c r="K2921" s="159" t="s">
        <v>196</v>
      </c>
      <c r="L2921" s="159" t="s">
        <v>12982</v>
      </c>
    </row>
    <row r="2922" spans="1:12" x14ac:dyDescent="0.2">
      <c r="A2922" s="159" t="s">
        <v>11099</v>
      </c>
      <c r="B2922" s="159" t="s">
        <v>11100</v>
      </c>
      <c r="C2922" s="159" t="s">
        <v>3447</v>
      </c>
      <c r="D2922" s="159" t="s">
        <v>12983</v>
      </c>
      <c r="E2922" s="160">
        <v>2</v>
      </c>
      <c r="F2922" s="161">
        <v>2499977</v>
      </c>
      <c r="G2922" s="161">
        <v>4500000</v>
      </c>
      <c r="H2922" s="159" t="s">
        <v>3670</v>
      </c>
      <c r="I2922" s="159" t="s">
        <v>4940</v>
      </c>
      <c r="J2922" s="159" t="s">
        <v>5116</v>
      </c>
      <c r="K2922" s="159" t="s">
        <v>185</v>
      </c>
      <c r="L2922" s="159" t="s">
        <v>12984</v>
      </c>
    </row>
    <row r="2923" spans="1:12" x14ac:dyDescent="0.2">
      <c r="A2923" s="159" t="s">
        <v>3809</v>
      </c>
      <c r="B2923" s="159" t="s">
        <v>3811</v>
      </c>
      <c r="C2923" s="159" t="s">
        <v>3447</v>
      </c>
      <c r="D2923" s="159" t="s">
        <v>3447</v>
      </c>
      <c r="E2923" s="160">
        <v>1</v>
      </c>
      <c r="F2923" s="161">
        <v>13077849</v>
      </c>
      <c r="G2923" s="161">
        <v>23375010</v>
      </c>
      <c r="H2923" s="159" t="s">
        <v>3651</v>
      </c>
      <c r="I2923" s="159" t="s">
        <v>3810</v>
      </c>
      <c r="J2923" s="159" t="s">
        <v>9202</v>
      </c>
      <c r="K2923" s="159" t="s">
        <v>189</v>
      </c>
      <c r="L2923" s="159" t="s">
        <v>3448</v>
      </c>
    </row>
    <row r="2924" spans="1:12" x14ac:dyDescent="0.2">
      <c r="A2924" s="159" t="s">
        <v>12985</v>
      </c>
      <c r="B2924" s="159" t="s">
        <v>12986</v>
      </c>
      <c r="C2924" s="159" t="s">
        <v>12987</v>
      </c>
      <c r="D2924" s="159" t="s">
        <v>12987</v>
      </c>
      <c r="E2924" s="160">
        <v>1</v>
      </c>
      <c r="F2924" s="161">
        <v>15650000</v>
      </c>
      <c r="G2924" s="161">
        <v>26450000</v>
      </c>
      <c r="H2924" s="159" t="s">
        <v>3651</v>
      </c>
      <c r="I2924" s="159" t="s">
        <v>3656</v>
      </c>
      <c r="J2924" s="159" t="s">
        <v>6707</v>
      </c>
      <c r="K2924" s="159" t="s">
        <v>199</v>
      </c>
      <c r="L2924" s="159" t="s">
        <v>12988</v>
      </c>
    </row>
    <row r="2925" spans="1:12" x14ac:dyDescent="0.2">
      <c r="A2925" s="159" t="s">
        <v>11155</v>
      </c>
      <c r="B2925" s="159" t="s">
        <v>11156</v>
      </c>
      <c r="C2925" s="159" t="s">
        <v>4024</v>
      </c>
      <c r="D2925" s="159" t="s">
        <v>4024</v>
      </c>
      <c r="E2925" s="160">
        <v>1</v>
      </c>
      <c r="F2925" s="161">
        <v>10000002</v>
      </c>
      <c r="G2925" s="161">
        <v>10000002</v>
      </c>
      <c r="H2925" s="159" t="s">
        <v>3651</v>
      </c>
      <c r="I2925" s="159" t="s">
        <v>3711</v>
      </c>
      <c r="J2925" s="159" t="s">
        <v>11158</v>
      </c>
      <c r="K2925" s="159" t="s">
        <v>189</v>
      </c>
      <c r="L2925" s="159" t="s">
        <v>12989</v>
      </c>
    </row>
    <row r="2926" spans="1:12" x14ac:dyDescent="0.2">
      <c r="A2926" s="159" t="s">
        <v>12990</v>
      </c>
      <c r="B2926" s="159" t="s">
        <v>12991</v>
      </c>
      <c r="C2926" s="159" t="s">
        <v>4024</v>
      </c>
      <c r="D2926" s="159" t="s">
        <v>12992</v>
      </c>
      <c r="E2926" s="160">
        <v>2</v>
      </c>
      <c r="F2926" s="161">
        <v>2675000</v>
      </c>
      <c r="G2926" s="161">
        <v>4500000</v>
      </c>
      <c r="H2926" s="159" t="s">
        <v>3651</v>
      </c>
      <c r="I2926" s="159" t="s">
        <v>3656</v>
      </c>
      <c r="J2926" s="159" t="s">
        <v>8028</v>
      </c>
      <c r="K2926" s="159" t="s">
        <v>193</v>
      </c>
      <c r="L2926" s="159" t="s">
        <v>12993</v>
      </c>
    </row>
    <row r="2927" spans="1:12" x14ac:dyDescent="0.2">
      <c r="A2927" s="159" t="s">
        <v>10527</v>
      </c>
      <c r="B2927" s="159" t="s">
        <v>10528</v>
      </c>
      <c r="C2927" s="159" t="s">
        <v>4024</v>
      </c>
      <c r="D2927" s="159" t="s">
        <v>4024</v>
      </c>
      <c r="E2927" s="160">
        <v>1</v>
      </c>
      <c r="F2927" s="161">
        <v>105003206</v>
      </c>
      <c r="G2927" s="161">
        <v>105003206</v>
      </c>
      <c r="H2927" s="159" t="s">
        <v>3651</v>
      </c>
      <c r="I2927" s="159" t="s">
        <v>3656</v>
      </c>
      <c r="J2927" s="159" t="s">
        <v>3856</v>
      </c>
      <c r="K2927" s="159"/>
      <c r="L2927" s="159" t="s">
        <v>12994</v>
      </c>
    </row>
    <row r="2928" spans="1:12" x14ac:dyDescent="0.2">
      <c r="A2928" s="159" t="s">
        <v>11155</v>
      </c>
      <c r="B2928" s="159" t="s">
        <v>11156</v>
      </c>
      <c r="C2928" s="159" t="s">
        <v>4024</v>
      </c>
      <c r="D2928" s="159" t="s">
        <v>4024</v>
      </c>
      <c r="E2928" s="160">
        <v>1</v>
      </c>
      <c r="F2928" s="161">
        <v>20750000</v>
      </c>
      <c r="G2928" s="161">
        <v>20750000</v>
      </c>
      <c r="H2928" s="159" t="s">
        <v>3651</v>
      </c>
      <c r="I2928" s="159" t="s">
        <v>3711</v>
      </c>
      <c r="J2928" s="159" t="s">
        <v>11158</v>
      </c>
      <c r="K2928" s="159" t="s">
        <v>189</v>
      </c>
      <c r="L2928" s="159" t="s">
        <v>12995</v>
      </c>
    </row>
    <row r="2929" spans="1:12" x14ac:dyDescent="0.2">
      <c r="A2929" s="159" t="s">
        <v>3655</v>
      </c>
      <c r="B2929" s="159" t="s">
        <v>3658</v>
      </c>
      <c r="C2929" s="159" t="s">
        <v>4024</v>
      </c>
      <c r="D2929" s="159" t="s">
        <v>4024</v>
      </c>
      <c r="E2929" s="160">
        <v>1</v>
      </c>
      <c r="F2929" s="161">
        <v>350700037</v>
      </c>
      <c r="G2929" s="161">
        <v>399999934</v>
      </c>
      <c r="H2929" s="159" t="s">
        <v>3651</v>
      </c>
      <c r="I2929" s="159" t="s">
        <v>3656</v>
      </c>
      <c r="J2929" s="159" t="s">
        <v>3854</v>
      </c>
      <c r="K2929" s="159"/>
      <c r="L2929" s="159" t="s">
        <v>3812</v>
      </c>
    </row>
    <row r="2930" spans="1:12" x14ac:dyDescent="0.2">
      <c r="A2930" s="159" t="s">
        <v>5669</v>
      </c>
      <c r="B2930" s="159" t="s">
        <v>5670</v>
      </c>
      <c r="C2930" s="159" t="s">
        <v>12996</v>
      </c>
      <c r="D2930" s="159" t="s">
        <v>12997</v>
      </c>
      <c r="E2930" s="160">
        <v>2</v>
      </c>
      <c r="F2930" s="161">
        <v>13736689</v>
      </c>
      <c r="G2930" s="161"/>
      <c r="H2930" s="159" t="s">
        <v>3651</v>
      </c>
      <c r="I2930" s="159" t="s">
        <v>3716</v>
      </c>
      <c r="J2930" s="159" t="s">
        <v>5266</v>
      </c>
      <c r="K2930" s="159"/>
      <c r="L2930" s="159" t="s">
        <v>12998</v>
      </c>
    </row>
    <row r="2931" spans="1:12" x14ac:dyDescent="0.2">
      <c r="A2931" s="159" t="s">
        <v>12999</v>
      </c>
      <c r="B2931" s="159" t="s">
        <v>13000</v>
      </c>
      <c r="C2931" s="159" t="s">
        <v>12996</v>
      </c>
      <c r="D2931" s="159" t="s">
        <v>12996</v>
      </c>
      <c r="E2931" s="160">
        <v>1</v>
      </c>
      <c r="F2931" s="161">
        <v>142311559</v>
      </c>
      <c r="G2931" s="161">
        <v>142311559</v>
      </c>
      <c r="H2931" s="159" t="s">
        <v>3651</v>
      </c>
      <c r="I2931" s="159" t="s">
        <v>3680</v>
      </c>
      <c r="J2931" s="159" t="s">
        <v>3680</v>
      </c>
      <c r="K2931" s="159" t="s">
        <v>196</v>
      </c>
      <c r="L2931" s="159" t="s">
        <v>13001</v>
      </c>
    </row>
    <row r="2932" spans="1:12" x14ac:dyDescent="0.2">
      <c r="A2932" s="159" t="s">
        <v>6521</v>
      </c>
      <c r="B2932" s="159" t="s">
        <v>6522</v>
      </c>
      <c r="C2932" s="159" t="s">
        <v>12996</v>
      </c>
      <c r="D2932" s="159" t="s">
        <v>12996</v>
      </c>
      <c r="E2932" s="160">
        <v>1</v>
      </c>
      <c r="F2932" s="161">
        <v>4200000</v>
      </c>
      <c r="G2932" s="161">
        <v>4200000</v>
      </c>
      <c r="H2932" s="159" t="s">
        <v>3670</v>
      </c>
      <c r="I2932" s="159" t="s">
        <v>3818</v>
      </c>
      <c r="J2932" s="159" t="s">
        <v>6523</v>
      </c>
      <c r="K2932" s="159"/>
      <c r="L2932" s="159" t="s">
        <v>13002</v>
      </c>
    </row>
    <row r="2933" spans="1:12" x14ac:dyDescent="0.2">
      <c r="A2933" s="159" t="s">
        <v>10553</v>
      </c>
      <c r="B2933" s="159" t="s">
        <v>10554</v>
      </c>
      <c r="C2933" s="159" t="s">
        <v>12996</v>
      </c>
      <c r="D2933" s="159" t="s">
        <v>12996</v>
      </c>
      <c r="E2933" s="160">
        <v>1</v>
      </c>
      <c r="F2933" s="161">
        <v>500000</v>
      </c>
      <c r="G2933" s="161">
        <v>10000000</v>
      </c>
      <c r="H2933" s="159" t="s">
        <v>3651</v>
      </c>
      <c r="I2933" s="159" t="s">
        <v>3656</v>
      </c>
      <c r="J2933" s="159" t="s">
        <v>7788</v>
      </c>
      <c r="K2933" s="159" t="s">
        <v>189</v>
      </c>
      <c r="L2933" s="159" t="s">
        <v>13003</v>
      </c>
    </row>
    <row r="2934" spans="1:12" x14ac:dyDescent="0.2">
      <c r="A2934" s="159" t="s">
        <v>13004</v>
      </c>
      <c r="B2934" s="159" t="s">
        <v>13005</v>
      </c>
      <c r="C2934" s="159" t="s">
        <v>12996</v>
      </c>
      <c r="D2934" s="159" t="s">
        <v>12996</v>
      </c>
      <c r="E2934" s="160">
        <v>1</v>
      </c>
      <c r="F2934" s="161">
        <v>0</v>
      </c>
      <c r="G2934" s="161">
        <v>150000</v>
      </c>
      <c r="H2934" s="159" t="s">
        <v>3670</v>
      </c>
      <c r="I2934" s="159" t="s">
        <v>6859</v>
      </c>
      <c r="J2934" s="159" t="s">
        <v>6860</v>
      </c>
      <c r="K2934" s="159" t="s">
        <v>196</v>
      </c>
      <c r="L2934" s="159" t="s">
        <v>13006</v>
      </c>
    </row>
    <row r="2935" spans="1:12" x14ac:dyDescent="0.2">
      <c r="A2935" s="159" t="s">
        <v>13007</v>
      </c>
      <c r="B2935" s="159" t="s">
        <v>13008</v>
      </c>
      <c r="C2935" s="159" t="s">
        <v>13009</v>
      </c>
      <c r="D2935" s="159" t="s">
        <v>13009</v>
      </c>
      <c r="E2935" s="160">
        <v>1</v>
      </c>
      <c r="F2935" s="161">
        <v>6165322</v>
      </c>
      <c r="G2935" s="161">
        <v>6165322</v>
      </c>
      <c r="H2935" s="159" t="s">
        <v>3651</v>
      </c>
      <c r="I2935" s="159" t="s">
        <v>4846</v>
      </c>
      <c r="J2935" s="159" t="s">
        <v>7778</v>
      </c>
      <c r="K2935" s="159"/>
      <c r="L2935" s="159" t="s">
        <v>13010</v>
      </c>
    </row>
    <row r="2936" spans="1:12" x14ac:dyDescent="0.2">
      <c r="A2936" s="159" t="s">
        <v>10646</v>
      </c>
      <c r="B2936" s="159" t="s">
        <v>10647</v>
      </c>
      <c r="C2936" s="159" t="s">
        <v>13009</v>
      </c>
      <c r="D2936" s="159" t="s">
        <v>13009</v>
      </c>
      <c r="E2936" s="160">
        <v>1</v>
      </c>
      <c r="F2936" s="161">
        <v>4143949</v>
      </c>
      <c r="G2936" s="161">
        <v>5895225</v>
      </c>
      <c r="H2936" s="159" t="s">
        <v>3651</v>
      </c>
      <c r="I2936" s="159" t="s">
        <v>3871</v>
      </c>
      <c r="J2936" s="159" t="s">
        <v>3872</v>
      </c>
      <c r="K2936" s="159"/>
      <c r="L2936" s="159" t="s">
        <v>13011</v>
      </c>
    </row>
    <row r="2937" spans="1:12" x14ac:dyDescent="0.2">
      <c r="A2937" s="159" t="s">
        <v>13012</v>
      </c>
      <c r="B2937" s="159" t="s">
        <v>13013</v>
      </c>
      <c r="C2937" s="159" t="s">
        <v>13009</v>
      </c>
      <c r="D2937" s="159" t="s">
        <v>13009</v>
      </c>
      <c r="E2937" s="160">
        <v>1</v>
      </c>
      <c r="F2937" s="161">
        <v>1027000</v>
      </c>
      <c r="G2937" s="161"/>
      <c r="H2937" s="159" t="s">
        <v>3651</v>
      </c>
      <c r="I2937" s="159" t="s">
        <v>3666</v>
      </c>
      <c r="J2937" s="159" t="s">
        <v>5305</v>
      </c>
      <c r="K2937" s="159" t="s">
        <v>185</v>
      </c>
      <c r="L2937" s="159" t="s">
        <v>13014</v>
      </c>
    </row>
    <row r="2938" spans="1:12" x14ac:dyDescent="0.2">
      <c r="A2938" s="159" t="s">
        <v>13015</v>
      </c>
      <c r="B2938" s="159" t="s">
        <v>13016</v>
      </c>
      <c r="C2938" s="159" t="s">
        <v>13009</v>
      </c>
      <c r="D2938" s="159" t="s">
        <v>13009</v>
      </c>
      <c r="E2938" s="160">
        <v>1</v>
      </c>
      <c r="F2938" s="161">
        <v>1047340</v>
      </c>
      <c r="G2938" s="161">
        <v>3999997</v>
      </c>
      <c r="H2938" s="159" t="s">
        <v>3651</v>
      </c>
      <c r="I2938" s="159" t="s">
        <v>3671</v>
      </c>
      <c r="J2938" s="159" t="s">
        <v>5394</v>
      </c>
      <c r="K2938" s="159"/>
      <c r="L2938" s="159" t="s">
        <v>13017</v>
      </c>
    </row>
    <row r="2939" spans="1:12" x14ac:dyDescent="0.2">
      <c r="A2939" s="159" t="s">
        <v>8706</v>
      </c>
      <c r="B2939" s="159" t="s">
        <v>8707</v>
      </c>
      <c r="C2939" s="159" t="s">
        <v>13018</v>
      </c>
      <c r="D2939" s="159" t="s">
        <v>13018</v>
      </c>
      <c r="E2939" s="160">
        <v>1</v>
      </c>
      <c r="F2939" s="161">
        <v>150000</v>
      </c>
      <c r="G2939" s="161">
        <v>1000000</v>
      </c>
      <c r="H2939" s="159" t="s">
        <v>3651</v>
      </c>
      <c r="I2939" s="159" t="s">
        <v>3753</v>
      </c>
      <c r="J2939" s="159" t="s">
        <v>6994</v>
      </c>
      <c r="K2939" s="159"/>
      <c r="L2939" s="159" t="s">
        <v>13019</v>
      </c>
    </row>
    <row r="2940" spans="1:12" x14ac:dyDescent="0.2">
      <c r="A2940" s="159" t="s">
        <v>13020</v>
      </c>
      <c r="B2940" s="159" t="s">
        <v>13021</v>
      </c>
      <c r="C2940" s="159" t="s">
        <v>13018</v>
      </c>
      <c r="D2940" s="159" t="s">
        <v>13018</v>
      </c>
      <c r="E2940" s="160">
        <v>1</v>
      </c>
      <c r="F2940" s="161">
        <v>3000000</v>
      </c>
      <c r="G2940" s="161">
        <v>3000000</v>
      </c>
      <c r="H2940" s="159" t="s">
        <v>3651</v>
      </c>
      <c r="I2940" s="159" t="s">
        <v>3753</v>
      </c>
      <c r="J2940" s="159" t="s">
        <v>13022</v>
      </c>
      <c r="K2940" s="159"/>
      <c r="L2940" s="159" t="s">
        <v>13023</v>
      </c>
    </row>
    <row r="2941" spans="1:12" x14ac:dyDescent="0.2">
      <c r="A2941" s="159" t="s">
        <v>10965</v>
      </c>
      <c r="B2941" s="159" t="s">
        <v>10966</v>
      </c>
      <c r="C2941" s="159" t="s">
        <v>13024</v>
      </c>
      <c r="D2941" s="159" t="s">
        <v>10967</v>
      </c>
      <c r="E2941" s="160">
        <v>2</v>
      </c>
      <c r="F2941" s="161">
        <v>6024999</v>
      </c>
      <c r="G2941" s="161">
        <v>12049999</v>
      </c>
      <c r="H2941" s="159" t="s">
        <v>3651</v>
      </c>
      <c r="I2941" s="159" t="s">
        <v>3656</v>
      </c>
      <c r="J2941" s="159" t="s">
        <v>4916</v>
      </c>
      <c r="K2941" s="159" t="s">
        <v>193</v>
      </c>
      <c r="L2941" s="159" t="s">
        <v>13025</v>
      </c>
    </row>
    <row r="2942" spans="1:12" x14ac:dyDescent="0.2">
      <c r="A2942" s="159" t="s">
        <v>7420</v>
      </c>
      <c r="B2942" s="159" t="s">
        <v>7421</v>
      </c>
      <c r="C2942" s="159" t="s">
        <v>13024</v>
      </c>
      <c r="D2942" s="159" t="s">
        <v>3392</v>
      </c>
      <c r="E2942" s="160">
        <v>3</v>
      </c>
      <c r="F2942" s="161">
        <v>8648469</v>
      </c>
      <c r="G2942" s="161">
        <v>9000000</v>
      </c>
      <c r="H2942" s="159" t="s">
        <v>3651</v>
      </c>
      <c r="I2942" s="159" t="s">
        <v>3958</v>
      </c>
      <c r="J2942" s="159" t="s">
        <v>7295</v>
      </c>
      <c r="K2942" s="159"/>
      <c r="L2942" s="159" t="s">
        <v>13026</v>
      </c>
    </row>
    <row r="2943" spans="1:12" x14ac:dyDescent="0.2">
      <c r="A2943" s="159" t="s">
        <v>13027</v>
      </c>
      <c r="B2943" s="159" t="s">
        <v>13028</v>
      </c>
      <c r="C2943" s="159" t="s">
        <v>13024</v>
      </c>
      <c r="D2943" s="159" t="s">
        <v>13024</v>
      </c>
      <c r="E2943" s="160">
        <v>1</v>
      </c>
      <c r="F2943" s="161">
        <v>4999978</v>
      </c>
      <c r="G2943" s="161">
        <v>4999978</v>
      </c>
      <c r="H2943" s="159" t="s">
        <v>3651</v>
      </c>
      <c r="I2943" s="159" t="s">
        <v>3776</v>
      </c>
      <c r="J2943" s="159" t="s">
        <v>5360</v>
      </c>
      <c r="K2943" s="159"/>
      <c r="L2943" s="159" t="s">
        <v>13029</v>
      </c>
    </row>
    <row r="2944" spans="1:12" x14ac:dyDescent="0.2">
      <c r="A2944" s="159" t="s">
        <v>11654</v>
      </c>
      <c r="B2944" s="159" t="s">
        <v>5527</v>
      </c>
      <c r="C2944" s="159" t="s">
        <v>13024</v>
      </c>
      <c r="D2944" s="159" t="s">
        <v>13024</v>
      </c>
      <c r="E2944" s="160">
        <v>1</v>
      </c>
      <c r="F2944" s="161">
        <v>84130000</v>
      </c>
      <c r="G2944" s="161">
        <v>140000000</v>
      </c>
      <c r="H2944" s="159" t="s">
        <v>3651</v>
      </c>
      <c r="I2944" s="159" t="s">
        <v>9296</v>
      </c>
      <c r="J2944" s="159" t="s">
        <v>10576</v>
      </c>
      <c r="K2944" s="159"/>
      <c r="L2944" s="159" t="s">
        <v>13030</v>
      </c>
    </row>
    <row r="2945" spans="1:12" x14ac:dyDescent="0.2">
      <c r="A2945" s="159" t="s">
        <v>13031</v>
      </c>
      <c r="B2945" s="159" t="s">
        <v>13032</v>
      </c>
      <c r="C2945" s="159" t="s">
        <v>13033</v>
      </c>
      <c r="D2945" s="159" t="s">
        <v>13033</v>
      </c>
      <c r="E2945" s="160">
        <v>1</v>
      </c>
      <c r="F2945" s="161">
        <v>1280358</v>
      </c>
      <c r="G2945" s="161">
        <v>1280358</v>
      </c>
      <c r="H2945" s="159" t="s">
        <v>3651</v>
      </c>
      <c r="I2945" s="159" t="s">
        <v>3656</v>
      </c>
      <c r="J2945" s="159" t="s">
        <v>3881</v>
      </c>
      <c r="K2945" s="159"/>
      <c r="L2945" s="159" t="s">
        <v>13034</v>
      </c>
    </row>
    <row r="2946" spans="1:12" x14ac:dyDescent="0.2">
      <c r="A2946" s="159" t="s">
        <v>7051</v>
      </c>
      <c r="B2946" s="159" t="s">
        <v>7052</v>
      </c>
      <c r="C2946" s="159" t="s">
        <v>13033</v>
      </c>
      <c r="D2946" s="159" t="s">
        <v>13033</v>
      </c>
      <c r="E2946" s="160">
        <v>1</v>
      </c>
      <c r="F2946" s="161">
        <v>599988</v>
      </c>
      <c r="G2946" s="161">
        <v>599988</v>
      </c>
      <c r="H2946" s="159" t="s">
        <v>3651</v>
      </c>
      <c r="I2946" s="159" t="s">
        <v>5250</v>
      </c>
      <c r="J2946" s="159" t="s">
        <v>5476</v>
      </c>
      <c r="K2946" s="159" t="s">
        <v>185</v>
      </c>
      <c r="L2946" s="159" t="s">
        <v>13035</v>
      </c>
    </row>
    <row r="2947" spans="1:12" x14ac:dyDescent="0.2">
      <c r="A2947" s="159" t="s">
        <v>13036</v>
      </c>
      <c r="B2947" s="159" t="s">
        <v>13037</v>
      </c>
      <c r="C2947" s="159" t="s">
        <v>13033</v>
      </c>
      <c r="D2947" s="159" t="s">
        <v>13033</v>
      </c>
      <c r="E2947" s="160">
        <v>1</v>
      </c>
      <c r="F2947" s="161">
        <v>3500000</v>
      </c>
      <c r="G2947" s="161">
        <v>3500000</v>
      </c>
      <c r="H2947" s="159" t="s">
        <v>3651</v>
      </c>
      <c r="I2947" s="159" t="s">
        <v>5250</v>
      </c>
      <c r="J2947" s="159" t="s">
        <v>5476</v>
      </c>
      <c r="K2947" s="159"/>
      <c r="L2947" s="159" t="s">
        <v>13038</v>
      </c>
    </row>
    <row r="2948" spans="1:12" x14ac:dyDescent="0.2">
      <c r="A2948" s="159" t="s">
        <v>10423</v>
      </c>
      <c r="B2948" s="159" t="s">
        <v>10424</v>
      </c>
      <c r="C2948" s="159" t="s">
        <v>13033</v>
      </c>
      <c r="D2948" s="159" t="s">
        <v>13033</v>
      </c>
      <c r="E2948" s="160">
        <v>1</v>
      </c>
      <c r="F2948" s="161">
        <v>3299999</v>
      </c>
      <c r="G2948" s="161">
        <v>3300000</v>
      </c>
      <c r="H2948" s="159" t="s">
        <v>3651</v>
      </c>
      <c r="I2948" s="159" t="s">
        <v>3690</v>
      </c>
      <c r="J2948" s="159" t="s">
        <v>10425</v>
      </c>
      <c r="K2948" s="159"/>
      <c r="L2948" s="159" t="s">
        <v>13039</v>
      </c>
    </row>
    <row r="2949" spans="1:12" x14ac:dyDescent="0.2">
      <c r="A2949" s="159" t="s">
        <v>4860</v>
      </c>
      <c r="B2949" s="159" t="s">
        <v>4861</v>
      </c>
      <c r="C2949" s="159" t="s">
        <v>13040</v>
      </c>
      <c r="D2949" s="159" t="s">
        <v>13040</v>
      </c>
      <c r="E2949" s="160">
        <v>1</v>
      </c>
      <c r="F2949" s="161">
        <v>550000</v>
      </c>
      <c r="G2949" s="161">
        <v>2500000</v>
      </c>
      <c r="H2949" s="159" t="s">
        <v>3651</v>
      </c>
      <c r="I2949" s="159" t="s">
        <v>3680</v>
      </c>
      <c r="J2949" s="159" t="s">
        <v>13041</v>
      </c>
      <c r="K2949" s="159" t="s">
        <v>185</v>
      </c>
      <c r="L2949" s="159" t="s">
        <v>13042</v>
      </c>
    </row>
    <row r="2950" spans="1:12" x14ac:dyDescent="0.2">
      <c r="A2950" s="159" t="s">
        <v>13043</v>
      </c>
      <c r="B2950" s="159" t="s">
        <v>13044</v>
      </c>
      <c r="C2950" s="159" t="s">
        <v>13040</v>
      </c>
      <c r="D2950" s="159" t="s">
        <v>13040</v>
      </c>
      <c r="E2950" s="160">
        <v>1</v>
      </c>
      <c r="F2950" s="161">
        <v>25000</v>
      </c>
      <c r="G2950" s="161">
        <v>200000</v>
      </c>
      <c r="H2950" s="159" t="s">
        <v>3651</v>
      </c>
      <c r="I2950" s="159" t="s">
        <v>3656</v>
      </c>
      <c r="J2950" s="159" t="s">
        <v>5077</v>
      </c>
      <c r="K2950" s="159"/>
      <c r="L2950" s="159" t="s">
        <v>13045</v>
      </c>
    </row>
    <row r="2951" spans="1:12" x14ac:dyDescent="0.2">
      <c r="A2951" s="159" t="s">
        <v>9604</v>
      </c>
      <c r="B2951" s="159" t="s">
        <v>9605</v>
      </c>
      <c r="C2951" s="159" t="s">
        <v>2310</v>
      </c>
      <c r="D2951" s="159" t="s">
        <v>2310</v>
      </c>
      <c r="E2951" s="160">
        <v>1</v>
      </c>
      <c r="F2951" s="161">
        <v>2000000</v>
      </c>
      <c r="G2951" s="161">
        <v>5000000</v>
      </c>
      <c r="H2951" s="159" t="s">
        <v>3651</v>
      </c>
      <c r="I2951" s="159" t="s">
        <v>3666</v>
      </c>
      <c r="J2951" s="159" t="s">
        <v>5305</v>
      </c>
      <c r="K2951" s="159" t="s">
        <v>193</v>
      </c>
      <c r="L2951" s="159" t="s">
        <v>13046</v>
      </c>
    </row>
    <row r="2952" spans="1:12" x14ac:dyDescent="0.2">
      <c r="A2952" s="159" t="s">
        <v>6035</v>
      </c>
      <c r="B2952" s="159" t="s">
        <v>6036</v>
      </c>
      <c r="C2952" s="159" t="s">
        <v>2310</v>
      </c>
      <c r="D2952" s="159" t="s">
        <v>2310</v>
      </c>
      <c r="E2952" s="160">
        <v>1</v>
      </c>
      <c r="F2952" s="161">
        <v>35000</v>
      </c>
      <c r="G2952" s="161">
        <v>4450000</v>
      </c>
      <c r="H2952" s="159" t="s">
        <v>3651</v>
      </c>
      <c r="I2952" s="159" t="s">
        <v>5960</v>
      </c>
      <c r="J2952" s="159" t="s">
        <v>5136</v>
      </c>
      <c r="K2952" s="159"/>
      <c r="L2952" s="159" t="s">
        <v>13047</v>
      </c>
    </row>
    <row r="2953" spans="1:12" x14ac:dyDescent="0.2">
      <c r="A2953" s="159" t="s">
        <v>13048</v>
      </c>
      <c r="B2953" s="159" t="s">
        <v>13049</v>
      </c>
      <c r="C2953" s="159" t="s">
        <v>2310</v>
      </c>
      <c r="D2953" s="159" t="s">
        <v>2310</v>
      </c>
      <c r="E2953" s="160">
        <v>1</v>
      </c>
      <c r="F2953" s="161">
        <v>1700000</v>
      </c>
      <c r="G2953" s="161">
        <v>1700000</v>
      </c>
      <c r="H2953" s="159" t="s">
        <v>3651</v>
      </c>
      <c r="I2953" s="159" t="s">
        <v>3656</v>
      </c>
      <c r="J2953" s="159" t="s">
        <v>6199</v>
      </c>
      <c r="K2953" s="159" t="s">
        <v>196</v>
      </c>
      <c r="L2953" s="159" t="s">
        <v>13050</v>
      </c>
    </row>
    <row r="2954" spans="1:12" x14ac:dyDescent="0.2">
      <c r="A2954" s="159" t="s">
        <v>13051</v>
      </c>
      <c r="B2954" s="159" t="s">
        <v>13052</v>
      </c>
      <c r="C2954" s="159" t="s">
        <v>2310</v>
      </c>
      <c r="D2954" s="159" t="s">
        <v>2310</v>
      </c>
      <c r="E2954" s="160">
        <v>1</v>
      </c>
      <c r="F2954" s="161">
        <v>525000</v>
      </c>
      <c r="G2954" s="161">
        <v>2000000</v>
      </c>
      <c r="H2954" s="159" t="s">
        <v>3651</v>
      </c>
      <c r="I2954" s="159" t="s">
        <v>3671</v>
      </c>
      <c r="J2954" s="159" t="s">
        <v>5157</v>
      </c>
      <c r="K2954" s="159" t="s">
        <v>196</v>
      </c>
      <c r="L2954" s="159" t="s">
        <v>13053</v>
      </c>
    </row>
    <row r="2955" spans="1:12" x14ac:dyDescent="0.2">
      <c r="A2955" s="159" t="s">
        <v>13054</v>
      </c>
      <c r="B2955" s="159" t="s">
        <v>13055</v>
      </c>
      <c r="C2955" s="159" t="s">
        <v>13056</v>
      </c>
      <c r="D2955" s="159" t="s">
        <v>13056</v>
      </c>
      <c r="E2955" s="160">
        <v>1</v>
      </c>
      <c r="F2955" s="161">
        <v>40000000</v>
      </c>
      <c r="G2955" s="161">
        <v>40000000</v>
      </c>
      <c r="H2955" s="159" t="s">
        <v>3651</v>
      </c>
      <c r="I2955" s="159" t="s">
        <v>3671</v>
      </c>
      <c r="J2955" s="159" t="s">
        <v>3887</v>
      </c>
      <c r="K2955" s="159" t="s">
        <v>199</v>
      </c>
      <c r="L2955" s="159" t="s">
        <v>13057</v>
      </c>
    </row>
    <row r="2956" spans="1:12" x14ac:dyDescent="0.2">
      <c r="A2956" s="159" t="s">
        <v>13058</v>
      </c>
      <c r="B2956" s="159" t="s">
        <v>7960</v>
      </c>
      <c r="C2956" s="159" t="s">
        <v>13056</v>
      </c>
      <c r="D2956" s="159" t="s">
        <v>13056</v>
      </c>
      <c r="E2956" s="160">
        <v>1</v>
      </c>
      <c r="F2956" s="161">
        <v>5340751</v>
      </c>
      <c r="G2956" s="161">
        <v>15000000</v>
      </c>
      <c r="H2956" s="159" t="s">
        <v>3651</v>
      </c>
      <c r="I2956" s="159" t="s">
        <v>3716</v>
      </c>
      <c r="J2956" s="159" t="s">
        <v>7962</v>
      </c>
      <c r="K2956" s="159" t="s">
        <v>182</v>
      </c>
      <c r="L2956" s="159" t="s">
        <v>13059</v>
      </c>
    </row>
    <row r="2957" spans="1:12" x14ac:dyDescent="0.2">
      <c r="A2957" s="159" t="s">
        <v>13060</v>
      </c>
      <c r="B2957" s="159" t="s">
        <v>13061</v>
      </c>
      <c r="C2957" s="159" t="s">
        <v>13056</v>
      </c>
      <c r="D2957" s="159" t="s">
        <v>13056</v>
      </c>
      <c r="E2957" s="160">
        <v>1</v>
      </c>
      <c r="F2957" s="161">
        <v>17499997</v>
      </c>
      <c r="G2957" s="161">
        <v>34999993</v>
      </c>
      <c r="H2957" s="159" t="s">
        <v>3651</v>
      </c>
      <c r="I2957" s="159" t="s">
        <v>3656</v>
      </c>
      <c r="J2957" s="159" t="s">
        <v>9211</v>
      </c>
      <c r="K2957" s="159"/>
      <c r="L2957" s="159" t="s">
        <v>13062</v>
      </c>
    </row>
    <row r="2958" spans="1:12" x14ac:dyDescent="0.2">
      <c r="A2958" s="159" t="s">
        <v>10501</v>
      </c>
      <c r="B2958" s="159" t="s">
        <v>10502</v>
      </c>
      <c r="C2958" s="159" t="s">
        <v>13056</v>
      </c>
      <c r="D2958" s="159" t="s">
        <v>13056</v>
      </c>
      <c r="E2958" s="160">
        <v>1</v>
      </c>
      <c r="F2958" s="161">
        <v>999992</v>
      </c>
      <c r="G2958" s="161">
        <v>999999</v>
      </c>
      <c r="H2958" s="159" t="s">
        <v>3651</v>
      </c>
      <c r="I2958" s="159" t="s">
        <v>3656</v>
      </c>
      <c r="J2958" s="159" t="s">
        <v>3944</v>
      </c>
      <c r="K2958" s="159"/>
      <c r="L2958" s="159" t="s">
        <v>13063</v>
      </c>
    </row>
    <row r="2959" spans="1:12" x14ac:dyDescent="0.2">
      <c r="A2959" s="159" t="s">
        <v>10950</v>
      </c>
      <c r="B2959" s="159" t="s">
        <v>10951</v>
      </c>
      <c r="C2959" s="159" t="s">
        <v>13064</v>
      </c>
      <c r="D2959" s="159" t="s">
        <v>13064</v>
      </c>
      <c r="E2959" s="160">
        <v>1</v>
      </c>
      <c r="F2959" s="161">
        <v>19999995</v>
      </c>
      <c r="G2959" s="161">
        <v>19999995</v>
      </c>
      <c r="H2959" s="159" t="s">
        <v>3651</v>
      </c>
      <c r="I2959" s="159" t="s">
        <v>3656</v>
      </c>
      <c r="J2959" s="159" t="s">
        <v>3881</v>
      </c>
      <c r="K2959" s="159" t="s">
        <v>189</v>
      </c>
      <c r="L2959" s="159" t="s">
        <v>13065</v>
      </c>
    </row>
    <row r="2960" spans="1:12" x14ac:dyDescent="0.2">
      <c r="A2960" s="159" t="s">
        <v>13066</v>
      </c>
      <c r="B2960" s="159" t="s">
        <v>10709</v>
      </c>
      <c r="C2960" s="159" t="s">
        <v>13064</v>
      </c>
      <c r="D2960" s="159" t="s">
        <v>13064</v>
      </c>
      <c r="E2960" s="160">
        <v>1</v>
      </c>
      <c r="F2960" s="161">
        <v>7000000</v>
      </c>
      <c r="G2960" s="161">
        <v>7000000</v>
      </c>
      <c r="H2960" s="159" t="s">
        <v>3651</v>
      </c>
      <c r="I2960" s="159" t="s">
        <v>5733</v>
      </c>
      <c r="J2960" s="159" t="s">
        <v>13067</v>
      </c>
      <c r="K2960" s="159"/>
      <c r="L2960" s="159" t="s">
        <v>13068</v>
      </c>
    </row>
    <row r="2961" spans="1:12" x14ac:dyDescent="0.2">
      <c r="A2961" s="159" t="s">
        <v>13069</v>
      </c>
      <c r="B2961" s="159" t="s">
        <v>13070</v>
      </c>
      <c r="C2961" s="159" t="s">
        <v>13064</v>
      </c>
      <c r="D2961" s="159" t="s">
        <v>13064</v>
      </c>
      <c r="E2961" s="160">
        <v>1</v>
      </c>
      <c r="F2961" s="161">
        <v>2204428</v>
      </c>
      <c r="G2961" s="161">
        <v>2500004</v>
      </c>
      <c r="H2961" s="159" t="s">
        <v>3651</v>
      </c>
      <c r="I2961" s="159" t="s">
        <v>3753</v>
      </c>
      <c r="J2961" s="159" t="s">
        <v>4962</v>
      </c>
      <c r="K2961" s="159"/>
      <c r="L2961" s="159" t="s">
        <v>13071</v>
      </c>
    </row>
    <row r="2962" spans="1:12" x14ac:dyDescent="0.2">
      <c r="A2962" s="159" t="s">
        <v>13072</v>
      </c>
      <c r="B2962" s="159" t="s">
        <v>13073</v>
      </c>
      <c r="C2962" s="159" t="s">
        <v>12997</v>
      </c>
      <c r="D2962" s="159" t="s">
        <v>12997</v>
      </c>
      <c r="E2962" s="160">
        <v>1</v>
      </c>
      <c r="F2962" s="161">
        <v>15506942</v>
      </c>
      <c r="G2962" s="161">
        <v>15506942</v>
      </c>
      <c r="H2962" s="159" t="s">
        <v>3651</v>
      </c>
      <c r="I2962" s="159" t="s">
        <v>3656</v>
      </c>
      <c r="J2962" s="159" t="s">
        <v>8821</v>
      </c>
      <c r="K2962" s="159" t="s">
        <v>189</v>
      </c>
      <c r="L2962" s="159" t="s">
        <v>13074</v>
      </c>
    </row>
    <row r="2963" spans="1:12" x14ac:dyDescent="0.2">
      <c r="A2963" s="159" t="s">
        <v>13075</v>
      </c>
      <c r="B2963" s="159" t="s">
        <v>13076</v>
      </c>
      <c r="C2963" s="159" t="s">
        <v>12997</v>
      </c>
      <c r="D2963" s="159" t="s">
        <v>12997</v>
      </c>
      <c r="E2963" s="160">
        <v>1</v>
      </c>
      <c r="F2963" s="161">
        <v>200000</v>
      </c>
      <c r="G2963" s="161">
        <v>200000</v>
      </c>
      <c r="H2963" s="159" t="s">
        <v>3651</v>
      </c>
      <c r="I2963" s="159" t="s">
        <v>3810</v>
      </c>
      <c r="J2963" s="159" t="s">
        <v>6071</v>
      </c>
      <c r="K2963" s="159" t="s">
        <v>196</v>
      </c>
      <c r="L2963" s="159" t="s">
        <v>13077</v>
      </c>
    </row>
    <row r="2964" spans="1:12" x14ac:dyDescent="0.2">
      <c r="A2964" s="159" t="s">
        <v>13078</v>
      </c>
      <c r="B2964" s="159" t="s">
        <v>13079</v>
      </c>
      <c r="C2964" s="159" t="s">
        <v>12997</v>
      </c>
      <c r="D2964" s="159" t="s">
        <v>12997</v>
      </c>
      <c r="E2964" s="160">
        <v>1</v>
      </c>
      <c r="F2964" s="161">
        <v>44282650</v>
      </c>
      <c r="G2964" s="161">
        <v>50000000</v>
      </c>
      <c r="H2964" s="159" t="s">
        <v>3651</v>
      </c>
      <c r="I2964" s="159" t="s">
        <v>3656</v>
      </c>
      <c r="J2964" s="159" t="s">
        <v>3881</v>
      </c>
      <c r="K2964" s="159"/>
      <c r="L2964" s="159" t="s">
        <v>13080</v>
      </c>
    </row>
    <row r="2965" spans="1:12" x14ac:dyDescent="0.2">
      <c r="A2965" s="159" t="s">
        <v>13081</v>
      </c>
      <c r="B2965" s="159" t="s">
        <v>13082</v>
      </c>
      <c r="C2965" s="159" t="s">
        <v>12997</v>
      </c>
      <c r="D2965" s="159" t="s">
        <v>12997</v>
      </c>
      <c r="E2965" s="160">
        <v>1</v>
      </c>
      <c r="F2965" s="161">
        <v>40302337</v>
      </c>
      <c r="G2965" s="161">
        <v>58986010</v>
      </c>
      <c r="H2965" s="159" t="s">
        <v>3651</v>
      </c>
      <c r="I2965" s="159" t="s">
        <v>3656</v>
      </c>
      <c r="J2965" s="159" t="s">
        <v>6763</v>
      </c>
      <c r="K2965" s="159" t="s">
        <v>182</v>
      </c>
      <c r="L2965" s="159" t="s">
        <v>13083</v>
      </c>
    </row>
    <row r="2966" spans="1:12" x14ac:dyDescent="0.2">
      <c r="A2966" s="159" t="s">
        <v>10151</v>
      </c>
      <c r="B2966" s="159" t="s">
        <v>10152</v>
      </c>
      <c r="C2966" s="159" t="s">
        <v>12997</v>
      </c>
      <c r="D2966" s="159" t="s">
        <v>12997</v>
      </c>
      <c r="E2966" s="160">
        <v>1</v>
      </c>
      <c r="F2966" s="161">
        <v>2057533</v>
      </c>
      <c r="G2966" s="161">
        <v>5000000</v>
      </c>
      <c r="H2966" s="159" t="s">
        <v>3651</v>
      </c>
      <c r="I2966" s="159" t="s">
        <v>5960</v>
      </c>
      <c r="J2966" s="159" t="s">
        <v>5136</v>
      </c>
      <c r="K2966" s="159" t="s">
        <v>185</v>
      </c>
      <c r="L2966" s="159" t="s">
        <v>13084</v>
      </c>
    </row>
    <row r="2967" spans="1:12" x14ac:dyDescent="0.2">
      <c r="A2967" s="159" t="s">
        <v>13085</v>
      </c>
      <c r="B2967" s="159" t="s">
        <v>13086</v>
      </c>
      <c r="C2967" s="159" t="s">
        <v>8335</v>
      </c>
      <c r="D2967" s="159" t="s">
        <v>8335</v>
      </c>
      <c r="E2967" s="160">
        <v>1</v>
      </c>
      <c r="F2967" s="161">
        <v>0</v>
      </c>
      <c r="G2967" s="161">
        <v>10000000</v>
      </c>
      <c r="H2967" s="159" t="s">
        <v>3670</v>
      </c>
      <c r="I2967" s="159" t="s">
        <v>9184</v>
      </c>
      <c r="J2967" s="159" t="s">
        <v>13087</v>
      </c>
      <c r="K2967" s="159"/>
      <c r="L2967" s="159" t="s">
        <v>13088</v>
      </c>
    </row>
    <row r="2968" spans="1:12" x14ac:dyDescent="0.2">
      <c r="A2968" s="159" t="s">
        <v>13089</v>
      </c>
      <c r="B2968" s="159" t="s">
        <v>13090</v>
      </c>
      <c r="C2968" s="159" t="s">
        <v>8335</v>
      </c>
      <c r="D2968" s="159" t="s">
        <v>8335</v>
      </c>
      <c r="E2968" s="160">
        <v>1</v>
      </c>
      <c r="F2968" s="161">
        <v>12499825</v>
      </c>
      <c r="G2968" s="161">
        <v>12499825</v>
      </c>
      <c r="H2968" s="159" t="s">
        <v>3670</v>
      </c>
      <c r="I2968" s="159" t="s">
        <v>7988</v>
      </c>
      <c r="J2968" s="159" t="s">
        <v>13091</v>
      </c>
      <c r="K2968" s="159" t="s">
        <v>193</v>
      </c>
      <c r="L2968" s="159" t="s">
        <v>13092</v>
      </c>
    </row>
    <row r="2969" spans="1:12" x14ac:dyDescent="0.2">
      <c r="A2969" s="159" t="s">
        <v>13093</v>
      </c>
      <c r="B2969" s="159" t="s">
        <v>13094</v>
      </c>
      <c r="C2969" s="159" t="s">
        <v>8335</v>
      </c>
      <c r="D2969" s="159" t="s">
        <v>8335</v>
      </c>
      <c r="E2969" s="160">
        <v>1</v>
      </c>
      <c r="F2969" s="161">
        <v>26549999</v>
      </c>
      <c r="G2969" s="161">
        <v>42800000</v>
      </c>
      <c r="H2969" s="159" t="s">
        <v>3651</v>
      </c>
      <c r="I2969" s="159" t="s">
        <v>3656</v>
      </c>
      <c r="J2969" s="159" t="s">
        <v>13095</v>
      </c>
      <c r="K2969" s="159"/>
      <c r="L2969" s="159" t="s">
        <v>13096</v>
      </c>
    </row>
    <row r="2970" spans="1:12" x14ac:dyDescent="0.2">
      <c r="A2970" s="159" t="s">
        <v>5042</v>
      </c>
      <c r="B2970" s="159" t="s">
        <v>5043</v>
      </c>
      <c r="C2970" s="159" t="s">
        <v>8392</v>
      </c>
      <c r="D2970" s="159" t="s">
        <v>8392</v>
      </c>
      <c r="E2970" s="160">
        <v>1</v>
      </c>
      <c r="F2970" s="161">
        <v>42414174</v>
      </c>
      <c r="G2970" s="161">
        <v>84828349</v>
      </c>
      <c r="H2970" s="159" t="s">
        <v>3670</v>
      </c>
      <c r="I2970" s="159" t="s">
        <v>3663</v>
      </c>
      <c r="J2970" s="159" t="s">
        <v>10462</v>
      </c>
      <c r="K2970" s="159" t="s">
        <v>185</v>
      </c>
      <c r="L2970" s="159" t="s">
        <v>13097</v>
      </c>
    </row>
    <row r="2971" spans="1:12" x14ac:dyDescent="0.2">
      <c r="A2971" s="159" t="s">
        <v>7586</v>
      </c>
      <c r="B2971" s="159" t="s">
        <v>7587</v>
      </c>
      <c r="C2971" s="159" t="s">
        <v>8392</v>
      </c>
      <c r="D2971" s="159" t="s">
        <v>8392</v>
      </c>
      <c r="E2971" s="160">
        <v>1</v>
      </c>
      <c r="F2971" s="161">
        <v>100002392</v>
      </c>
      <c r="G2971" s="161">
        <v>100002392</v>
      </c>
      <c r="H2971" s="159" t="s">
        <v>3651</v>
      </c>
      <c r="I2971" s="159" t="s">
        <v>3690</v>
      </c>
      <c r="J2971" s="159" t="s">
        <v>7492</v>
      </c>
      <c r="K2971" s="159"/>
      <c r="L2971" s="159" t="s">
        <v>13098</v>
      </c>
    </row>
    <row r="2972" spans="1:12" x14ac:dyDescent="0.2">
      <c r="A2972" s="159" t="s">
        <v>5811</v>
      </c>
      <c r="B2972" s="159" t="s">
        <v>5812</v>
      </c>
      <c r="C2972" s="159" t="s">
        <v>8392</v>
      </c>
      <c r="D2972" s="159" t="s">
        <v>8392</v>
      </c>
      <c r="E2972" s="160">
        <v>1</v>
      </c>
      <c r="F2972" s="161">
        <v>12097140</v>
      </c>
      <c r="G2972" s="161">
        <v>19297142</v>
      </c>
      <c r="H2972" s="159" t="s">
        <v>3651</v>
      </c>
      <c r="I2972" s="159" t="s">
        <v>4846</v>
      </c>
      <c r="J2972" s="159" t="s">
        <v>4958</v>
      </c>
      <c r="K2972" s="159" t="s">
        <v>182</v>
      </c>
      <c r="L2972" s="159" t="s">
        <v>13099</v>
      </c>
    </row>
    <row r="2973" spans="1:12" x14ac:dyDescent="0.2">
      <c r="A2973" s="159" t="s">
        <v>8484</v>
      </c>
      <c r="B2973" s="159" t="s">
        <v>8485</v>
      </c>
      <c r="C2973" s="159" t="s">
        <v>8392</v>
      </c>
      <c r="D2973" s="159" t="s">
        <v>8392</v>
      </c>
      <c r="E2973" s="160">
        <v>1</v>
      </c>
      <c r="F2973" s="161">
        <v>0</v>
      </c>
      <c r="G2973" s="161">
        <v>1300000</v>
      </c>
      <c r="H2973" s="159" t="s">
        <v>3651</v>
      </c>
      <c r="I2973" s="159" t="s">
        <v>4846</v>
      </c>
      <c r="J2973" s="159" t="s">
        <v>7341</v>
      </c>
      <c r="K2973" s="159"/>
      <c r="L2973" s="159" t="s">
        <v>13100</v>
      </c>
    </row>
    <row r="2974" spans="1:12" x14ac:dyDescent="0.2">
      <c r="A2974" s="159" t="s">
        <v>13101</v>
      </c>
      <c r="B2974" s="159" t="s">
        <v>13102</v>
      </c>
      <c r="C2974" s="159" t="s">
        <v>8392</v>
      </c>
      <c r="D2974" s="159" t="s">
        <v>13103</v>
      </c>
      <c r="E2974" s="160">
        <v>2</v>
      </c>
      <c r="F2974" s="161">
        <v>780000</v>
      </c>
      <c r="G2974" s="161">
        <v>2000000</v>
      </c>
      <c r="H2974" s="159" t="s">
        <v>3651</v>
      </c>
      <c r="I2974" s="159" t="s">
        <v>3711</v>
      </c>
      <c r="J2974" s="159" t="s">
        <v>5599</v>
      </c>
      <c r="K2974" s="159"/>
      <c r="L2974" s="159" t="s">
        <v>13104</v>
      </c>
    </row>
    <row r="2975" spans="1:12" x14ac:dyDescent="0.2">
      <c r="A2975" s="159" t="s">
        <v>5499</v>
      </c>
      <c r="B2975" s="159" t="s">
        <v>5500</v>
      </c>
      <c r="C2975" s="159" t="s">
        <v>13105</v>
      </c>
      <c r="D2975" s="159" t="s">
        <v>13105</v>
      </c>
      <c r="E2975" s="160">
        <v>1</v>
      </c>
      <c r="F2975" s="161">
        <v>4455040</v>
      </c>
      <c r="G2975" s="161">
        <v>8000000</v>
      </c>
      <c r="H2975" s="159" t="s">
        <v>3670</v>
      </c>
      <c r="I2975" s="159" t="s">
        <v>3671</v>
      </c>
      <c r="J2975" s="159" t="s">
        <v>5501</v>
      </c>
      <c r="K2975" s="159"/>
      <c r="L2975" s="159" t="s">
        <v>13106</v>
      </c>
    </row>
    <row r="2976" spans="1:12" x14ac:dyDescent="0.2">
      <c r="A2976" s="159" t="s">
        <v>8301</v>
      </c>
      <c r="B2976" s="159" t="s">
        <v>8302</v>
      </c>
      <c r="C2976" s="159" t="s">
        <v>13105</v>
      </c>
      <c r="D2976" s="159" t="s">
        <v>13105</v>
      </c>
      <c r="E2976" s="160">
        <v>1</v>
      </c>
      <c r="F2976" s="161">
        <v>3500000</v>
      </c>
      <c r="G2976" s="161">
        <v>3500000</v>
      </c>
      <c r="H2976" s="159" t="s">
        <v>3651</v>
      </c>
      <c r="I2976" s="159" t="s">
        <v>3818</v>
      </c>
      <c r="J2976" s="159" t="s">
        <v>8303</v>
      </c>
      <c r="K2976" s="159"/>
      <c r="L2976" s="159" t="s">
        <v>13107</v>
      </c>
    </row>
    <row r="2977" spans="1:12" x14ac:dyDescent="0.2">
      <c r="A2977" s="159" t="s">
        <v>13108</v>
      </c>
      <c r="B2977" s="159" t="s">
        <v>13109</v>
      </c>
      <c r="C2977" s="159" t="s">
        <v>13105</v>
      </c>
      <c r="D2977" s="159" t="s">
        <v>13105</v>
      </c>
      <c r="E2977" s="160">
        <v>1</v>
      </c>
      <c r="F2977" s="161">
        <v>2392270</v>
      </c>
      <c r="G2977" s="161">
        <v>3000000</v>
      </c>
      <c r="H2977" s="159" t="s">
        <v>3651</v>
      </c>
      <c r="I2977" s="159" t="s">
        <v>3666</v>
      </c>
      <c r="J2977" s="159" t="s">
        <v>13110</v>
      </c>
      <c r="K2977" s="159"/>
      <c r="L2977" s="159" t="s">
        <v>13111</v>
      </c>
    </row>
    <row r="2978" spans="1:12" x14ac:dyDescent="0.2">
      <c r="A2978" s="159" t="s">
        <v>13112</v>
      </c>
      <c r="B2978" s="159" t="s">
        <v>13113</v>
      </c>
      <c r="C2978" s="159" t="s">
        <v>13105</v>
      </c>
      <c r="D2978" s="159" t="s">
        <v>13105</v>
      </c>
      <c r="E2978" s="160">
        <v>1</v>
      </c>
      <c r="F2978" s="161">
        <v>300000</v>
      </c>
      <c r="G2978" s="161">
        <v>300000</v>
      </c>
      <c r="H2978" s="159" t="s">
        <v>3651</v>
      </c>
      <c r="I2978" s="159" t="s">
        <v>4846</v>
      </c>
      <c r="J2978" s="159" t="s">
        <v>13114</v>
      </c>
      <c r="K2978" s="159" t="s">
        <v>196</v>
      </c>
      <c r="L2978" s="159" t="s">
        <v>13115</v>
      </c>
    </row>
    <row r="2979" spans="1:12" x14ac:dyDescent="0.2">
      <c r="A2979" s="159" t="s">
        <v>13116</v>
      </c>
      <c r="B2979" s="159" t="s">
        <v>13117</v>
      </c>
      <c r="C2979" s="159" t="s">
        <v>13118</v>
      </c>
      <c r="D2979" s="159" t="s">
        <v>13118</v>
      </c>
      <c r="E2979" s="160">
        <v>1</v>
      </c>
      <c r="F2979" s="161">
        <v>100000</v>
      </c>
      <c r="G2979" s="161">
        <v>100000</v>
      </c>
      <c r="H2979" s="159" t="s">
        <v>3651</v>
      </c>
      <c r="I2979" s="159" t="s">
        <v>8511</v>
      </c>
      <c r="J2979" s="159" t="s">
        <v>13119</v>
      </c>
      <c r="K2979" s="159" t="s">
        <v>196</v>
      </c>
      <c r="L2979" s="159" t="s">
        <v>13120</v>
      </c>
    </row>
    <row r="2980" spans="1:12" x14ac:dyDescent="0.2">
      <c r="A2980" s="159" t="s">
        <v>11064</v>
      </c>
      <c r="B2980" s="159" t="s">
        <v>11065</v>
      </c>
      <c r="C2980" s="159" t="s">
        <v>13118</v>
      </c>
      <c r="D2980" s="159" t="s">
        <v>13118</v>
      </c>
      <c r="E2980" s="160">
        <v>1</v>
      </c>
      <c r="F2980" s="161">
        <v>1370000</v>
      </c>
      <c r="G2980" s="161">
        <v>1370000</v>
      </c>
      <c r="H2980" s="159" t="s">
        <v>3651</v>
      </c>
      <c r="I2980" s="159" t="s">
        <v>4846</v>
      </c>
      <c r="J2980" s="159" t="s">
        <v>4958</v>
      </c>
      <c r="K2980" s="159"/>
      <c r="L2980" s="159" t="s">
        <v>13121</v>
      </c>
    </row>
    <row r="2981" spans="1:12" x14ac:dyDescent="0.2">
      <c r="A2981" s="159" t="s">
        <v>13122</v>
      </c>
      <c r="B2981" s="159" t="s">
        <v>13123</v>
      </c>
      <c r="C2981" s="159" t="s">
        <v>13124</v>
      </c>
      <c r="D2981" s="159" t="s">
        <v>13124</v>
      </c>
      <c r="E2981" s="160">
        <v>1</v>
      </c>
      <c r="F2981" s="161">
        <v>542550</v>
      </c>
      <c r="G2981" s="161">
        <v>1000000</v>
      </c>
      <c r="H2981" s="159" t="s">
        <v>3670</v>
      </c>
      <c r="I2981" s="159" t="s">
        <v>4846</v>
      </c>
      <c r="J2981" s="159" t="s">
        <v>13125</v>
      </c>
      <c r="K2981" s="159" t="s">
        <v>193</v>
      </c>
      <c r="L2981" s="159" t="s">
        <v>13126</v>
      </c>
    </row>
    <row r="2982" spans="1:12" x14ac:dyDescent="0.2">
      <c r="A2982" s="159" t="s">
        <v>13127</v>
      </c>
      <c r="B2982" s="159" t="s">
        <v>13128</v>
      </c>
      <c r="C2982" s="159" t="s">
        <v>13124</v>
      </c>
      <c r="D2982" s="159" t="s">
        <v>13124</v>
      </c>
      <c r="E2982" s="160">
        <v>1</v>
      </c>
      <c r="F2982" s="161">
        <v>2100000</v>
      </c>
      <c r="G2982" s="161">
        <v>2500000</v>
      </c>
      <c r="H2982" s="159" t="s">
        <v>3651</v>
      </c>
      <c r="I2982" s="159" t="s">
        <v>3711</v>
      </c>
      <c r="J2982" s="159" t="s">
        <v>5493</v>
      </c>
      <c r="K2982" s="159" t="s">
        <v>196</v>
      </c>
      <c r="L2982" s="159" t="s">
        <v>13129</v>
      </c>
    </row>
    <row r="2983" spans="1:12" x14ac:dyDescent="0.2">
      <c r="A2983" s="159" t="s">
        <v>13130</v>
      </c>
      <c r="B2983" s="159" t="s">
        <v>13131</v>
      </c>
      <c r="C2983" s="159" t="s">
        <v>13124</v>
      </c>
      <c r="D2983" s="159" t="s">
        <v>13124</v>
      </c>
      <c r="E2983" s="160">
        <v>1</v>
      </c>
      <c r="F2983" s="161">
        <v>1500000</v>
      </c>
      <c r="G2983" s="161">
        <v>2250000</v>
      </c>
      <c r="H2983" s="159" t="s">
        <v>3651</v>
      </c>
      <c r="I2983" s="159" t="s">
        <v>3810</v>
      </c>
      <c r="J2983" s="159" t="s">
        <v>5040</v>
      </c>
      <c r="K2983" s="159"/>
      <c r="L2983" s="159" t="s">
        <v>13132</v>
      </c>
    </row>
    <row r="2984" spans="1:12" x14ac:dyDescent="0.2">
      <c r="A2984" s="159" t="s">
        <v>12813</v>
      </c>
      <c r="B2984" s="159" t="s">
        <v>12814</v>
      </c>
      <c r="C2984" s="159" t="s">
        <v>13124</v>
      </c>
      <c r="D2984" s="159" t="s">
        <v>13124</v>
      </c>
      <c r="E2984" s="160">
        <v>1</v>
      </c>
      <c r="F2984" s="161">
        <v>3376350</v>
      </c>
      <c r="G2984" s="161">
        <v>3376350</v>
      </c>
      <c r="H2984" s="159" t="s">
        <v>3670</v>
      </c>
      <c r="I2984" s="159" t="s">
        <v>3680</v>
      </c>
      <c r="J2984" s="159" t="s">
        <v>12816</v>
      </c>
      <c r="K2984" s="159"/>
      <c r="L2984" s="159" t="s">
        <v>13133</v>
      </c>
    </row>
    <row r="2985" spans="1:12" x14ac:dyDescent="0.2">
      <c r="A2985" s="159" t="s">
        <v>13134</v>
      </c>
      <c r="B2985" s="159" t="s">
        <v>13135</v>
      </c>
      <c r="C2985" s="159" t="s">
        <v>13124</v>
      </c>
      <c r="D2985" s="159" t="s">
        <v>13124</v>
      </c>
      <c r="E2985" s="160">
        <v>1</v>
      </c>
      <c r="F2985" s="161">
        <v>0</v>
      </c>
      <c r="G2985" s="161">
        <v>5000000</v>
      </c>
      <c r="H2985" s="159" t="s">
        <v>3651</v>
      </c>
      <c r="I2985" s="159" t="s">
        <v>13136</v>
      </c>
      <c r="J2985" s="159" t="s">
        <v>13136</v>
      </c>
      <c r="K2985" s="159" t="s">
        <v>196</v>
      </c>
      <c r="L2985" s="159" t="s">
        <v>13137</v>
      </c>
    </row>
    <row r="2986" spans="1:12" x14ac:dyDescent="0.2">
      <c r="A2986" s="159" t="s">
        <v>6447</v>
      </c>
      <c r="B2986" s="159" t="s">
        <v>6448</v>
      </c>
      <c r="C2986" s="159" t="s">
        <v>13124</v>
      </c>
      <c r="D2986" s="159" t="s">
        <v>13124</v>
      </c>
      <c r="E2986" s="160">
        <v>1</v>
      </c>
      <c r="F2986" s="161">
        <v>90000000</v>
      </c>
      <c r="G2986" s="161">
        <v>100000000</v>
      </c>
      <c r="H2986" s="159" t="s">
        <v>3651</v>
      </c>
      <c r="I2986" s="159" t="s">
        <v>3656</v>
      </c>
      <c r="J2986" s="159" t="s">
        <v>5077</v>
      </c>
      <c r="K2986" s="159"/>
      <c r="L2986" s="159" t="s">
        <v>13138</v>
      </c>
    </row>
    <row r="2987" spans="1:12" x14ac:dyDescent="0.2">
      <c r="A2987" s="159" t="s">
        <v>7669</v>
      </c>
      <c r="B2987" s="159" t="s">
        <v>7670</v>
      </c>
      <c r="C2987" s="159" t="s">
        <v>13124</v>
      </c>
      <c r="D2987" s="159" t="s">
        <v>13124</v>
      </c>
      <c r="E2987" s="160">
        <v>1</v>
      </c>
      <c r="F2987" s="161">
        <v>7485000</v>
      </c>
      <c r="G2987" s="161">
        <v>15000000</v>
      </c>
      <c r="H2987" s="159" t="s">
        <v>3651</v>
      </c>
      <c r="I2987" s="159" t="s">
        <v>3680</v>
      </c>
      <c r="J2987" s="159" t="s">
        <v>3680</v>
      </c>
      <c r="K2987" s="159" t="s">
        <v>185</v>
      </c>
      <c r="L2987" s="159" t="s">
        <v>13139</v>
      </c>
    </row>
    <row r="2988" spans="1:12" x14ac:dyDescent="0.2">
      <c r="A2988" s="159" t="s">
        <v>12506</v>
      </c>
      <c r="B2988" s="159" t="s">
        <v>12507</v>
      </c>
      <c r="C2988" s="159" t="s">
        <v>13140</v>
      </c>
      <c r="D2988" s="159" t="s">
        <v>13140</v>
      </c>
      <c r="E2988" s="160">
        <v>1</v>
      </c>
      <c r="F2988" s="161">
        <v>1733264</v>
      </c>
      <c r="G2988" s="161">
        <v>1733282</v>
      </c>
      <c r="H2988" s="159" t="s">
        <v>3651</v>
      </c>
      <c r="I2988" s="159" t="s">
        <v>4979</v>
      </c>
      <c r="J2988" s="159" t="s">
        <v>10002</v>
      </c>
      <c r="K2988" s="159" t="s">
        <v>182</v>
      </c>
      <c r="L2988" s="159" t="s">
        <v>13141</v>
      </c>
    </row>
    <row r="2989" spans="1:12" x14ac:dyDescent="0.2">
      <c r="A2989" s="159" t="s">
        <v>13142</v>
      </c>
      <c r="B2989" s="159" t="s">
        <v>13143</v>
      </c>
      <c r="C2989" s="159" t="s">
        <v>13140</v>
      </c>
      <c r="D2989" s="159" t="s">
        <v>13140</v>
      </c>
      <c r="E2989" s="160">
        <v>1</v>
      </c>
      <c r="F2989" s="161">
        <v>50000</v>
      </c>
      <c r="G2989" s="161">
        <v>50000</v>
      </c>
      <c r="H2989" s="159" t="s">
        <v>3651</v>
      </c>
      <c r="I2989" s="159" t="s">
        <v>3776</v>
      </c>
      <c r="J2989" s="159" t="s">
        <v>7731</v>
      </c>
      <c r="K2989" s="159" t="s">
        <v>193</v>
      </c>
      <c r="L2989" s="159" t="s">
        <v>13144</v>
      </c>
    </row>
    <row r="2990" spans="1:12" x14ac:dyDescent="0.2">
      <c r="A2990" s="159" t="s">
        <v>13145</v>
      </c>
      <c r="B2990" s="159" t="s">
        <v>13146</v>
      </c>
      <c r="C2990" s="159" t="s">
        <v>13140</v>
      </c>
      <c r="D2990" s="159" t="s">
        <v>13140</v>
      </c>
      <c r="E2990" s="160">
        <v>1</v>
      </c>
      <c r="F2990" s="161">
        <v>1000000</v>
      </c>
      <c r="G2990" s="161">
        <v>2000000</v>
      </c>
      <c r="H2990" s="159" t="s">
        <v>3651</v>
      </c>
      <c r="I2990" s="159" t="s">
        <v>3716</v>
      </c>
      <c r="J2990" s="159" t="s">
        <v>13147</v>
      </c>
      <c r="K2990" s="159" t="s">
        <v>193</v>
      </c>
      <c r="L2990" s="159" t="s">
        <v>13148</v>
      </c>
    </row>
    <row r="2991" spans="1:12" x14ac:dyDescent="0.2">
      <c r="A2991" s="159" t="s">
        <v>9646</v>
      </c>
      <c r="B2991" s="159" t="s">
        <v>9647</v>
      </c>
      <c r="C2991" s="159" t="s">
        <v>13140</v>
      </c>
      <c r="D2991" s="159" t="s">
        <v>13140</v>
      </c>
      <c r="E2991" s="160">
        <v>1</v>
      </c>
      <c r="F2991" s="161">
        <v>9999984</v>
      </c>
      <c r="G2991" s="161">
        <v>10000000</v>
      </c>
      <c r="H2991" s="159" t="s">
        <v>3651</v>
      </c>
      <c r="I2991" s="159" t="s">
        <v>3656</v>
      </c>
      <c r="J2991" s="159" t="s">
        <v>9542</v>
      </c>
      <c r="K2991" s="159" t="s">
        <v>193</v>
      </c>
      <c r="L2991" s="159" t="s">
        <v>13149</v>
      </c>
    </row>
    <row r="2992" spans="1:12" x14ac:dyDescent="0.2">
      <c r="A2992" s="159" t="s">
        <v>11628</v>
      </c>
      <c r="B2992" s="159" t="s">
        <v>11629</v>
      </c>
      <c r="C2992" s="159" t="s">
        <v>12552</v>
      </c>
      <c r="D2992" s="159" t="s">
        <v>12552</v>
      </c>
      <c r="E2992" s="160">
        <v>1</v>
      </c>
      <c r="F2992" s="161">
        <v>1000000</v>
      </c>
      <c r="G2992" s="161">
        <v>1000000</v>
      </c>
      <c r="H2992" s="159" t="s">
        <v>3651</v>
      </c>
      <c r="I2992" s="159" t="s">
        <v>3690</v>
      </c>
      <c r="J2992" s="159" t="s">
        <v>11630</v>
      </c>
      <c r="K2992" s="159"/>
      <c r="L2992" s="159" t="s">
        <v>13150</v>
      </c>
    </row>
    <row r="2993" spans="1:12" x14ac:dyDescent="0.2">
      <c r="A2993" s="159" t="s">
        <v>13151</v>
      </c>
      <c r="B2993" s="159" t="s">
        <v>13152</v>
      </c>
      <c r="C2993" s="159" t="s">
        <v>12552</v>
      </c>
      <c r="D2993" s="159" t="s">
        <v>12552</v>
      </c>
      <c r="E2993" s="160">
        <v>1</v>
      </c>
      <c r="F2993" s="161">
        <v>1434996</v>
      </c>
      <c r="G2993" s="161">
        <v>3159994</v>
      </c>
      <c r="H2993" s="159" t="s">
        <v>3651</v>
      </c>
      <c r="I2993" s="159" t="s">
        <v>3656</v>
      </c>
      <c r="J2993" s="159" t="s">
        <v>5339</v>
      </c>
      <c r="K2993" s="159" t="s">
        <v>189</v>
      </c>
      <c r="L2993" s="159" t="s">
        <v>13153</v>
      </c>
    </row>
    <row r="2994" spans="1:12" x14ac:dyDescent="0.2">
      <c r="A2994" s="159" t="s">
        <v>13154</v>
      </c>
      <c r="B2994" s="159" t="s">
        <v>13155</v>
      </c>
      <c r="C2994" s="159" t="s">
        <v>13156</v>
      </c>
      <c r="D2994" s="159" t="s">
        <v>13156</v>
      </c>
      <c r="E2994" s="160">
        <v>1</v>
      </c>
      <c r="F2994" s="161">
        <v>1650000</v>
      </c>
      <c r="G2994" s="161">
        <v>1650000</v>
      </c>
      <c r="H2994" s="159" t="s">
        <v>3651</v>
      </c>
      <c r="I2994" s="159" t="s">
        <v>3810</v>
      </c>
      <c r="J2994" s="159" t="s">
        <v>9287</v>
      </c>
      <c r="K2994" s="159" t="s">
        <v>193</v>
      </c>
      <c r="L2994" s="159" t="s">
        <v>13157</v>
      </c>
    </row>
    <row r="2995" spans="1:12" x14ac:dyDescent="0.2">
      <c r="A2995" s="159" t="s">
        <v>9845</v>
      </c>
      <c r="B2995" s="159" t="s">
        <v>9846</v>
      </c>
      <c r="C2995" s="159" t="s">
        <v>13156</v>
      </c>
      <c r="D2995" s="159" t="s">
        <v>13156</v>
      </c>
      <c r="E2995" s="160">
        <v>1</v>
      </c>
      <c r="F2995" s="161">
        <v>748052</v>
      </c>
      <c r="G2995" s="161">
        <v>748052</v>
      </c>
      <c r="H2995" s="159" t="s">
        <v>3651</v>
      </c>
      <c r="I2995" s="159" t="s">
        <v>3711</v>
      </c>
      <c r="J2995" s="159" t="s">
        <v>7736</v>
      </c>
      <c r="K2995" s="159"/>
      <c r="L2995" s="159" t="s">
        <v>13158</v>
      </c>
    </row>
    <row r="2996" spans="1:12" x14ac:dyDescent="0.2">
      <c r="A2996" s="159" t="s">
        <v>13159</v>
      </c>
      <c r="B2996" s="159" t="s">
        <v>13160</v>
      </c>
      <c r="C2996" s="159" t="s">
        <v>13156</v>
      </c>
      <c r="D2996" s="159" t="s">
        <v>13156</v>
      </c>
      <c r="E2996" s="160">
        <v>1</v>
      </c>
      <c r="F2996" s="161">
        <v>16999990</v>
      </c>
      <c r="G2996" s="161">
        <v>16999990</v>
      </c>
      <c r="H2996" s="159" t="s">
        <v>3651</v>
      </c>
      <c r="I2996" s="159" t="s">
        <v>3656</v>
      </c>
      <c r="J2996" s="159" t="s">
        <v>3881</v>
      </c>
      <c r="K2996" s="159" t="s">
        <v>196</v>
      </c>
      <c r="L2996" s="159" t="s">
        <v>13161</v>
      </c>
    </row>
    <row r="2997" spans="1:12" x14ac:dyDescent="0.2">
      <c r="A2997" s="159" t="s">
        <v>13162</v>
      </c>
      <c r="B2997" s="159" t="s">
        <v>13163</v>
      </c>
      <c r="C2997" s="159" t="s">
        <v>13164</v>
      </c>
      <c r="D2997" s="159" t="s">
        <v>13164</v>
      </c>
      <c r="E2997" s="160">
        <v>1</v>
      </c>
      <c r="F2997" s="161">
        <v>825000</v>
      </c>
      <c r="G2997" s="161">
        <v>1666800</v>
      </c>
      <c r="H2997" s="159" t="s">
        <v>3670</v>
      </c>
      <c r="I2997" s="159" t="s">
        <v>3716</v>
      </c>
      <c r="J2997" s="159" t="s">
        <v>13165</v>
      </c>
      <c r="K2997" s="159" t="s">
        <v>196</v>
      </c>
      <c r="L2997" s="159" t="s">
        <v>13166</v>
      </c>
    </row>
    <row r="2998" spans="1:12" x14ac:dyDescent="0.2">
      <c r="A2998" s="159" t="s">
        <v>7688</v>
      </c>
      <c r="B2998" s="159" t="s">
        <v>7689</v>
      </c>
      <c r="C2998" s="159" t="s">
        <v>13167</v>
      </c>
      <c r="D2998" s="159" t="s">
        <v>4311</v>
      </c>
      <c r="E2998" s="160">
        <v>2</v>
      </c>
      <c r="F2998" s="161">
        <v>1200000</v>
      </c>
      <c r="G2998" s="161">
        <v>1200000</v>
      </c>
      <c r="H2998" s="159" t="s">
        <v>3651</v>
      </c>
      <c r="I2998" s="159" t="s">
        <v>3810</v>
      </c>
      <c r="J2998" s="159" t="s">
        <v>7690</v>
      </c>
      <c r="K2998" s="159"/>
      <c r="L2998" s="159" t="s">
        <v>13168</v>
      </c>
    </row>
    <row r="2999" spans="1:12" x14ac:dyDescent="0.2">
      <c r="A2999" s="159" t="s">
        <v>6662</v>
      </c>
      <c r="B2999" s="159" t="s">
        <v>6663</v>
      </c>
      <c r="C2999" s="159" t="s">
        <v>13167</v>
      </c>
      <c r="D2999" s="159" t="s">
        <v>13167</v>
      </c>
      <c r="E2999" s="160">
        <v>1</v>
      </c>
      <c r="F2999" s="161">
        <v>0</v>
      </c>
      <c r="G2999" s="161">
        <v>23000000</v>
      </c>
      <c r="H2999" s="159" t="s">
        <v>3651</v>
      </c>
      <c r="I2999" s="159" t="s">
        <v>3663</v>
      </c>
      <c r="J2999" s="159" t="s">
        <v>5044</v>
      </c>
      <c r="K2999" s="159"/>
      <c r="L2999" s="159" t="s">
        <v>13169</v>
      </c>
    </row>
    <row r="3000" spans="1:12" x14ac:dyDescent="0.2">
      <c r="A3000" s="159" t="s">
        <v>13170</v>
      </c>
      <c r="B3000" s="159" t="s">
        <v>6577</v>
      </c>
      <c r="C3000" s="159" t="s">
        <v>13167</v>
      </c>
      <c r="D3000" s="159" t="s">
        <v>13167</v>
      </c>
      <c r="E3000" s="160">
        <v>1</v>
      </c>
      <c r="F3000" s="161">
        <v>2350000</v>
      </c>
      <c r="G3000" s="161">
        <v>3500000</v>
      </c>
      <c r="H3000" s="159" t="s">
        <v>3670</v>
      </c>
      <c r="I3000" s="159" t="s">
        <v>6498</v>
      </c>
      <c r="J3000" s="159" t="s">
        <v>13171</v>
      </c>
      <c r="K3000" s="159"/>
      <c r="L3000" s="159" t="s">
        <v>13172</v>
      </c>
    </row>
    <row r="3001" spans="1:12" x14ac:dyDescent="0.2">
      <c r="A3001" s="159" t="s">
        <v>13173</v>
      </c>
      <c r="B3001" s="159" t="s">
        <v>13174</v>
      </c>
      <c r="C3001" s="159" t="s">
        <v>13167</v>
      </c>
      <c r="D3001" s="159" t="s">
        <v>13167</v>
      </c>
      <c r="E3001" s="160">
        <v>1</v>
      </c>
      <c r="F3001" s="161">
        <v>2530912</v>
      </c>
      <c r="G3001" s="161">
        <v>3850000</v>
      </c>
      <c r="H3001" s="159" t="s">
        <v>3651</v>
      </c>
      <c r="I3001" s="159" t="s">
        <v>3671</v>
      </c>
      <c r="J3001" s="159" t="s">
        <v>13175</v>
      </c>
      <c r="K3001" s="159"/>
      <c r="L3001" s="159" t="s">
        <v>13176</v>
      </c>
    </row>
    <row r="3002" spans="1:12" x14ac:dyDescent="0.2">
      <c r="A3002" s="159" t="s">
        <v>10140</v>
      </c>
      <c r="B3002" s="159" t="s">
        <v>10141</v>
      </c>
      <c r="C3002" s="159" t="s">
        <v>13167</v>
      </c>
      <c r="D3002" s="159" t="s">
        <v>13167</v>
      </c>
      <c r="E3002" s="160">
        <v>1</v>
      </c>
      <c r="F3002" s="161">
        <v>9000</v>
      </c>
      <c r="G3002" s="161">
        <v>9000</v>
      </c>
      <c r="H3002" s="159" t="s">
        <v>3670</v>
      </c>
      <c r="I3002" s="159" t="s">
        <v>3716</v>
      </c>
      <c r="J3002" s="159" t="s">
        <v>6735</v>
      </c>
      <c r="K3002" s="159"/>
      <c r="L3002" s="159" t="s">
        <v>13177</v>
      </c>
    </row>
    <row r="3003" spans="1:12" x14ac:dyDescent="0.2">
      <c r="A3003" s="159" t="s">
        <v>6570</v>
      </c>
      <c r="B3003" s="159" t="s">
        <v>6571</v>
      </c>
      <c r="C3003" s="159" t="s">
        <v>13167</v>
      </c>
      <c r="D3003" s="159" t="s">
        <v>13167</v>
      </c>
      <c r="E3003" s="160">
        <v>1</v>
      </c>
      <c r="F3003" s="161">
        <v>337705</v>
      </c>
      <c r="G3003" s="161">
        <v>2000000</v>
      </c>
      <c r="H3003" s="159" t="s">
        <v>3651</v>
      </c>
      <c r="I3003" s="159" t="s">
        <v>3680</v>
      </c>
      <c r="J3003" s="159" t="s">
        <v>3680</v>
      </c>
      <c r="K3003" s="159"/>
      <c r="L3003" s="159" t="s">
        <v>13178</v>
      </c>
    </row>
    <row r="3004" spans="1:12" x14ac:dyDescent="0.2">
      <c r="A3004" s="159" t="s">
        <v>13179</v>
      </c>
      <c r="B3004" s="159" t="s">
        <v>13180</v>
      </c>
      <c r="C3004" s="159" t="s">
        <v>13167</v>
      </c>
      <c r="D3004" s="159" t="s">
        <v>6528</v>
      </c>
      <c r="E3004" s="160">
        <v>2</v>
      </c>
      <c r="F3004" s="161">
        <v>66695817</v>
      </c>
      <c r="G3004" s="161">
        <v>144195814</v>
      </c>
      <c r="H3004" s="159" t="s">
        <v>3651</v>
      </c>
      <c r="I3004" s="159" t="s">
        <v>3671</v>
      </c>
      <c r="J3004" s="159" t="s">
        <v>3887</v>
      </c>
      <c r="K3004" s="159"/>
      <c r="L3004" s="159" t="s">
        <v>13181</v>
      </c>
    </row>
    <row r="3005" spans="1:12" x14ac:dyDescent="0.2">
      <c r="A3005" s="159" t="s">
        <v>8400</v>
      </c>
      <c r="B3005" s="159" t="s">
        <v>8401</v>
      </c>
      <c r="C3005" s="159" t="s">
        <v>11173</v>
      </c>
      <c r="D3005" s="159" t="s">
        <v>11173</v>
      </c>
      <c r="E3005" s="160">
        <v>1</v>
      </c>
      <c r="F3005" s="161">
        <v>5632000</v>
      </c>
      <c r="G3005" s="161">
        <v>7132000</v>
      </c>
      <c r="H3005" s="159" t="s">
        <v>3651</v>
      </c>
      <c r="I3005" s="159" t="s">
        <v>3656</v>
      </c>
      <c r="J3005" s="159" t="s">
        <v>3881</v>
      </c>
      <c r="K3005" s="159" t="s">
        <v>189</v>
      </c>
      <c r="L3005" s="159" t="s">
        <v>13182</v>
      </c>
    </row>
    <row r="3006" spans="1:12" x14ac:dyDescent="0.2">
      <c r="A3006" s="159" t="s">
        <v>9618</v>
      </c>
      <c r="B3006" s="159" t="s">
        <v>9619</v>
      </c>
      <c r="C3006" s="159" t="s">
        <v>11420</v>
      </c>
      <c r="D3006" s="159" t="s">
        <v>3392</v>
      </c>
      <c r="E3006" s="160">
        <v>2</v>
      </c>
      <c r="F3006" s="161">
        <v>7949160</v>
      </c>
      <c r="G3006" s="161">
        <v>25000000</v>
      </c>
      <c r="H3006" s="159" t="s">
        <v>3651</v>
      </c>
      <c r="I3006" s="159" t="s">
        <v>7024</v>
      </c>
      <c r="J3006" s="159" t="s">
        <v>9620</v>
      </c>
      <c r="K3006" s="159"/>
      <c r="L3006" s="159" t="s">
        <v>13183</v>
      </c>
    </row>
    <row r="3007" spans="1:12" x14ac:dyDescent="0.2">
      <c r="A3007" s="159" t="s">
        <v>13184</v>
      </c>
      <c r="B3007" s="159" t="s">
        <v>13185</v>
      </c>
      <c r="C3007" s="159" t="s">
        <v>11420</v>
      </c>
      <c r="D3007" s="159" t="s">
        <v>11420</v>
      </c>
      <c r="E3007" s="160">
        <v>1</v>
      </c>
      <c r="F3007" s="161">
        <v>11097932</v>
      </c>
      <c r="G3007" s="161">
        <v>11097932</v>
      </c>
      <c r="H3007" s="159" t="s">
        <v>3651</v>
      </c>
      <c r="I3007" s="159" t="s">
        <v>3656</v>
      </c>
      <c r="J3007" s="159" t="s">
        <v>3881</v>
      </c>
      <c r="K3007" s="159" t="s">
        <v>193</v>
      </c>
      <c r="L3007" s="159" t="s">
        <v>13186</v>
      </c>
    </row>
    <row r="3008" spans="1:12" x14ac:dyDescent="0.2">
      <c r="A3008" s="159" t="s">
        <v>8164</v>
      </c>
      <c r="B3008" s="159" t="s">
        <v>8165</v>
      </c>
      <c r="C3008" s="159" t="s">
        <v>11420</v>
      </c>
      <c r="D3008" s="159" t="s">
        <v>11420</v>
      </c>
      <c r="E3008" s="160">
        <v>1</v>
      </c>
      <c r="F3008" s="161">
        <v>3021707</v>
      </c>
      <c r="G3008" s="161">
        <v>5000000</v>
      </c>
      <c r="H3008" s="159" t="s">
        <v>3651</v>
      </c>
      <c r="I3008" s="159" t="s">
        <v>4846</v>
      </c>
      <c r="J3008" s="159" t="s">
        <v>5892</v>
      </c>
      <c r="K3008" s="159"/>
      <c r="L3008" s="159" t="s">
        <v>13187</v>
      </c>
    </row>
    <row r="3009" spans="1:12" x14ac:dyDescent="0.2">
      <c r="A3009" s="159" t="s">
        <v>8218</v>
      </c>
      <c r="B3009" s="159" t="s">
        <v>8219</v>
      </c>
      <c r="C3009" s="159" t="s">
        <v>13188</v>
      </c>
      <c r="D3009" s="159" t="s">
        <v>13188</v>
      </c>
      <c r="E3009" s="160">
        <v>1</v>
      </c>
      <c r="F3009" s="161">
        <v>101711423</v>
      </c>
      <c r="G3009" s="161">
        <v>101711423</v>
      </c>
      <c r="H3009" s="159" t="s">
        <v>3651</v>
      </c>
      <c r="I3009" s="159" t="s">
        <v>3656</v>
      </c>
      <c r="J3009" s="159" t="s">
        <v>3944</v>
      </c>
      <c r="K3009" s="159"/>
      <c r="L3009" s="159" t="s">
        <v>13189</v>
      </c>
    </row>
    <row r="3010" spans="1:12" x14ac:dyDescent="0.2">
      <c r="A3010" s="159" t="s">
        <v>6964</v>
      </c>
      <c r="B3010" s="159" t="s">
        <v>6965</v>
      </c>
      <c r="C3010" s="159" t="s">
        <v>12744</v>
      </c>
      <c r="D3010" s="159" t="s">
        <v>12744</v>
      </c>
      <c r="E3010" s="160">
        <v>1</v>
      </c>
      <c r="F3010" s="161">
        <v>2126307</v>
      </c>
      <c r="G3010" s="161">
        <v>2250000</v>
      </c>
      <c r="H3010" s="159" t="s">
        <v>3651</v>
      </c>
      <c r="I3010" s="159" t="s">
        <v>3810</v>
      </c>
      <c r="J3010" s="159" t="s">
        <v>5040</v>
      </c>
      <c r="K3010" s="159"/>
      <c r="L3010" s="159" t="s">
        <v>13190</v>
      </c>
    </row>
    <row r="3011" spans="1:12" x14ac:dyDescent="0.2">
      <c r="A3011" s="159" t="s">
        <v>13191</v>
      </c>
      <c r="B3011" s="159" t="s">
        <v>13192</v>
      </c>
      <c r="C3011" s="159" t="s">
        <v>12744</v>
      </c>
      <c r="D3011" s="159" t="s">
        <v>12744</v>
      </c>
      <c r="E3011" s="160">
        <v>2</v>
      </c>
      <c r="F3011" s="161">
        <v>340000</v>
      </c>
      <c r="G3011" s="161"/>
      <c r="H3011" s="159" t="s">
        <v>3651</v>
      </c>
      <c r="I3011" s="159" t="s">
        <v>4846</v>
      </c>
      <c r="J3011" s="159" t="s">
        <v>4958</v>
      </c>
      <c r="K3011" s="159" t="s">
        <v>193</v>
      </c>
      <c r="L3011" s="159" t="s">
        <v>13193</v>
      </c>
    </row>
    <row r="3012" spans="1:12" x14ac:dyDescent="0.2">
      <c r="A3012" s="159" t="s">
        <v>13194</v>
      </c>
      <c r="B3012" s="159" t="s">
        <v>13195</v>
      </c>
      <c r="C3012" s="159" t="s">
        <v>11566</v>
      </c>
      <c r="D3012" s="159" t="s">
        <v>11566</v>
      </c>
      <c r="E3012" s="160">
        <v>1</v>
      </c>
      <c r="F3012" s="161">
        <v>964955</v>
      </c>
      <c r="G3012" s="161">
        <v>1000000</v>
      </c>
      <c r="H3012" s="159" t="s">
        <v>3651</v>
      </c>
      <c r="I3012" s="159" t="s">
        <v>3671</v>
      </c>
      <c r="J3012" s="159" t="s">
        <v>4835</v>
      </c>
      <c r="K3012" s="159"/>
      <c r="L3012" s="159" t="s">
        <v>13196</v>
      </c>
    </row>
    <row r="3013" spans="1:12" x14ac:dyDescent="0.2">
      <c r="A3013" s="159" t="s">
        <v>11490</v>
      </c>
      <c r="B3013" s="159" t="s">
        <v>11491</v>
      </c>
      <c r="C3013" s="159" t="s">
        <v>11566</v>
      </c>
      <c r="D3013" s="159" t="s">
        <v>11566</v>
      </c>
      <c r="E3013" s="160">
        <v>1</v>
      </c>
      <c r="F3013" s="161">
        <v>76402277</v>
      </c>
      <c r="G3013" s="161">
        <v>174999955</v>
      </c>
      <c r="H3013" s="159" t="s">
        <v>3651</v>
      </c>
      <c r="I3013" s="159" t="s">
        <v>3656</v>
      </c>
      <c r="J3013" s="159" t="s">
        <v>3944</v>
      </c>
      <c r="K3013" s="159" t="s">
        <v>185</v>
      </c>
      <c r="L3013" s="159" t="s">
        <v>13197</v>
      </c>
    </row>
    <row r="3014" spans="1:12" x14ac:dyDescent="0.2">
      <c r="A3014" s="159" t="s">
        <v>12752</v>
      </c>
      <c r="B3014" s="159" t="s">
        <v>12753</v>
      </c>
      <c r="C3014" s="159" t="s">
        <v>13198</v>
      </c>
      <c r="D3014" s="159" t="s">
        <v>13199</v>
      </c>
      <c r="E3014" s="160">
        <v>2</v>
      </c>
      <c r="F3014" s="161">
        <v>0</v>
      </c>
      <c r="G3014" s="161">
        <v>75000000</v>
      </c>
      <c r="H3014" s="159" t="s">
        <v>3651</v>
      </c>
      <c r="I3014" s="159" t="s">
        <v>7410</v>
      </c>
      <c r="J3014" s="159" t="s">
        <v>12755</v>
      </c>
      <c r="K3014" s="159" t="s">
        <v>185</v>
      </c>
      <c r="L3014" s="159" t="s">
        <v>13200</v>
      </c>
    </row>
    <row r="3015" spans="1:12" x14ac:dyDescent="0.2">
      <c r="A3015" s="159" t="s">
        <v>7498</v>
      </c>
      <c r="B3015" s="159" t="s">
        <v>7499</v>
      </c>
      <c r="C3015" s="159" t="s">
        <v>13198</v>
      </c>
      <c r="D3015" s="159" t="s">
        <v>13198</v>
      </c>
      <c r="E3015" s="160">
        <v>1</v>
      </c>
      <c r="F3015" s="161">
        <v>3600000</v>
      </c>
      <c r="G3015" s="161">
        <v>3600000</v>
      </c>
      <c r="H3015" s="159" t="s">
        <v>3651</v>
      </c>
      <c r="I3015" s="159" t="s">
        <v>3666</v>
      </c>
      <c r="J3015" s="159" t="s">
        <v>5305</v>
      </c>
      <c r="K3015" s="159"/>
      <c r="L3015" s="159" t="s">
        <v>13201</v>
      </c>
    </row>
    <row r="3016" spans="1:12" x14ac:dyDescent="0.2">
      <c r="A3016" s="159" t="s">
        <v>6085</v>
      </c>
      <c r="B3016" s="159" t="s">
        <v>6086</v>
      </c>
      <c r="C3016" s="159" t="s">
        <v>13198</v>
      </c>
      <c r="D3016" s="159" t="s">
        <v>13198</v>
      </c>
      <c r="E3016" s="160">
        <v>1</v>
      </c>
      <c r="F3016" s="161">
        <v>300000</v>
      </c>
      <c r="G3016" s="161">
        <v>600000</v>
      </c>
      <c r="H3016" s="159" t="s">
        <v>3651</v>
      </c>
      <c r="I3016" s="159" t="s">
        <v>3687</v>
      </c>
      <c r="J3016" s="159" t="s">
        <v>6088</v>
      </c>
      <c r="K3016" s="159" t="s">
        <v>185</v>
      </c>
      <c r="L3016" s="159" t="s">
        <v>13202</v>
      </c>
    </row>
    <row r="3017" spans="1:12" x14ac:dyDescent="0.2">
      <c r="A3017" s="159" t="s">
        <v>13203</v>
      </c>
      <c r="B3017" s="159" t="s">
        <v>13204</v>
      </c>
      <c r="C3017" s="159" t="s">
        <v>13205</v>
      </c>
      <c r="D3017" s="159" t="s">
        <v>13205</v>
      </c>
      <c r="E3017" s="160">
        <v>1</v>
      </c>
      <c r="F3017" s="161">
        <v>92500</v>
      </c>
      <c r="G3017" s="161">
        <v>150000</v>
      </c>
      <c r="H3017" s="159" t="s">
        <v>3651</v>
      </c>
      <c r="I3017" s="159" t="s">
        <v>3753</v>
      </c>
      <c r="J3017" s="159" t="s">
        <v>13206</v>
      </c>
      <c r="K3017" s="159" t="s">
        <v>199</v>
      </c>
      <c r="L3017" s="159" t="s">
        <v>13207</v>
      </c>
    </row>
    <row r="3018" spans="1:12" x14ac:dyDescent="0.2">
      <c r="A3018" s="159" t="s">
        <v>13208</v>
      </c>
      <c r="B3018" s="159" t="s">
        <v>13209</v>
      </c>
      <c r="C3018" s="159" t="s">
        <v>13205</v>
      </c>
      <c r="D3018" s="159" t="s">
        <v>13205</v>
      </c>
      <c r="E3018" s="160">
        <v>1</v>
      </c>
      <c r="F3018" s="161">
        <v>250000</v>
      </c>
      <c r="G3018" s="161">
        <v>250000</v>
      </c>
      <c r="H3018" s="159" t="s">
        <v>3651</v>
      </c>
      <c r="I3018" s="159" t="s">
        <v>3656</v>
      </c>
      <c r="J3018" s="159" t="s">
        <v>13210</v>
      </c>
      <c r="K3018" s="159" t="s">
        <v>196</v>
      </c>
      <c r="L3018" s="159" t="s">
        <v>13211</v>
      </c>
    </row>
    <row r="3019" spans="1:12" x14ac:dyDescent="0.2">
      <c r="A3019" s="159" t="s">
        <v>7700</v>
      </c>
      <c r="B3019" s="159" t="s">
        <v>7701</v>
      </c>
      <c r="C3019" s="159" t="s">
        <v>13205</v>
      </c>
      <c r="D3019" s="159" t="s">
        <v>13205</v>
      </c>
      <c r="E3019" s="160">
        <v>1</v>
      </c>
      <c r="F3019" s="161">
        <v>0</v>
      </c>
      <c r="G3019" s="161">
        <v>50000000</v>
      </c>
      <c r="H3019" s="159" t="s">
        <v>3670</v>
      </c>
      <c r="I3019" s="159" t="s">
        <v>4846</v>
      </c>
      <c r="J3019" s="159" t="s">
        <v>4847</v>
      </c>
      <c r="K3019" s="159"/>
      <c r="L3019" s="159" t="s">
        <v>13212</v>
      </c>
    </row>
    <row r="3020" spans="1:12" x14ac:dyDescent="0.2">
      <c r="A3020" s="159" t="s">
        <v>8816</v>
      </c>
      <c r="B3020" s="159" t="s">
        <v>8817</v>
      </c>
      <c r="C3020" s="159" t="s">
        <v>13213</v>
      </c>
      <c r="D3020" s="159" t="s">
        <v>13213</v>
      </c>
      <c r="E3020" s="160">
        <v>1</v>
      </c>
      <c r="F3020" s="161">
        <v>50000</v>
      </c>
      <c r="G3020" s="161">
        <v>350000</v>
      </c>
      <c r="H3020" s="159" t="s">
        <v>3651</v>
      </c>
      <c r="I3020" s="159" t="s">
        <v>5380</v>
      </c>
      <c r="J3020" s="159" t="s">
        <v>5381</v>
      </c>
      <c r="K3020" s="159"/>
      <c r="L3020" s="159" t="s">
        <v>13214</v>
      </c>
    </row>
    <row r="3021" spans="1:12" x14ac:dyDescent="0.2">
      <c r="A3021" s="159" t="s">
        <v>10271</v>
      </c>
      <c r="B3021" s="159" t="s">
        <v>10272</v>
      </c>
      <c r="C3021" s="159" t="s">
        <v>13213</v>
      </c>
      <c r="D3021" s="159" t="s">
        <v>13213</v>
      </c>
      <c r="E3021" s="160">
        <v>1</v>
      </c>
      <c r="F3021" s="161">
        <v>89999975</v>
      </c>
      <c r="G3021" s="161">
        <v>150000000</v>
      </c>
      <c r="H3021" s="159" t="s">
        <v>3651</v>
      </c>
      <c r="I3021" s="159" t="s">
        <v>3810</v>
      </c>
      <c r="J3021" s="159" t="s">
        <v>5040</v>
      </c>
      <c r="K3021" s="159"/>
      <c r="L3021" s="159" t="s">
        <v>13215</v>
      </c>
    </row>
    <row r="3022" spans="1:12" x14ac:dyDescent="0.2">
      <c r="A3022" s="159" t="s">
        <v>13216</v>
      </c>
      <c r="B3022" s="159" t="s">
        <v>5798</v>
      </c>
      <c r="C3022" s="159" t="s">
        <v>13213</v>
      </c>
      <c r="D3022" s="159" t="s">
        <v>13213</v>
      </c>
      <c r="E3022" s="160">
        <v>1</v>
      </c>
      <c r="F3022" s="161">
        <v>7249999</v>
      </c>
      <c r="G3022" s="161">
        <v>7249999</v>
      </c>
      <c r="H3022" s="159" t="s">
        <v>3651</v>
      </c>
      <c r="I3022" s="159" t="s">
        <v>3671</v>
      </c>
      <c r="J3022" s="159" t="s">
        <v>4835</v>
      </c>
      <c r="K3022" s="159"/>
      <c r="L3022" s="159" t="s">
        <v>13217</v>
      </c>
    </row>
    <row r="3023" spans="1:12" x14ac:dyDescent="0.2">
      <c r="A3023" s="159" t="s">
        <v>11262</v>
      </c>
      <c r="B3023" s="159" t="s">
        <v>11263</v>
      </c>
      <c r="C3023" s="159" t="s">
        <v>13213</v>
      </c>
      <c r="D3023" s="159" t="s">
        <v>13213</v>
      </c>
      <c r="E3023" s="160">
        <v>1</v>
      </c>
      <c r="F3023" s="161">
        <v>6000000</v>
      </c>
      <c r="G3023" s="161"/>
      <c r="H3023" s="159" t="s">
        <v>3651</v>
      </c>
      <c r="I3023" s="159" t="s">
        <v>3671</v>
      </c>
      <c r="J3023" s="159" t="s">
        <v>4835</v>
      </c>
      <c r="K3023" s="159"/>
      <c r="L3023" s="159" t="s">
        <v>13218</v>
      </c>
    </row>
    <row r="3024" spans="1:12" x14ac:dyDescent="0.2">
      <c r="A3024" s="159" t="s">
        <v>9646</v>
      </c>
      <c r="B3024" s="159" t="s">
        <v>9647</v>
      </c>
      <c r="C3024" s="159" t="s">
        <v>13213</v>
      </c>
      <c r="D3024" s="159" t="s">
        <v>13213</v>
      </c>
      <c r="E3024" s="160">
        <v>1</v>
      </c>
      <c r="F3024" s="161">
        <v>1644000</v>
      </c>
      <c r="G3024" s="161">
        <v>2000000</v>
      </c>
      <c r="H3024" s="159" t="s">
        <v>3651</v>
      </c>
      <c r="I3024" s="159" t="s">
        <v>3656</v>
      </c>
      <c r="J3024" s="159" t="s">
        <v>13219</v>
      </c>
      <c r="K3024" s="159" t="s">
        <v>193</v>
      </c>
      <c r="L3024" s="159" t="s">
        <v>13220</v>
      </c>
    </row>
    <row r="3025" spans="1:12" x14ac:dyDescent="0.2">
      <c r="A3025" s="159" t="s">
        <v>13221</v>
      </c>
      <c r="B3025" s="159" t="s">
        <v>13222</v>
      </c>
      <c r="C3025" s="159" t="s">
        <v>13223</v>
      </c>
      <c r="D3025" s="159" t="s">
        <v>13223</v>
      </c>
      <c r="E3025" s="160">
        <v>1</v>
      </c>
      <c r="F3025" s="161">
        <v>500000</v>
      </c>
      <c r="G3025" s="161"/>
      <c r="H3025" s="159" t="s">
        <v>3651</v>
      </c>
      <c r="I3025" s="159" t="s">
        <v>4846</v>
      </c>
      <c r="J3025" s="159" t="s">
        <v>11201</v>
      </c>
      <c r="K3025" s="159" t="s">
        <v>196</v>
      </c>
      <c r="L3025" s="159" t="s">
        <v>13224</v>
      </c>
    </row>
    <row r="3026" spans="1:12" x14ac:dyDescent="0.2">
      <c r="A3026" s="159" t="s">
        <v>13225</v>
      </c>
      <c r="B3026" s="159" t="s">
        <v>13226</v>
      </c>
      <c r="C3026" s="159" t="s">
        <v>13223</v>
      </c>
      <c r="D3026" s="159" t="s">
        <v>13223</v>
      </c>
      <c r="E3026" s="160">
        <v>1</v>
      </c>
      <c r="F3026" s="161">
        <v>2491954</v>
      </c>
      <c r="G3026" s="161">
        <v>2491954</v>
      </c>
      <c r="H3026" s="159" t="s">
        <v>3651</v>
      </c>
      <c r="I3026" s="159" t="s">
        <v>4979</v>
      </c>
      <c r="J3026" s="159" t="s">
        <v>5663</v>
      </c>
      <c r="K3026" s="159"/>
      <c r="L3026" s="159" t="s">
        <v>13227</v>
      </c>
    </row>
    <row r="3027" spans="1:12" x14ac:dyDescent="0.2">
      <c r="A3027" s="159" t="s">
        <v>7634</v>
      </c>
      <c r="B3027" s="159" t="s">
        <v>7635</v>
      </c>
      <c r="C3027" s="159" t="s">
        <v>13223</v>
      </c>
      <c r="D3027" s="159" t="s">
        <v>13223</v>
      </c>
      <c r="E3027" s="160">
        <v>1</v>
      </c>
      <c r="F3027" s="161">
        <v>2000000</v>
      </c>
      <c r="G3027" s="161">
        <v>2000000</v>
      </c>
      <c r="H3027" s="159" t="s">
        <v>3670</v>
      </c>
      <c r="I3027" s="159" t="s">
        <v>6980</v>
      </c>
      <c r="J3027" s="159" t="s">
        <v>7637</v>
      </c>
      <c r="K3027" s="159"/>
      <c r="L3027" s="159" t="s">
        <v>13228</v>
      </c>
    </row>
    <row r="3028" spans="1:12" x14ac:dyDescent="0.2">
      <c r="A3028" s="159" t="s">
        <v>8526</v>
      </c>
      <c r="B3028" s="159" t="s">
        <v>8527</v>
      </c>
      <c r="C3028" s="159" t="s">
        <v>13229</v>
      </c>
      <c r="D3028" s="159" t="s">
        <v>13229</v>
      </c>
      <c r="E3028" s="160">
        <v>1</v>
      </c>
      <c r="F3028" s="161">
        <v>750000</v>
      </c>
      <c r="G3028" s="161">
        <v>1500000</v>
      </c>
      <c r="H3028" s="159" t="s">
        <v>3651</v>
      </c>
      <c r="I3028" s="159" t="s">
        <v>3656</v>
      </c>
      <c r="J3028" s="159" t="s">
        <v>5077</v>
      </c>
      <c r="K3028" s="159"/>
      <c r="L3028" s="159" t="s">
        <v>13230</v>
      </c>
    </row>
    <row r="3029" spans="1:12" x14ac:dyDescent="0.2">
      <c r="A3029" s="159" t="s">
        <v>3863</v>
      </c>
      <c r="B3029" s="159" t="s">
        <v>13231</v>
      </c>
      <c r="C3029" s="159" t="s">
        <v>13199</v>
      </c>
      <c r="D3029" s="159" t="s">
        <v>13199</v>
      </c>
      <c r="E3029" s="160">
        <v>1</v>
      </c>
      <c r="F3029" s="161">
        <v>306900000</v>
      </c>
      <c r="G3029" s="161">
        <v>306900000</v>
      </c>
      <c r="H3029" s="159" t="s">
        <v>3670</v>
      </c>
      <c r="I3029" s="159" t="s">
        <v>3864</v>
      </c>
      <c r="J3029" s="159" t="s">
        <v>3865</v>
      </c>
      <c r="K3029" s="159"/>
      <c r="L3029" s="159" t="s">
        <v>3866</v>
      </c>
    </row>
    <row r="3030" spans="1:12" x14ac:dyDescent="0.2">
      <c r="A3030" s="159" t="s">
        <v>11002</v>
      </c>
      <c r="B3030" s="159" t="s">
        <v>5216</v>
      </c>
      <c r="C3030" s="159" t="s">
        <v>13199</v>
      </c>
      <c r="D3030" s="159" t="s">
        <v>13199</v>
      </c>
      <c r="E3030" s="160">
        <v>1</v>
      </c>
      <c r="F3030" s="161">
        <v>4920000</v>
      </c>
      <c r="G3030" s="161">
        <v>15000000</v>
      </c>
      <c r="H3030" s="159" t="s">
        <v>3670</v>
      </c>
      <c r="I3030" s="159" t="s">
        <v>3656</v>
      </c>
      <c r="J3030" s="159" t="s">
        <v>5070</v>
      </c>
      <c r="K3030" s="159"/>
      <c r="L3030" s="159" t="s">
        <v>13232</v>
      </c>
    </row>
    <row r="3031" spans="1:12" x14ac:dyDescent="0.2">
      <c r="A3031" s="159" t="s">
        <v>9700</v>
      </c>
      <c r="B3031" s="159" t="s">
        <v>9701</v>
      </c>
      <c r="C3031" s="159" t="s">
        <v>13199</v>
      </c>
      <c r="D3031" s="159" t="s">
        <v>13199</v>
      </c>
      <c r="E3031" s="160">
        <v>1</v>
      </c>
      <c r="F3031" s="161">
        <v>4299420</v>
      </c>
      <c r="G3031" s="161">
        <v>5333250</v>
      </c>
      <c r="H3031" s="159" t="s">
        <v>3651</v>
      </c>
      <c r="I3031" s="159" t="s">
        <v>3666</v>
      </c>
      <c r="J3031" s="159" t="s">
        <v>5305</v>
      </c>
      <c r="K3031" s="159"/>
      <c r="L3031" s="159" t="s">
        <v>13233</v>
      </c>
    </row>
    <row r="3032" spans="1:12" x14ac:dyDescent="0.2">
      <c r="A3032" s="159" t="s">
        <v>13234</v>
      </c>
      <c r="B3032" s="159" t="s">
        <v>13235</v>
      </c>
      <c r="C3032" s="159" t="s">
        <v>13199</v>
      </c>
      <c r="D3032" s="159" t="s">
        <v>13199</v>
      </c>
      <c r="E3032" s="160">
        <v>1</v>
      </c>
      <c r="F3032" s="161">
        <v>6000000</v>
      </c>
      <c r="G3032" s="161">
        <v>26000000</v>
      </c>
      <c r="H3032" s="159" t="s">
        <v>3651</v>
      </c>
      <c r="I3032" s="159" t="s">
        <v>3753</v>
      </c>
      <c r="J3032" s="159" t="s">
        <v>13236</v>
      </c>
      <c r="K3032" s="159" t="s">
        <v>199</v>
      </c>
      <c r="L3032" s="159" t="s">
        <v>13237</v>
      </c>
    </row>
    <row r="3033" spans="1:12" x14ac:dyDescent="0.2">
      <c r="A3033" s="159" t="s">
        <v>13238</v>
      </c>
      <c r="B3033" s="159" t="s">
        <v>13239</v>
      </c>
      <c r="C3033" s="159" t="s">
        <v>13240</v>
      </c>
      <c r="D3033" s="159" t="s">
        <v>13240</v>
      </c>
      <c r="E3033" s="160">
        <v>1</v>
      </c>
      <c r="F3033" s="161">
        <v>2100004</v>
      </c>
      <c r="G3033" s="161">
        <v>2100004</v>
      </c>
      <c r="H3033" s="159" t="s">
        <v>3670</v>
      </c>
      <c r="I3033" s="159" t="s">
        <v>3663</v>
      </c>
      <c r="J3033" s="159" t="s">
        <v>5044</v>
      </c>
      <c r="K3033" s="159"/>
      <c r="L3033" s="159" t="s">
        <v>13241</v>
      </c>
    </row>
    <row r="3034" spans="1:12" x14ac:dyDescent="0.2">
      <c r="A3034" s="159" t="s">
        <v>13242</v>
      </c>
      <c r="B3034" s="159" t="s">
        <v>13243</v>
      </c>
      <c r="C3034" s="159" t="s">
        <v>13240</v>
      </c>
      <c r="D3034" s="159" t="s">
        <v>3213</v>
      </c>
      <c r="E3034" s="160">
        <v>2</v>
      </c>
      <c r="F3034" s="161">
        <v>26195278</v>
      </c>
      <c r="G3034" s="161">
        <v>26284804</v>
      </c>
      <c r="H3034" s="159" t="s">
        <v>3651</v>
      </c>
      <c r="I3034" s="159" t="s">
        <v>4996</v>
      </c>
      <c r="J3034" s="159" t="s">
        <v>13244</v>
      </c>
      <c r="K3034" s="159"/>
      <c r="L3034" s="159" t="s">
        <v>13245</v>
      </c>
    </row>
    <row r="3035" spans="1:12" x14ac:dyDescent="0.2">
      <c r="A3035" s="159" t="s">
        <v>6160</v>
      </c>
      <c r="B3035" s="159" t="s">
        <v>6161</v>
      </c>
      <c r="C3035" s="159" t="s">
        <v>13246</v>
      </c>
      <c r="D3035" s="159" t="s">
        <v>13246</v>
      </c>
      <c r="E3035" s="160">
        <v>1</v>
      </c>
      <c r="F3035" s="161">
        <v>17560063</v>
      </c>
      <c r="G3035" s="161">
        <v>17560063</v>
      </c>
      <c r="H3035" s="159" t="s">
        <v>3651</v>
      </c>
      <c r="I3035" s="159" t="s">
        <v>6162</v>
      </c>
      <c r="J3035" s="159" t="s">
        <v>6163</v>
      </c>
      <c r="K3035" s="159"/>
      <c r="L3035" s="159" t="s">
        <v>13247</v>
      </c>
    </row>
    <row r="3036" spans="1:12" x14ac:dyDescent="0.2">
      <c r="A3036" s="159" t="s">
        <v>9782</v>
      </c>
      <c r="B3036" s="159" t="s">
        <v>9783</v>
      </c>
      <c r="C3036" s="159" t="s">
        <v>13248</v>
      </c>
      <c r="D3036" s="159" t="s">
        <v>13248</v>
      </c>
      <c r="E3036" s="160">
        <v>1</v>
      </c>
      <c r="F3036" s="161">
        <v>520000</v>
      </c>
      <c r="G3036" s="161">
        <v>520000</v>
      </c>
      <c r="H3036" s="159" t="s">
        <v>3651</v>
      </c>
      <c r="I3036" s="159" t="s">
        <v>3818</v>
      </c>
      <c r="J3036" s="159" t="s">
        <v>13249</v>
      </c>
      <c r="K3036" s="159"/>
      <c r="L3036" s="159" t="s">
        <v>13250</v>
      </c>
    </row>
    <row r="3037" spans="1:12" x14ac:dyDescent="0.2">
      <c r="A3037" s="159" t="s">
        <v>11889</v>
      </c>
      <c r="B3037" s="159" t="s">
        <v>11890</v>
      </c>
      <c r="C3037" s="159" t="s">
        <v>13248</v>
      </c>
      <c r="D3037" s="159" t="s">
        <v>13248</v>
      </c>
      <c r="E3037" s="160">
        <v>1</v>
      </c>
      <c r="F3037" s="161">
        <v>4141184</v>
      </c>
      <c r="G3037" s="161">
        <v>11177342</v>
      </c>
      <c r="H3037" s="159" t="s">
        <v>3651</v>
      </c>
      <c r="I3037" s="159" t="s">
        <v>3810</v>
      </c>
      <c r="J3037" s="159" t="s">
        <v>5859</v>
      </c>
      <c r="K3037" s="159"/>
      <c r="L3037" s="159" t="s">
        <v>13251</v>
      </c>
    </row>
    <row r="3038" spans="1:12" x14ac:dyDescent="0.2">
      <c r="A3038" s="159" t="s">
        <v>10266</v>
      </c>
      <c r="B3038" s="159" t="s">
        <v>10267</v>
      </c>
      <c r="C3038" s="159" t="s">
        <v>13248</v>
      </c>
      <c r="D3038" s="159" t="s">
        <v>13248</v>
      </c>
      <c r="E3038" s="160">
        <v>1</v>
      </c>
      <c r="F3038" s="161">
        <v>1627604</v>
      </c>
      <c r="G3038" s="161">
        <v>3756009</v>
      </c>
      <c r="H3038" s="159" t="s">
        <v>3651</v>
      </c>
      <c r="I3038" s="159" t="s">
        <v>3818</v>
      </c>
      <c r="J3038" s="159" t="s">
        <v>13252</v>
      </c>
      <c r="K3038" s="159"/>
      <c r="L3038" s="159" t="s">
        <v>13253</v>
      </c>
    </row>
    <row r="3039" spans="1:12" x14ac:dyDescent="0.2">
      <c r="A3039" s="159" t="s">
        <v>9186</v>
      </c>
      <c r="B3039" s="159" t="s">
        <v>9187</v>
      </c>
      <c r="C3039" s="159" t="s">
        <v>13248</v>
      </c>
      <c r="D3039" s="159" t="s">
        <v>12391</v>
      </c>
      <c r="E3039" s="160">
        <v>2</v>
      </c>
      <c r="F3039" s="161">
        <v>500000</v>
      </c>
      <c r="G3039" s="161">
        <v>15000000</v>
      </c>
      <c r="H3039" s="159" t="s">
        <v>3651</v>
      </c>
      <c r="I3039" s="159" t="s">
        <v>3656</v>
      </c>
      <c r="J3039" s="159" t="s">
        <v>6912</v>
      </c>
      <c r="K3039" s="159"/>
      <c r="L3039" s="159" t="s">
        <v>13254</v>
      </c>
    </row>
    <row r="3040" spans="1:12" x14ac:dyDescent="0.2">
      <c r="A3040" s="159" t="s">
        <v>7184</v>
      </c>
      <c r="B3040" s="159" t="s">
        <v>7185</v>
      </c>
      <c r="C3040" s="159" t="s">
        <v>13255</v>
      </c>
      <c r="D3040" s="159" t="s">
        <v>13255</v>
      </c>
      <c r="E3040" s="160">
        <v>1</v>
      </c>
      <c r="F3040" s="161">
        <v>4791203</v>
      </c>
      <c r="G3040" s="161">
        <v>10000000</v>
      </c>
      <c r="H3040" s="159" t="s">
        <v>3651</v>
      </c>
      <c r="I3040" s="159" t="s">
        <v>3711</v>
      </c>
      <c r="J3040" s="159" t="s">
        <v>5599</v>
      </c>
      <c r="K3040" s="159"/>
      <c r="L3040" s="159" t="s">
        <v>13256</v>
      </c>
    </row>
    <row r="3041" spans="1:12" x14ac:dyDescent="0.2">
      <c r="A3041" s="159" t="s">
        <v>8145</v>
      </c>
      <c r="B3041" s="159" t="s">
        <v>8146</v>
      </c>
      <c r="C3041" s="159" t="s">
        <v>13257</v>
      </c>
      <c r="D3041" s="159" t="s">
        <v>13257</v>
      </c>
      <c r="E3041" s="160">
        <v>1</v>
      </c>
      <c r="F3041" s="161">
        <v>3474946</v>
      </c>
      <c r="G3041" s="161">
        <v>7999934</v>
      </c>
      <c r="H3041" s="159" t="s">
        <v>3651</v>
      </c>
      <c r="I3041" s="159" t="s">
        <v>3671</v>
      </c>
      <c r="J3041" s="159" t="s">
        <v>3887</v>
      </c>
      <c r="K3041" s="159"/>
      <c r="L3041" s="159" t="s">
        <v>13258</v>
      </c>
    </row>
    <row r="3042" spans="1:12" x14ac:dyDescent="0.2">
      <c r="A3042" s="159" t="s">
        <v>6257</v>
      </c>
      <c r="B3042" s="159" t="s">
        <v>6258</v>
      </c>
      <c r="C3042" s="159" t="s">
        <v>13257</v>
      </c>
      <c r="D3042" s="159" t="s">
        <v>13257</v>
      </c>
      <c r="E3042" s="160">
        <v>1</v>
      </c>
      <c r="F3042" s="161">
        <v>16499982</v>
      </c>
      <c r="G3042" s="161">
        <v>16499982</v>
      </c>
      <c r="H3042" s="159" t="s">
        <v>3670</v>
      </c>
      <c r="I3042" s="159" t="s">
        <v>3671</v>
      </c>
      <c r="J3042" s="159" t="s">
        <v>4835</v>
      </c>
      <c r="K3042" s="159"/>
      <c r="L3042" s="159" t="s">
        <v>13259</v>
      </c>
    </row>
    <row r="3043" spans="1:12" x14ac:dyDescent="0.2">
      <c r="A3043" s="159" t="s">
        <v>9258</v>
      </c>
      <c r="B3043" s="159" t="s">
        <v>9259</v>
      </c>
      <c r="C3043" s="159" t="s">
        <v>3382</v>
      </c>
      <c r="D3043" s="159" t="s">
        <v>3382</v>
      </c>
      <c r="E3043" s="160">
        <v>1</v>
      </c>
      <c r="F3043" s="161">
        <v>250000</v>
      </c>
      <c r="G3043" s="161">
        <v>250000</v>
      </c>
      <c r="H3043" s="159" t="s">
        <v>3670</v>
      </c>
      <c r="I3043" s="159" t="s">
        <v>3680</v>
      </c>
      <c r="J3043" s="159" t="s">
        <v>8670</v>
      </c>
      <c r="K3043" s="159"/>
      <c r="L3043" s="159" t="s">
        <v>13260</v>
      </c>
    </row>
    <row r="3044" spans="1:12" x14ac:dyDescent="0.2">
      <c r="A3044" s="159" t="s">
        <v>9426</v>
      </c>
      <c r="B3044" s="159" t="s">
        <v>9427</v>
      </c>
      <c r="C3044" s="159" t="s">
        <v>3382</v>
      </c>
      <c r="D3044" s="159" t="s">
        <v>3382</v>
      </c>
      <c r="E3044" s="160">
        <v>1</v>
      </c>
      <c r="F3044" s="161">
        <v>5633565</v>
      </c>
      <c r="G3044" s="161">
        <v>7150000</v>
      </c>
      <c r="H3044" s="159" t="s">
        <v>3651</v>
      </c>
      <c r="I3044" s="159" t="s">
        <v>4857</v>
      </c>
      <c r="J3044" s="159" t="s">
        <v>5286</v>
      </c>
      <c r="K3044" s="159"/>
      <c r="L3044" s="159" t="s">
        <v>13261</v>
      </c>
    </row>
    <row r="3045" spans="1:12" x14ac:dyDescent="0.2">
      <c r="A3045" s="159" t="s">
        <v>10497</v>
      </c>
      <c r="B3045" s="159" t="s">
        <v>10498</v>
      </c>
      <c r="C3045" s="159" t="s">
        <v>3382</v>
      </c>
      <c r="D3045" s="159" t="s">
        <v>3382</v>
      </c>
      <c r="E3045" s="160">
        <v>1</v>
      </c>
      <c r="F3045" s="161">
        <v>10784000</v>
      </c>
      <c r="G3045" s="161">
        <v>15000000</v>
      </c>
      <c r="H3045" s="159" t="s">
        <v>3651</v>
      </c>
      <c r="I3045" s="159" t="s">
        <v>4010</v>
      </c>
      <c r="J3045" s="159" t="s">
        <v>7783</v>
      </c>
      <c r="K3045" s="159"/>
      <c r="L3045" s="159" t="s">
        <v>13262</v>
      </c>
    </row>
    <row r="3046" spans="1:12" x14ac:dyDescent="0.2">
      <c r="A3046" s="159" t="s">
        <v>6804</v>
      </c>
      <c r="B3046" s="159" t="s">
        <v>6805</v>
      </c>
      <c r="C3046" s="159" t="s">
        <v>3382</v>
      </c>
      <c r="D3046" s="159" t="s">
        <v>3382</v>
      </c>
      <c r="E3046" s="160">
        <v>1</v>
      </c>
      <c r="F3046" s="161">
        <v>19405205</v>
      </c>
      <c r="G3046" s="161">
        <v>19405205</v>
      </c>
      <c r="H3046" s="159" t="s">
        <v>3651</v>
      </c>
      <c r="I3046" s="159" t="s">
        <v>3810</v>
      </c>
      <c r="J3046" s="159" t="s">
        <v>5040</v>
      </c>
      <c r="K3046" s="159"/>
      <c r="L3046" s="159" t="s">
        <v>13263</v>
      </c>
    </row>
    <row r="3047" spans="1:12" x14ac:dyDescent="0.2">
      <c r="A3047" s="159" t="s">
        <v>10574</v>
      </c>
      <c r="B3047" s="159" t="s">
        <v>10575</v>
      </c>
      <c r="C3047" s="159" t="s">
        <v>3382</v>
      </c>
      <c r="D3047" s="159" t="s">
        <v>3382</v>
      </c>
      <c r="E3047" s="160">
        <v>1</v>
      </c>
      <c r="F3047" s="161">
        <v>6099912</v>
      </c>
      <c r="G3047" s="161">
        <v>20000000</v>
      </c>
      <c r="H3047" s="159" t="s">
        <v>3651</v>
      </c>
      <c r="I3047" s="159" t="s">
        <v>9296</v>
      </c>
      <c r="J3047" s="159" t="s">
        <v>10576</v>
      </c>
      <c r="K3047" s="159"/>
      <c r="L3047" s="159" t="s">
        <v>13264</v>
      </c>
    </row>
    <row r="3048" spans="1:12" x14ac:dyDescent="0.2">
      <c r="A3048" s="159" t="s">
        <v>8975</v>
      </c>
      <c r="B3048" s="159" t="s">
        <v>8976</v>
      </c>
      <c r="C3048" s="159" t="s">
        <v>7523</v>
      </c>
      <c r="D3048" s="159" t="s">
        <v>7523</v>
      </c>
      <c r="E3048" s="160">
        <v>1</v>
      </c>
      <c r="F3048" s="161">
        <v>750000</v>
      </c>
      <c r="G3048" s="161">
        <v>1500000</v>
      </c>
      <c r="H3048" s="159" t="s">
        <v>3651</v>
      </c>
      <c r="I3048" s="159" t="s">
        <v>3666</v>
      </c>
      <c r="J3048" s="159" t="s">
        <v>13265</v>
      </c>
      <c r="K3048" s="159" t="s">
        <v>185</v>
      </c>
      <c r="L3048" s="159" t="s">
        <v>13266</v>
      </c>
    </row>
    <row r="3049" spans="1:12" x14ac:dyDescent="0.2">
      <c r="A3049" s="159" t="s">
        <v>13267</v>
      </c>
      <c r="B3049" s="159" t="s">
        <v>13268</v>
      </c>
      <c r="C3049" s="159" t="s">
        <v>7523</v>
      </c>
      <c r="D3049" s="159" t="s">
        <v>13269</v>
      </c>
      <c r="E3049" s="160">
        <v>2</v>
      </c>
      <c r="F3049" s="161">
        <v>1200000</v>
      </c>
      <c r="G3049" s="161">
        <v>1200000</v>
      </c>
      <c r="H3049" s="159" t="s">
        <v>3670</v>
      </c>
      <c r="I3049" s="159" t="s">
        <v>3671</v>
      </c>
      <c r="J3049" s="159" t="s">
        <v>4835</v>
      </c>
      <c r="K3049" s="159"/>
      <c r="L3049" s="159" t="s">
        <v>13270</v>
      </c>
    </row>
    <row r="3050" spans="1:12" x14ac:dyDescent="0.2">
      <c r="A3050" s="159" t="s">
        <v>13271</v>
      </c>
      <c r="B3050" s="159" t="s">
        <v>13272</v>
      </c>
      <c r="C3050" s="159" t="s">
        <v>7523</v>
      </c>
      <c r="D3050" s="159" t="s">
        <v>7523</v>
      </c>
      <c r="E3050" s="160">
        <v>1</v>
      </c>
      <c r="F3050" s="161">
        <v>0</v>
      </c>
      <c r="G3050" s="161">
        <v>5000000</v>
      </c>
      <c r="H3050" s="159" t="s">
        <v>3651</v>
      </c>
      <c r="I3050" s="159" t="s">
        <v>12688</v>
      </c>
      <c r="J3050" s="159" t="s">
        <v>13273</v>
      </c>
      <c r="K3050" s="159" t="s">
        <v>196</v>
      </c>
      <c r="L3050" s="159" t="s">
        <v>13274</v>
      </c>
    </row>
    <row r="3051" spans="1:12" x14ac:dyDescent="0.2">
      <c r="A3051" s="159" t="s">
        <v>13275</v>
      </c>
      <c r="B3051" s="159" t="s">
        <v>13276</v>
      </c>
      <c r="C3051" s="159" t="s">
        <v>13277</v>
      </c>
      <c r="D3051" s="159" t="s">
        <v>13277</v>
      </c>
      <c r="E3051" s="160">
        <v>1</v>
      </c>
      <c r="F3051" s="161">
        <v>1400000</v>
      </c>
      <c r="G3051" s="161">
        <v>4400000</v>
      </c>
      <c r="H3051" s="159" t="s">
        <v>3651</v>
      </c>
      <c r="I3051" s="159" t="s">
        <v>3671</v>
      </c>
      <c r="J3051" s="159" t="s">
        <v>4835</v>
      </c>
      <c r="K3051" s="159" t="s">
        <v>196</v>
      </c>
      <c r="L3051" s="159" t="s">
        <v>13278</v>
      </c>
    </row>
    <row r="3052" spans="1:12" x14ac:dyDescent="0.2">
      <c r="A3052" s="159" t="s">
        <v>6770</v>
      </c>
      <c r="B3052" s="159" t="s">
        <v>6771</v>
      </c>
      <c r="C3052" s="159" t="s">
        <v>13277</v>
      </c>
      <c r="D3052" s="159" t="s">
        <v>13279</v>
      </c>
      <c r="E3052" s="160">
        <v>2</v>
      </c>
      <c r="F3052" s="161">
        <v>4227939</v>
      </c>
      <c r="G3052" s="161">
        <v>6500000</v>
      </c>
      <c r="H3052" s="159" t="s">
        <v>3651</v>
      </c>
      <c r="I3052" s="159" t="s">
        <v>6772</v>
      </c>
      <c r="J3052" s="159" t="s">
        <v>6773</v>
      </c>
      <c r="K3052" s="159" t="s">
        <v>189</v>
      </c>
      <c r="L3052" s="159" t="s">
        <v>13280</v>
      </c>
    </row>
    <row r="3053" spans="1:12" x14ac:dyDescent="0.2">
      <c r="A3053" s="159" t="s">
        <v>13281</v>
      </c>
      <c r="B3053" s="159" t="s">
        <v>13282</v>
      </c>
      <c r="C3053" s="159" t="s">
        <v>13277</v>
      </c>
      <c r="D3053" s="159" t="s">
        <v>13277</v>
      </c>
      <c r="E3053" s="160">
        <v>1</v>
      </c>
      <c r="F3053" s="161">
        <v>500000</v>
      </c>
      <c r="G3053" s="161">
        <v>500000</v>
      </c>
      <c r="H3053" s="159" t="s">
        <v>3651</v>
      </c>
      <c r="I3053" s="159" t="s">
        <v>3660</v>
      </c>
      <c r="J3053" s="159" t="s">
        <v>13283</v>
      </c>
      <c r="K3053" s="159" t="s">
        <v>199</v>
      </c>
      <c r="L3053" s="159" t="s">
        <v>13284</v>
      </c>
    </row>
    <row r="3054" spans="1:12" x14ac:dyDescent="0.2">
      <c r="A3054" s="159" t="s">
        <v>3870</v>
      </c>
      <c r="B3054" s="159" t="s">
        <v>8712</v>
      </c>
      <c r="C3054" s="159" t="s">
        <v>13285</v>
      </c>
      <c r="D3054" s="159" t="s">
        <v>13285</v>
      </c>
      <c r="E3054" s="160">
        <v>1</v>
      </c>
      <c r="F3054" s="161">
        <v>282999950</v>
      </c>
      <c r="G3054" s="161">
        <v>399999933</v>
      </c>
      <c r="H3054" s="159" t="s">
        <v>3651</v>
      </c>
      <c r="I3054" s="159" t="s">
        <v>3871</v>
      </c>
      <c r="J3054" s="159" t="s">
        <v>3872</v>
      </c>
      <c r="K3054" s="159" t="s">
        <v>182</v>
      </c>
      <c r="L3054" s="159" t="s">
        <v>3873</v>
      </c>
    </row>
    <row r="3055" spans="1:12" x14ac:dyDescent="0.2">
      <c r="A3055" s="159" t="s">
        <v>13286</v>
      </c>
      <c r="B3055" s="159" t="s">
        <v>13287</v>
      </c>
      <c r="C3055" s="159" t="s">
        <v>13285</v>
      </c>
      <c r="D3055" s="159" t="s">
        <v>13288</v>
      </c>
      <c r="E3055" s="160">
        <v>4</v>
      </c>
      <c r="F3055" s="161">
        <v>202500</v>
      </c>
      <c r="G3055" s="161">
        <v>500000</v>
      </c>
      <c r="H3055" s="159" t="s">
        <v>3651</v>
      </c>
      <c r="I3055" s="159" t="s">
        <v>3656</v>
      </c>
      <c r="J3055" s="159" t="s">
        <v>4144</v>
      </c>
      <c r="K3055" s="159" t="s">
        <v>196</v>
      </c>
      <c r="L3055" s="159" t="s">
        <v>13289</v>
      </c>
    </row>
    <row r="3056" spans="1:12" x14ac:dyDescent="0.2">
      <c r="A3056" s="159" t="s">
        <v>13290</v>
      </c>
      <c r="B3056" s="159" t="s">
        <v>13291</v>
      </c>
      <c r="C3056" s="159" t="s">
        <v>13285</v>
      </c>
      <c r="D3056" s="159" t="s">
        <v>13285</v>
      </c>
      <c r="E3056" s="160">
        <v>1</v>
      </c>
      <c r="F3056" s="161">
        <v>110000</v>
      </c>
      <c r="G3056" s="161">
        <v>500000</v>
      </c>
      <c r="H3056" s="159" t="s">
        <v>3651</v>
      </c>
      <c r="I3056" s="159" t="s">
        <v>3656</v>
      </c>
      <c r="J3056" s="159" t="s">
        <v>8821</v>
      </c>
      <c r="K3056" s="159" t="s">
        <v>196</v>
      </c>
      <c r="L3056" s="159" t="s">
        <v>13292</v>
      </c>
    </row>
    <row r="3057" spans="1:12" x14ac:dyDescent="0.2">
      <c r="A3057" s="159" t="s">
        <v>6297</v>
      </c>
      <c r="B3057" s="159" t="s">
        <v>6298</v>
      </c>
      <c r="C3057" s="159" t="s">
        <v>13293</v>
      </c>
      <c r="D3057" s="159" t="s">
        <v>13293</v>
      </c>
      <c r="E3057" s="160">
        <v>1</v>
      </c>
      <c r="F3057" s="161">
        <v>250000</v>
      </c>
      <c r="G3057" s="161">
        <v>5000000</v>
      </c>
      <c r="H3057" s="159" t="s">
        <v>3651</v>
      </c>
      <c r="I3057" s="159" t="s">
        <v>3656</v>
      </c>
      <c r="J3057" s="159" t="s">
        <v>13294</v>
      </c>
      <c r="K3057" s="159"/>
      <c r="L3057" s="159" t="s">
        <v>13295</v>
      </c>
    </row>
    <row r="3058" spans="1:12" x14ac:dyDescent="0.2">
      <c r="A3058" s="159" t="s">
        <v>13296</v>
      </c>
      <c r="B3058" s="159" t="s">
        <v>13297</v>
      </c>
      <c r="C3058" s="159" t="s">
        <v>13293</v>
      </c>
      <c r="D3058" s="159" t="s">
        <v>13293</v>
      </c>
      <c r="E3058" s="160">
        <v>1</v>
      </c>
      <c r="F3058" s="161">
        <v>3459838</v>
      </c>
      <c r="G3058" s="161">
        <v>3459838</v>
      </c>
      <c r="H3058" s="159" t="s">
        <v>3651</v>
      </c>
      <c r="I3058" s="159" t="s">
        <v>4010</v>
      </c>
      <c r="J3058" s="159" t="s">
        <v>7206</v>
      </c>
      <c r="K3058" s="159" t="s">
        <v>189</v>
      </c>
      <c r="L3058" s="159" t="s">
        <v>13298</v>
      </c>
    </row>
    <row r="3059" spans="1:12" x14ac:dyDescent="0.2">
      <c r="A3059" s="159" t="s">
        <v>13299</v>
      </c>
      <c r="B3059" s="159" t="s">
        <v>13300</v>
      </c>
      <c r="C3059" s="159" t="s">
        <v>13293</v>
      </c>
      <c r="D3059" s="159" t="s">
        <v>13293</v>
      </c>
      <c r="E3059" s="160">
        <v>1</v>
      </c>
      <c r="F3059" s="161">
        <v>12500</v>
      </c>
      <c r="G3059" s="161">
        <v>687500</v>
      </c>
      <c r="H3059" s="159" t="s">
        <v>3651</v>
      </c>
      <c r="I3059" s="159" t="s">
        <v>3656</v>
      </c>
      <c r="J3059" s="159" t="s">
        <v>13301</v>
      </c>
      <c r="K3059" s="159" t="s">
        <v>189</v>
      </c>
      <c r="L3059" s="159" t="s">
        <v>13302</v>
      </c>
    </row>
    <row r="3060" spans="1:12" x14ac:dyDescent="0.2">
      <c r="A3060" s="159" t="s">
        <v>11292</v>
      </c>
      <c r="B3060" s="159" t="s">
        <v>11293</v>
      </c>
      <c r="C3060" s="159" t="s">
        <v>13303</v>
      </c>
      <c r="D3060" s="159" t="s">
        <v>13303</v>
      </c>
      <c r="E3060" s="160">
        <v>1</v>
      </c>
      <c r="F3060" s="161">
        <v>7000000</v>
      </c>
      <c r="G3060" s="161">
        <v>7000000</v>
      </c>
      <c r="H3060" s="159" t="s">
        <v>3670</v>
      </c>
      <c r="I3060" s="159" t="s">
        <v>3680</v>
      </c>
      <c r="J3060" s="159" t="s">
        <v>3890</v>
      </c>
      <c r="K3060" s="159"/>
      <c r="L3060" s="159" t="s">
        <v>13304</v>
      </c>
    </row>
    <row r="3061" spans="1:12" x14ac:dyDescent="0.2">
      <c r="A3061" s="159" t="s">
        <v>13305</v>
      </c>
      <c r="B3061" s="159" t="s">
        <v>13306</v>
      </c>
      <c r="C3061" s="159" t="s">
        <v>13303</v>
      </c>
      <c r="D3061" s="159" t="s">
        <v>13303</v>
      </c>
      <c r="E3061" s="160">
        <v>1</v>
      </c>
      <c r="F3061" s="161">
        <v>0</v>
      </c>
      <c r="G3061" s="161">
        <v>5000000</v>
      </c>
      <c r="H3061" s="159" t="s">
        <v>3651</v>
      </c>
      <c r="I3061" s="159" t="s">
        <v>12688</v>
      </c>
      <c r="J3061" s="159" t="s">
        <v>13273</v>
      </c>
      <c r="K3061" s="159" t="s">
        <v>196</v>
      </c>
      <c r="L3061" s="159" t="s">
        <v>13307</v>
      </c>
    </row>
    <row r="3062" spans="1:12" x14ac:dyDescent="0.2">
      <c r="A3062" s="159" t="s">
        <v>10701</v>
      </c>
      <c r="B3062" s="159" t="s">
        <v>10702</v>
      </c>
      <c r="C3062" s="159" t="s">
        <v>3392</v>
      </c>
      <c r="D3062" s="159" t="s">
        <v>3392</v>
      </c>
      <c r="E3062" s="160">
        <v>1</v>
      </c>
      <c r="F3062" s="161">
        <v>12288567</v>
      </c>
      <c r="G3062" s="161">
        <v>20000000</v>
      </c>
      <c r="H3062" s="159" t="s">
        <v>3670</v>
      </c>
      <c r="I3062" s="159" t="s">
        <v>5209</v>
      </c>
      <c r="J3062" s="159" t="s">
        <v>5576</v>
      </c>
      <c r="K3062" s="159" t="s">
        <v>193</v>
      </c>
      <c r="L3062" s="159" t="s">
        <v>13308</v>
      </c>
    </row>
    <row r="3063" spans="1:12" x14ac:dyDescent="0.2">
      <c r="A3063" s="159" t="s">
        <v>11160</v>
      </c>
      <c r="B3063" s="159" t="s">
        <v>11161</v>
      </c>
      <c r="C3063" s="159" t="s">
        <v>3392</v>
      </c>
      <c r="D3063" s="159" t="s">
        <v>3392</v>
      </c>
      <c r="E3063" s="160">
        <v>1</v>
      </c>
      <c r="F3063" s="161">
        <v>5000000</v>
      </c>
      <c r="G3063" s="161">
        <v>8000000</v>
      </c>
      <c r="H3063" s="159" t="s">
        <v>3670</v>
      </c>
      <c r="I3063" s="159" t="s">
        <v>3656</v>
      </c>
      <c r="J3063" s="159" t="s">
        <v>3944</v>
      </c>
      <c r="K3063" s="159" t="s">
        <v>185</v>
      </c>
      <c r="L3063" s="159" t="s">
        <v>13309</v>
      </c>
    </row>
    <row r="3064" spans="1:12" x14ac:dyDescent="0.2">
      <c r="A3064" s="159" t="s">
        <v>13310</v>
      </c>
      <c r="B3064" s="159" t="s">
        <v>9328</v>
      </c>
      <c r="C3064" s="159" t="s">
        <v>3392</v>
      </c>
      <c r="D3064" s="159" t="s">
        <v>3392</v>
      </c>
      <c r="E3064" s="160">
        <v>1</v>
      </c>
      <c r="F3064" s="161">
        <v>5999138</v>
      </c>
      <c r="G3064" s="161"/>
      <c r="H3064" s="159" t="s">
        <v>3651</v>
      </c>
      <c r="I3064" s="159" t="s">
        <v>4846</v>
      </c>
      <c r="J3064" s="159" t="s">
        <v>4968</v>
      </c>
      <c r="K3064" s="159"/>
      <c r="L3064" s="159" t="s">
        <v>13311</v>
      </c>
    </row>
    <row r="3065" spans="1:12" x14ac:dyDescent="0.2">
      <c r="A3065" s="159" t="s">
        <v>3895</v>
      </c>
      <c r="B3065" s="159" t="s">
        <v>9760</v>
      </c>
      <c r="C3065" s="159" t="s">
        <v>3392</v>
      </c>
      <c r="D3065" s="159" t="s">
        <v>3392</v>
      </c>
      <c r="E3065" s="160">
        <v>1</v>
      </c>
      <c r="F3065" s="161">
        <v>198128718</v>
      </c>
      <c r="G3065" s="161"/>
      <c r="H3065" s="159" t="s">
        <v>3651</v>
      </c>
      <c r="I3065" s="159" t="s">
        <v>3671</v>
      </c>
      <c r="J3065" s="159" t="s">
        <v>3896</v>
      </c>
      <c r="K3065" s="159"/>
      <c r="L3065" s="159" t="s">
        <v>3897</v>
      </c>
    </row>
    <row r="3066" spans="1:12" x14ac:dyDescent="0.2">
      <c r="A3066" s="159" t="s">
        <v>6765</v>
      </c>
      <c r="B3066" s="159" t="s">
        <v>6766</v>
      </c>
      <c r="C3066" s="159" t="s">
        <v>12885</v>
      </c>
      <c r="D3066" s="159" t="s">
        <v>12885</v>
      </c>
      <c r="E3066" s="160">
        <v>1</v>
      </c>
      <c r="F3066" s="161">
        <v>0</v>
      </c>
      <c r="G3066" s="161">
        <v>1000000</v>
      </c>
      <c r="H3066" s="159" t="s">
        <v>3651</v>
      </c>
      <c r="I3066" s="159" t="s">
        <v>3753</v>
      </c>
      <c r="J3066" s="159" t="s">
        <v>6767</v>
      </c>
      <c r="K3066" s="159" t="s">
        <v>189</v>
      </c>
      <c r="L3066" s="159" t="s">
        <v>13312</v>
      </c>
    </row>
    <row r="3067" spans="1:12" x14ac:dyDescent="0.2">
      <c r="A3067" s="159" t="s">
        <v>9961</v>
      </c>
      <c r="B3067" s="159" t="s">
        <v>9962</v>
      </c>
      <c r="C3067" s="159" t="s">
        <v>12885</v>
      </c>
      <c r="D3067" s="159" t="s">
        <v>12885</v>
      </c>
      <c r="E3067" s="160">
        <v>1</v>
      </c>
      <c r="F3067" s="161">
        <v>11084569</v>
      </c>
      <c r="G3067" s="161">
        <v>11084569</v>
      </c>
      <c r="H3067" s="159" t="s">
        <v>3651</v>
      </c>
      <c r="I3067" s="159" t="s">
        <v>3656</v>
      </c>
      <c r="J3067" s="159" t="s">
        <v>5077</v>
      </c>
      <c r="K3067" s="159"/>
      <c r="L3067" s="159" t="s">
        <v>13313</v>
      </c>
    </row>
    <row r="3068" spans="1:12" x14ac:dyDescent="0.2">
      <c r="A3068" s="159" t="s">
        <v>5754</v>
      </c>
      <c r="B3068" s="159" t="s">
        <v>5755</v>
      </c>
      <c r="C3068" s="159" t="s">
        <v>12885</v>
      </c>
      <c r="D3068" s="159" t="s">
        <v>12885</v>
      </c>
      <c r="E3068" s="160">
        <v>1</v>
      </c>
      <c r="F3068" s="161">
        <v>4559996</v>
      </c>
      <c r="G3068" s="161">
        <v>5000000</v>
      </c>
      <c r="H3068" s="159" t="s">
        <v>3651</v>
      </c>
      <c r="I3068" s="159" t="s">
        <v>3656</v>
      </c>
      <c r="J3068" s="159" t="s">
        <v>13314</v>
      </c>
      <c r="K3068" s="159"/>
      <c r="L3068" s="159" t="s">
        <v>13315</v>
      </c>
    </row>
    <row r="3069" spans="1:12" x14ac:dyDescent="0.2">
      <c r="A3069" s="159" t="s">
        <v>3709</v>
      </c>
      <c r="B3069" s="159" t="s">
        <v>3801</v>
      </c>
      <c r="C3069" s="159" t="s">
        <v>3183</v>
      </c>
      <c r="D3069" s="159" t="s">
        <v>3183</v>
      </c>
      <c r="E3069" s="160">
        <v>1</v>
      </c>
      <c r="F3069" s="161">
        <v>22000000</v>
      </c>
      <c r="G3069" s="161">
        <v>22000000</v>
      </c>
      <c r="H3069" s="159" t="s">
        <v>3651</v>
      </c>
      <c r="I3069" s="159" t="s">
        <v>3711</v>
      </c>
      <c r="J3069" s="159" t="s">
        <v>12722</v>
      </c>
      <c r="K3069" s="159" t="s">
        <v>182</v>
      </c>
      <c r="L3069" s="159" t="s">
        <v>3621</v>
      </c>
    </row>
    <row r="3070" spans="1:12" x14ac:dyDescent="0.2">
      <c r="A3070" s="159" t="s">
        <v>13316</v>
      </c>
      <c r="B3070" s="159" t="s">
        <v>13317</v>
      </c>
      <c r="C3070" s="159" t="s">
        <v>3183</v>
      </c>
      <c r="D3070" s="159" t="s">
        <v>3183</v>
      </c>
      <c r="E3070" s="160">
        <v>1</v>
      </c>
      <c r="F3070" s="161">
        <v>1345000</v>
      </c>
      <c r="G3070" s="161">
        <v>2725000</v>
      </c>
      <c r="H3070" s="159" t="s">
        <v>3651</v>
      </c>
      <c r="I3070" s="159" t="s">
        <v>3656</v>
      </c>
      <c r="J3070" s="159" t="s">
        <v>3881</v>
      </c>
      <c r="K3070" s="159" t="s">
        <v>196</v>
      </c>
      <c r="L3070" s="159" t="s">
        <v>13318</v>
      </c>
    </row>
    <row r="3071" spans="1:12" x14ac:dyDescent="0.2">
      <c r="A3071" s="159" t="s">
        <v>13319</v>
      </c>
      <c r="B3071" s="159" t="s">
        <v>13320</v>
      </c>
      <c r="C3071" s="159" t="s">
        <v>13321</v>
      </c>
      <c r="D3071" s="159" t="s">
        <v>13321</v>
      </c>
      <c r="E3071" s="160">
        <v>1</v>
      </c>
      <c r="F3071" s="161">
        <v>8208948</v>
      </c>
      <c r="G3071" s="161">
        <v>8208948</v>
      </c>
      <c r="H3071" s="159" t="s">
        <v>3651</v>
      </c>
      <c r="I3071" s="159" t="s">
        <v>4846</v>
      </c>
      <c r="J3071" s="159" t="s">
        <v>4968</v>
      </c>
      <c r="K3071" s="159"/>
      <c r="L3071" s="159" t="s">
        <v>13322</v>
      </c>
    </row>
    <row r="3072" spans="1:12" x14ac:dyDescent="0.2">
      <c r="A3072" s="159" t="s">
        <v>8539</v>
      </c>
      <c r="B3072" s="159" t="s">
        <v>8540</v>
      </c>
      <c r="C3072" s="159" t="s">
        <v>13321</v>
      </c>
      <c r="D3072" s="159" t="s">
        <v>13321</v>
      </c>
      <c r="E3072" s="160">
        <v>1</v>
      </c>
      <c r="F3072" s="161">
        <v>100000</v>
      </c>
      <c r="G3072" s="161">
        <v>100000</v>
      </c>
      <c r="H3072" s="159" t="s">
        <v>3670</v>
      </c>
      <c r="I3072" s="159" t="s">
        <v>5733</v>
      </c>
      <c r="J3072" s="159" t="s">
        <v>8541</v>
      </c>
      <c r="K3072" s="159" t="s">
        <v>182</v>
      </c>
      <c r="L3072" s="159" t="s">
        <v>13323</v>
      </c>
    </row>
    <row r="3073" spans="1:12" x14ac:dyDescent="0.2">
      <c r="A3073" s="159" t="s">
        <v>13324</v>
      </c>
      <c r="B3073" s="159" t="s">
        <v>13325</v>
      </c>
      <c r="C3073" s="159" t="s">
        <v>13321</v>
      </c>
      <c r="D3073" s="159" t="s">
        <v>7862</v>
      </c>
      <c r="E3073" s="160">
        <v>2</v>
      </c>
      <c r="F3073" s="161">
        <v>1287329</v>
      </c>
      <c r="G3073" s="161">
        <v>2531964</v>
      </c>
      <c r="H3073" s="159" t="s">
        <v>3651</v>
      </c>
      <c r="I3073" s="159" t="s">
        <v>5565</v>
      </c>
      <c r="J3073" s="159" t="s">
        <v>5566</v>
      </c>
      <c r="K3073" s="159" t="s">
        <v>189</v>
      </c>
      <c r="L3073" s="159" t="s">
        <v>13326</v>
      </c>
    </row>
    <row r="3074" spans="1:12" x14ac:dyDescent="0.2">
      <c r="A3074" s="159" t="s">
        <v>13327</v>
      </c>
      <c r="B3074" s="159" t="s">
        <v>11353</v>
      </c>
      <c r="C3074" s="159" t="s">
        <v>13321</v>
      </c>
      <c r="D3074" s="159" t="s">
        <v>13321</v>
      </c>
      <c r="E3074" s="160">
        <v>1</v>
      </c>
      <c r="F3074" s="161">
        <v>15000</v>
      </c>
      <c r="G3074" s="161">
        <v>15000</v>
      </c>
      <c r="H3074" s="159" t="s">
        <v>3651</v>
      </c>
      <c r="I3074" s="159" t="s">
        <v>4979</v>
      </c>
      <c r="J3074" s="159" t="s">
        <v>6017</v>
      </c>
      <c r="K3074" s="159"/>
      <c r="L3074" s="159" t="s">
        <v>13328</v>
      </c>
    </row>
    <row r="3075" spans="1:12" x14ac:dyDescent="0.2">
      <c r="A3075" s="159" t="s">
        <v>13329</v>
      </c>
      <c r="B3075" s="159" t="s">
        <v>13330</v>
      </c>
      <c r="C3075" s="159" t="s">
        <v>13321</v>
      </c>
      <c r="D3075" s="159" t="s">
        <v>13321</v>
      </c>
      <c r="E3075" s="160">
        <v>1</v>
      </c>
      <c r="F3075" s="161">
        <v>42500</v>
      </c>
      <c r="G3075" s="161"/>
      <c r="H3075" s="159" t="s">
        <v>3651</v>
      </c>
      <c r="I3075" s="159" t="s">
        <v>3663</v>
      </c>
      <c r="J3075" s="159" t="s">
        <v>5044</v>
      </c>
      <c r="K3075" s="159" t="s">
        <v>199</v>
      </c>
      <c r="L3075" s="159" t="s">
        <v>13331</v>
      </c>
    </row>
    <row r="3076" spans="1:12" x14ac:dyDescent="0.2">
      <c r="A3076" s="159" t="s">
        <v>9845</v>
      </c>
      <c r="B3076" s="159" t="s">
        <v>9846</v>
      </c>
      <c r="C3076" s="159" t="s">
        <v>13321</v>
      </c>
      <c r="D3076" s="159" t="s">
        <v>13321</v>
      </c>
      <c r="E3076" s="160">
        <v>1</v>
      </c>
      <c r="F3076" s="161">
        <v>650000</v>
      </c>
      <c r="G3076" s="161">
        <v>650000</v>
      </c>
      <c r="H3076" s="159" t="s">
        <v>3651</v>
      </c>
      <c r="I3076" s="159" t="s">
        <v>3711</v>
      </c>
      <c r="J3076" s="159" t="s">
        <v>7736</v>
      </c>
      <c r="K3076" s="159"/>
      <c r="L3076" s="159" t="s">
        <v>13332</v>
      </c>
    </row>
    <row r="3077" spans="1:12" x14ac:dyDescent="0.2">
      <c r="A3077" s="159" t="s">
        <v>13081</v>
      </c>
      <c r="B3077" s="159" t="s">
        <v>13082</v>
      </c>
      <c r="C3077" s="159" t="s">
        <v>11855</v>
      </c>
      <c r="D3077" s="159" t="s">
        <v>13333</v>
      </c>
      <c r="E3077" s="160">
        <v>2</v>
      </c>
      <c r="F3077" s="161">
        <v>49030035</v>
      </c>
      <c r="G3077" s="161">
        <v>77000000</v>
      </c>
      <c r="H3077" s="159" t="s">
        <v>3651</v>
      </c>
      <c r="I3077" s="159" t="s">
        <v>3656</v>
      </c>
      <c r="J3077" s="159" t="s">
        <v>6763</v>
      </c>
      <c r="K3077" s="159" t="s">
        <v>182</v>
      </c>
      <c r="L3077" s="159" t="s">
        <v>13334</v>
      </c>
    </row>
    <row r="3078" spans="1:12" x14ac:dyDescent="0.2">
      <c r="A3078" s="159" t="s">
        <v>13335</v>
      </c>
      <c r="B3078" s="159" t="s">
        <v>13336</v>
      </c>
      <c r="C3078" s="159" t="s">
        <v>11855</v>
      </c>
      <c r="D3078" s="159" t="s">
        <v>11855</v>
      </c>
      <c r="E3078" s="160">
        <v>1</v>
      </c>
      <c r="F3078" s="161">
        <v>48174992</v>
      </c>
      <c r="G3078" s="161">
        <v>110500000</v>
      </c>
      <c r="H3078" s="159" t="s">
        <v>3651</v>
      </c>
      <c r="I3078" s="159" t="s">
        <v>3690</v>
      </c>
      <c r="J3078" s="159" t="s">
        <v>13337</v>
      </c>
      <c r="K3078" s="159"/>
      <c r="L3078" s="159" t="s">
        <v>13338</v>
      </c>
    </row>
    <row r="3079" spans="1:12" x14ac:dyDescent="0.2">
      <c r="A3079" s="159" t="s">
        <v>13339</v>
      </c>
      <c r="B3079" s="159" t="s">
        <v>13340</v>
      </c>
      <c r="C3079" s="159" t="s">
        <v>11855</v>
      </c>
      <c r="D3079" s="159" t="s">
        <v>11855</v>
      </c>
      <c r="E3079" s="160">
        <v>1</v>
      </c>
      <c r="F3079" s="161">
        <v>4178899</v>
      </c>
      <c r="G3079" s="161">
        <v>13000000</v>
      </c>
      <c r="H3079" s="159" t="s">
        <v>3651</v>
      </c>
      <c r="I3079" s="159" t="s">
        <v>4846</v>
      </c>
      <c r="J3079" s="159" t="s">
        <v>6217</v>
      </c>
      <c r="K3079" s="159" t="s">
        <v>193</v>
      </c>
      <c r="L3079" s="159" t="s">
        <v>13341</v>
      </c>
    </row>
    <row r="3080" spans="1:12" x14ac:dyDescent="0.2">
      <c r="A3080" s="159" t="s">
        <v>13342</v>
      </c>
      <c r="B3080" s="159" t="s">
        <v>13343</v>
      </c>
      <c r="C3080" s="159" t="s">
        <v>11855</v>
      </c>
      <c r="D3080" s="159" t="s">
        <v>11855</v>
      </c>
      <c r="E3080" s="160">
        <v>1</v>
      </c>
      <c r="F3080" s="161">
        <v>47500</v>
      </c>
      <c r="G3080" s="161">
        <v>250000</v>
      </c>
      <c r="H3080" s="159" t="s">
        <v>3651</v>
      </c>
      <c r="I3080" s="159" t="s">
        <v>3753</v>
      </c>
      <c r="J3080" s="159" t="s">
        <v>13344</v>
      </c>
      <c r="K3080" s="159"/>
      <c r="L3080" s="159" t="s">
        <v>13345</v>
      </c>
    </row>
    <row r="3081" spans="1:12" x14ac:dyDescent="0.2">
      <c r="A3081" s="159" t="s">
        <v>11452</v>
      </c>
      <c r="B3081" s="159" t="s">
        <v>11453</v>
      </c>
      <c r="C3081" s="159" t="s">
        <v>13346</v>
      </c>
      <c r="D3081" s="159" t="s">
        <v>13346</v>
      </c>
      <c r="E3081" s="160">
        <v>1</v>
      </c>
      <c r="F3081" s="161">
        <v>0</v>
      </c>
      <c r="G3081" s="161">
        <v>2750000</v>
      </c>
      <c r="H3081" s="159" t="s">
        <v>3651</v>
      </c>
      <c r="I3081" s="159" t="s">
        <v>6772</v>
      </c>
      <c r="J3081" s="159" t="s">
        <v>6773</v>
      </c>
      <c r="K3081" s="159" t="s">
        <v>193</v>
      </c>
      <c r="L3081" s="159" t="s">
        <v>13347</v>
      </c>
    </row>
    <row r="3082" spans="1:12" x14ac:dyDescent="0.2">
      <c r="A3082" s="159" t="s">
        <v>13348</v>
      </c>
      <c r="B3082" s="159" t="s">
        <v>13349</v>
      </c>
      <c r="C3082" s="159" t="s">
        <v>13346</v>
      </c>
      <c r="D3082" s="159" t="s">
        <v>13346</v>
      </c>
      <c r="E3082" s="160">
        <v>1</v>
      </c>
      <c r="F3082" s="161">
        <v>0</v>
      </c>
      <c r="G3082" s="161">
        <v>1500000</v>
      </c>
      <c r="H3082" s="159" t="s">
        <v>3651</v>
      </c>
      <c r="I3082" s="159" t="s">
        <v>6772</v>
      </c>
      <c r="J3082" s="159" t="s">
        <v>6773</v>
      </c>
      <c r="K3082" s="159" t="s">
        <v>189</v>
      </c>
      <c r="L3082" s="159" t="s">
        <v>13350</v>
      </c>
    </row>
    <row r="3083" spans="1:12" x14ac:dyDescent="0.2">
      <c r="A3083" s="159" t="s">
        <v>12696</v>
      </c>
      <c r="B3083" s="159" t="s">
        <v>12697</v>
      </c>
      <c r="C3083" s="159" t="s">
        <v>13346</v>
      </c>
      <c r="D3083" s="159" t="s">
        <v>13351</v>
      </c>
      <c r="E3083" s="160">
        <v>3</v>
      </c>
      <c r="F3083" s="161">
        <v>2996000</v>
      </c>
      <c r="G3083" s="161">
        <v>2996000</v>
      </c>
      <c r="H3083" s="159" t="s">
        <v>3670</v>
      </c>
      <c r="I3083" s="159" t="s">
        <v>3810</v>
      </c>
      <c r="J3083" s="159" t="s">
        <v>12698</v>
      </c>
      <c r="K3083" s="159"/>
      <c r="L3083" s="159" t="s">
        <v>13352</v>
      </c>
    </row>
    <row r="3084" spans="1:12" x14ac:dyDescent="0.2">
      <c r="A3084" s="159" t="s">
        <v>5079</v>
      </c>
      <c r="B3084" s="159" t="s">
        <v>5080</v>
      </c>
      <c r="C3084" s="159" t="s">
        <v>13353</v>
      </c>
      <c r="D3084" s="159" t="s">
        <v>3369</v>
      </c>
      <c r="E3084" s="160">
        <v>2</v>
      </c>
      <c r="F3084" s="161">
        <v>71100</v>
      </c>
      <c r="G3084" s="161">
        <v>1742321</v>
      </c>
      <c r="H3084" s="159" t="s">
        <v>3670</v>
      </c>
      <c r="I3084" s="159" t="s">
        <v>3671</v>
      </c>
      <c r="J3084" s="159" t="s">
        <v>4835</v>
      </c>
      <c r="K3084" s="159"/>
      <c r="L3084" s="159" t="s">
        <v>13354</v>
      </c>
    </row>
    <row r="3085" spans="1:12" x14ac:dyDescent="0.2">
      <c r="A3085" s="159" t="s">
        <v>5458</v>
      </c>
      <c r="B3085" s="159" t="s">
        <v>5459</v>
      </c>
      <c r="C3085" s="159" t="s">
        <v>13353</v>
      </c>
      <c r="D3085" s="159" t="s">
        <v>13353</v>
      </c>
      <c r="E3085" s="160">
        <v>1</v>
      </c>
      <c r="F3085" s="161">
        <v>4815379</v>
      </c>
      <c r="G3085" s="161">
        <v>4815379</v>
      </c>
      <c r="H3085" s="159" t="s">
        <v>3670</v>
      </c>
      <c r="I3085" s="159" t="s">
        <v>5209</v>
      </c>
      <c r="J3085" s="159" t="s">
        <v>6552</v>
      </c>
      <c r="K3085" s="159"/>
      <c r="L3085" s="159" t="s">
        <v>13355</v>
      </c>
    </row>
    <row r="3086" spans="1:12" x14ac:dyDescent="0.2">
      <c r="A3086" s="159" t="s">
        <v>13356</v>
      </c>
      <c r="B3086" s="159" t="s">
        <v>13357</v>
      </c>
      <c r="C3086" s="159" t="s">
        <v>13353</v>
      </c>
      <c r="D3086" s="159" t="s">
        <v>13353</v>
      </c>
      <c r="E3086" s="160">
        <v>1</v>
      </c>
      <c r="F3086" s="161">
        <v>1900000</v>
      </c>
      <c r="G3086" s="161"/>
      <c r="H3086" s="159" t="s">
        <v>3651</v>
      </c>
      <c r="I3086" s="159" t="s">
        <v>5565</v>
      </c>
      <c r="J3086" s="159" t="s">
        <v>6477</v>
      </c>
      <c r="K3086" s="159" t="s">
        <v>196</v>
      </c>
      <c r="L3086" s="159" t="s">
        <v>13358</v>
      </c>
    </row>
    <row r="3087" spans="1:12" x14ac:dyDescent="0.2">
      <c r="A3087" s="159" t="s">
        <v>10176</v>
      </c>
      <c r="B3087" s="159" t="s">
        <v>10177</v>
      </c>
      <c r="C3087" s="159" t="s">
        <v>13353</v>
      </c>
      <c r="D3087" s="159" t="s">
        <v>13353</v>
      </c>
      <c r="E3087" s="160">
        <v>1</v>
      </c>
      <c r="F3087" s="161">
        <v>515000</v>
      </c>
      <c r="G3087" s="161">
        <v>3000000</v>
      </c>
      <c r="H3087" s="159" t="s">
        <v>3651</v>
      </c>
      <c r="I3087" s="159" t="s">
        <v>3656</v>
      </c>
      <c r="J3087" s="159" t="s">
        <v>10178</v>
      </c>
      <c r="K3087" s="159"/>
      <c r="L3087" s="159" t="s">
        <v>13359</v>
      </c>
    </row>
    <row r="3088" spans="1:12" x14ac:dyDescent="0.2">
      <c r="A3088" s="159" t="s">
        <v>13360</v>
      </c>
      <c r="B3088" s="159" t="s">
        <v>13361</v>
      </c>
      <c r="C3088" s="159" t="s">
        <v>13362</v>
      </c>
      <c r="D3088" s="159" t="s">
        <v>13362</v>
      </c>
      <c r="E3088" s="160">
        <v>1</v>
      </c>
      <c r="F3088" s="161">
        <v>4250000</v>
      </c>
      <c r="G3088" s="161">
        <v>8000000</v>
      </c>
      <c r="H3088" s="159" t="s">
        <v>3670</v>
      </c>
      <c r="I3088" s="159" t="s">
        <v>3671</v>
      </c>
      <c r="J3088" s="159" t="s">
        <v>3887</v>
      </c>
      <c r="K3088" s="159" t="s">
        <v>185</v>
      </c>
      <c r="L3088" s="159" t="s">
        <v>13363</v>
      </c>
    </row>
    <row r="3089" spans="1:12" x14ac:dyDescent="0.2">
      <c r="A3089" s="159" t="s">
        <v>9360</v>
      </c>
      <c r="B3089" s="159" t="s">
        <v>9361</v>
      </c>
      <c r="C3089" s="159" t="s">
        <v>13362</v>
      </c>
      <c r="D3089" s="159" t="s">
        <v>13362</v>
      </c>
      <c r="E3089" s="160">
        <v>1</v>
      </c>
      <c r="F3089" s="161">
        <v>129799764</v>
      </c>
      <c r="G3089" s="161">
        <v>129999762</v>
      </c>
      <c r="H3089" s="159" t="s">
        <v>3651</v>
      </c>
      <c r="I3089" s="159" t="s">
        <v>3656</v>
      </c>
      <c r="J3089" s="159" t="s">
        <v>3856</v>
      </c>
      <c r="K3089" s="159" t="s">
        <v>185</v>
      </c>
      <c r="L3089" s="159" t="s">
        <v>13364</v>
      </c>
    </row>
    <row r="3090" spans="1:12" x14ac:dyDescent="0.2">
      <c r="A3090" s="159" t="s">
        <v>13365</v>
      </c>
      <c r="B3090" s="159" t="s">
        <v>11862</v>
      </c>
      <c r="C3090" s="159" t="s">
        <v>13362</v>
      </c>
      <c r="D3090" s="159" t="s">
        <v>13362</v>
      </c>
      <c r="E3090" s="160">
        <v>1</v>
      </c>
      <c r="F3090" s="161">
        <v>10000000</v>
      </c>
      <c r="G3090" s="161">
        <v>10000000</v>
      </c>
      <c r="H3090" s="159" t="s">
        <v>3651</v>
      </c>
      <c r="I3090" s="159" t="s">
        <v>3671</v>
      </c>
      <c r="J3090" s="159" t="s">
        <v>4835</v>
      </c>
      <c r="K3090" s="159"/>
      <c r="L3090" s="159" t="s">
        <v>13366</v>
      </c>
    </row>
    <row r="3091" spans="1:12" x14ac:dyDescent="0.2">
      <c r="A3091" s="159" t="s">
        <v>10017</v>
      </c>
      <c r="B3091" s="159" t="s">
        <v>10018</v>
      </c>
      <c r="C3091" s="159" t="s">
        <v>13362</v>
      </c>
      <c r="D3091" s="159" t="s">
        <v>13362</v>
      </c>
      <c r="E3091" s="160">
        <v>1</v>
      </c>
      <c r="F3091" s="161">
        <v>37443239</v>
      </c>
      <c r="G3091" s="161">
        <v>46024857</v>
      </c>
      <c r="H3091" s="159" t="s">
        <v>3651</v>
      </c>
      <c r="I3091" s="159" t="s">
        <v>3716</v>
      </c>
      <c r="J3091" s="159" t="s">
        <v>5266</v>
      </c>
      <c r="K3091" s="159" t="s">
        <v>189</v>
      </c>
      <c r="L3091" s="159" t="s">
        <v>13367</v>
      </c>
    </row>
    <row r="3092" spans="1:12" x14ac:dyDescent="0.2">
      <c r="A3092" s="159" t="s">
        <v>13054</v>
      </c>
      <c r="B3092" s="159" t="s">
        <v>13055</v>
      </c>
      <c r="C3092" s="159" t="s">
        <v>13362</v>
      </c>
      <c r="D3092" s="159" t="s">
        <v>13362</v>
      </c>
      <c r="E3092" s="160">
        <v>1</v>
      </c>
      <c r="F3092" s="161">
        <v>30000000</v>
      </c>
      <c r="G3092" s="161">
        <v>136650000</v>
      </c>
      <c r="H3092" s="159" t="s">
        <v>3651</v>
      </c>
      <c r="I3092" s="159" t="s">
        <v>3671</v>
      </c>
      <c r="J3092" s="159" t="s">
        <v>3887</v>
      </c>
      <c r="K3092" s="159" t="s">
        <v>199</v>
      </c>
      <c r="L3092" s="159" t="s">
        <v>13368</v>
      </c>
    </row>
    <row r="3093" spans="1:12" x14ac:dyDescent="0.2">
      <c r="A3093" s="159" t="s">
        <v>13369</v>
      </c>
      <c r="B3093" s="159" t="s">
        <v>13370</v>
      </c>
      <c r="C3093" s="159" t="s">
        <v>13362</v>
      </c>
      <c r="D3093" s="159" t="s">
        <v>13362</v>
      </c>
      <c r="E3093" s="160">
        <v>1</v>
      </c>
      <c r="F3093" s="161">
        <v>50000</v>
      </c>
      <c r="G3093" s="161">
        <v>8000000</v>
      </c>
      <c r="H3093" s="159" t="s">
        <v>3651</v>
      </c>
      <c r="I3093" s="159" t="s">
        <v>3687</v>
      </c>
      <c r="J3093" s="159" t="s">
        <v>4907</v>
      </c>
      <c r="K3093" s="159" t="s">
        <v>196</v>
      </c>
      <c r="L3093" s="159" t="s">
        <v>13371</v>
      </c>
    </row>
    <row r="3094" spans="1:12" x14ac:dyDescent="0.2">
      <c r="A3094" s="159" t="s">
        <v>6954</v>
      </c>
      <c r="B3094" s="159" t="s">
        <v>6955</v>
      </c>
      <c r="C3094" s="159" t="s">
        <v>13372</v>
      </c>
      <c r="D3094" s="159" t="s">
        <v>13372</v>
      </c>
      <c r="E3094" s="160">
        <v>1</v>
      </c>
      <c r="F3094" s="161">
        <v>375000</v>
      </c>
      <c r="G3094" s="161">
        <v>650000</v>
      </c>
      <c r="H3094" s="159" t="s">
        <v>3651</v>
      </c>
      <c r="I3094" s="159" t="s">
        <v>3704</v>
      </c>
      <c r="J3094" s="159" t="s">
        <v>6956</v>
      </c>
      <c r="K3094" s="159" t="s">
        <v>185</v>
      </c>
      <c r="L3094" s="159" t="s">
        <v>13373</v>
      </c>
    </row>
    <row r="3095" spans="1:12" x14ac:dyDescent="0.2">
      <c r="A3095" s="159" t="s">
        <v>13374</v>
      </c>
      <c r="B3095" s="159" t="s">
        <v>13375</v>
      </c>
      <c r="C3095" s="159" t="s">
        <v>13372</v>
      </c>
      <c r="D3095" s="159" t="s">
        <v>13372</v>
      </c>
      <c r="E3095" s="160">
        <v>1</v>
      </c>
      <c r="F3095" s="161">
        <v>40251391</v>
      </c>
      <c r="G3095" s="161">
        <v>60251387</v>
      </c>
      <c r="H3095" s="159" t="s">
        <v>3651</v>
      </c>
      <c r="I3095" s="159" t="s">
        <v>5565</v>
      </c>
      <c r="J3095" s="159" t="s">
        <v>13376</v>
      </c>
      <c r="K3095" s="159"/>
      <c r="L3095" s="159" t="s">
        <v>13377</v>
      </c>
    </row>
    <row r="3096" spans="1:12" x14ac:dyDescent="0.2">
      <c r="A3096" s="159" t="s">
        <v>13378</v>
      </c>
      <c r="B3096" s="159" t="s">
        <v>13379</v>
      </c>
      <c r="C3096" s="159" t="s">
        <v>13372</v>
      </c>
      <c r="D3096" s="159" t="s">
        <v>13372</v>
      </c>
      <c r="E3096" s="160">
        <v>1</v>
      </c>
      <c r="F3096" s="161">
        <v>750000</v>
      </c>
      <c r="G3096" s="161">
        <v>2000000</v>
      </c>
      <c r="H3096" s="159" t="s">
        <v>3651</v>
      </c>
      <c r="I3096" s="159" t="s">
        <v>5807</v>
      </c>
      <c r="J3096" s="159" t="s">
        <v>13380</v>
      </c>
      <c r="K3096" s="159"/>
      <c r="L3096" s="159" t="s">
        <v>13381</v>
      </c>
    </row>
    <row r="3097" spans="1:12" x14ac:dyDescent="0.2">
      <c r="A3097" s="159" t="s">
        <v>12813</v>
      </c>
      <c r="B3097" s="159" t="s">
        <v>12814</v>
      </c>
      <c r="C3097" s="159" t="s">
        <v>13382</v>
      </c>
      <c r="D3097" s="159" t="s">
        <v>13382</v>
      </c>
      <c r="E3097" s="160">
        <v>1</v>
      </c>
      <c r="F3097" s="161">
        <v>0</v>
      </c>
      <c r="G3097" s="161">
        <v>12000000</v>
      </c>
      <c r="H3097" s="159" t="s">
        <v>3670</v>
      </c>
      <c r="I3097" s="159" t="s">
        <v>3680</v>
      </c>
      <c r="J3097" s="159" t="s">
        <v>12816</v>
      </c>
      <c r="K3097" s="159"/>
      <c r="L3097" s="159" t="s">
        <v>13383</v>
      </c>
    </row>
    <row r="3098" spans="1:12" x14ac:dyDescent="0.2">
      <c r="A3098" s="159" t="s">
        <v>7838</v>
      </c>
      <c r="B3098" s="159" t="s">
        <v>7839</v>
      </c>
      <c r="C3098" s="159" t="s">
        <v>13382</v>
      </c>
      <c r="D3098" s="159" t="s">
        <v>13382</v>
      </c>
      <c r="E3098" s="160">
        <v>1</v>
      </c>
      <c r="F3098" s="161">
        <v>6810559</v>
      </c>
      <c r="G3098" s="161">
        <v>6810559</v>
      </c>
      <c r="H3098" s="159" t="s">
        <v>3651</v>
      </c>
      <c r="I3098" s="159" t="s">
        <v>3716</v>
      </c>
      <c r="J3098" s="159" t="s">
        <v>7841</v>
      </c>
      <c r="K3098" s="159"/>
      <c r="L3098" s="159" t="s">
        <v>13384</v>
      </c>
    </row>
    <row r="3099" spans="1:12" x14ac:dyDescent="0.2">
      <c r="A3099" s="159" t="s">
        <v>10159</v>
      </c>
      <c r="B3099" s="159" t="s">
        <v>10160</v>
      </c>
      <c r="C3099" s="159" t="s">
        <v>13385</v>
      </c>
      <c r="D3099" s="159" t="s">
        <v>13385</v>
      </c>
      <c r="E3099" s="160">
        <v>1</v>
      </c>
      <c r="F3099" s="161">
        <v>11999998</v>
      </c>
      <c r="G3099" s="161">
        <v>11999998</v>
      </c>
      <c r="H3099" s="159" t="s">
        <v>3651</v>
      </c>
      <c r="I3099" s="159" t="s">
        <v>5209</v>
      </c>
      <c r="J3099" s="159" t="s">
        <v>10161</v>
      </c>
      <c r="K3099" s="159"/>
      <c r="L3099" s="159" t="s">
        <v>13386</v>
      </c>
    </row>
    <row r="3100" spans="1:12" x14ac:dyDescent="0.2">
      <c r="A3100" s="159" t="s">
        <v>10159</v>
      </c>
      <c r="B3100" s="159" t="s">
        <v>10160</v>
      </c>
      <c r="C3100" s="159" t="s">
        <v>13385</v>
      </c>
      <c r="D3100" s="159" t="s">
        <v>13385</v>
      </c>
      <c r="E3100" s="160">
        <v>1</v>
      </c>
      <c r="F3100" s="161">
        <v>29929943</v>
      </c>
      <c r="G3100" s="161">
        <v>30000002</v>
      </c>
      <c r="H3100" s="159" t="s">
        <v>3651</v>
      </c>
      <c r="I3100" s="159" t="s">
        <v>5209</v>
      </c>
      <c r="J3100" s="159" t="s">
        <v>10161</v>
      </c>
      <c r="K3100" s="159"/>
      <c r="L3100" s="159" t="s">
        <v>13387</v>
      </c>
    </row>
    <row r="3101" spans="1:12" x14ac:dyDescent="0.2">
      <c r="A3101" s="159" t="s">
        <v>13388</v>
      </c>
      <c r="B3101" s="159" t="s">
        <v>13389</v>
      </c>
      <c r="C3101" s="159" t="s">
        <v>13385</v>
      </c>
      <c r="D3101" s="159" t="s">
        <v>13385</v>
      </c>
      <c r="E3101" s="160">
        <v>1</v>
      </c>
      <c r="F3101" s="161">
        <v>130000</v>
      </c>
      <c r="G3101" s="161">
        <v>300000</v>
      </c>
      <c r="H3101" s="159" t="s">
        <v>3651</v>
      </c>
      <c r="I3101" s="159" t="s">
        <v>3753</v>
      </c>
      <c r="J3101" s="159" t="s">
        <v>4839</v>
      </c>
      <c r="K3101" s="159" t="s">
        <v>196</v>
      </c>
      <c r="L3101" s="159" t="s">
        <v>13390</v>
      </c>
    </row>
    <row r="3102" spans="1:12" x14ac:dyDescent="0.2">
      <c r="A3102" s="159" t="s">
        <v>10159</v>
      </c>
      <c r="B3102" s="159" t="s">
        <v>10160</v>
      </c>
      <c r="C3102" s="159" t="s">
        <v>13385</v>
      </c>
      <c r="D3102" s="159" t="s">
        <v>13385</v>
      </c>
      <c r="E3102" s="160">
        <v>1</v>
      </c>
      <c r="F3102" s="161">
        <v>25000141</v>
      </c>
      <c r="G3102" s="161">
        <v>25000141</v>
      </c>
      <c r="H3102" s="159" t="s">
        <v>3651</v>
      </c>
      <c r="I3102" s="159" t="s">
        <v>5209</v>
      </c>
      <c r="J3102" s="159" t="s">
        <v>10161</v>
      </c>
      <c r="K3102" s="159"/>
      <c r="L3102" s="159" t="s">
        <v>13391</v>
      </c>
    </row>
    <row r="3103" spans="1:12" x14ac:dyDescent="0.2">
      <c r="A3103" s="159" t="s">
        <v>10118</v>
      </c>
      <c r="B3103" s="159" t="s">
        <v>10119</v>
      </c>
      <c r="C3103" s="159" t="s">
        <v>13392</v>
      </c>
      <c r="D3103" s="159" t="s">
        <v>13392</v>
      </c>
      <c r="E3103" s="160">
        <v>1</v>
      </c>
      <c r="F3103" s="161">
        <v>4203742</v>
      </c>
      <c r="G3103" s="161">
        <v>15000000</v>
      </c>
      <c r="H3103" s="159" t="s">
        <v>3651</v>
      </c>
      <c r="I3103" s="159" t="s">
        <v>5794</v>
      </c>
      <c r="J3103" s="159" t="s">
        <v>10618</v>
      </c>
      <c r="K3103" s="159"/>
      <c r="L3103" s="159" t="s">
        <v>13393</v>
      </c>
    </row>
    <row r="3104" spans="1:12" x14ac:dyDescent="0.2">
      <c r="A3104" s="159" t="s">
        <v>11155</v>
      </c>
      <c r="B3104" s="159" t="s">
        <v>11156</v>
      </c>
      <c r="C3104" s="159" t="s">
        <v>13392</v>
      </c>
      <c r="D3104" s="159" t="s">
        <v>13392</v>
      </c>
      <c r="E3104" s="160">
        <v>1</v>
      </c>
      <c r="F3104" s="161">
        <v>62640000</v>
      </c>
      <c r="G3104" s="161">
        <v>62640000</v>
      </c>
      <c r="H3104" s="159" t="s">
        <v>3651</v>
      </c>
      <c r="I3104" s="159" t="s">
        <v>3711</v>
      </c>
      <c r="J3104" s="159" t="s">
        <v>11158</v>
      </c>
      <c r="K3104" s="159" t="s">
        <v>189</v>
      </c>
      <c r="L3104" s="159" t="s">
        <v>13394</v>
      </c>
    </row>
    <row r="3105" spans="1:12" x14ac:dyDescent="0.2">
      <c r="A3105" s="159" t="s">
        <v>13395</v>
      </c>
      <c r="B3105" s="159" t="s">
        <v>13396</v>
      </c>
      <c r="C3105" s="159" t="s">
        <v>13392</v>
      </c>
      <c r="D3105" s="159" t="s">
        <v>13392</v>
      </c>
      <c r="E3105" s="160">
        <v>1</v>
      </c>
      <c r="F3105" s="161">
        <v>4510963</v>
      </c>
      <c r="G3105" s="161">
        <v>10485718</v>
      </c>
      <c r="H3105" s="159" t="s">
        <v>3651</v>
      </c>
      <c r="I3105" s="159" t="s">
        <v>3671</v>
      </c>
      <c r="J3105" s="159" t="s">
        <v>3896</v>
      </c>
      <c r="K3105" s="159"/>
      <c r="L3105" s="159" t="s">
        <v>13397</v>
      </c>
    </row>
    <row r="3106" spans="1:12" x14ac:dyDescent="0.2">
      <c r="A3106" s="159" t="s">
        <v>9530</v>
      </c>
      <c r="B3106" s="159" t="s">
        <v>9531</v>
      </c>
      <c r="C3106" s="159" t="s">
        <v>13392</v>
      </c>
      <c r="D3106" s="159" t="s">
        <v>13392</v>
      </c>
      <c r="E3106" s="160">
        <v>1</v>
      </c>
      <c r="F3106" s="161">
        <v>5000000</v>
      </c>
      <c r="G3106" s="161">
        <v>5000000</v>
      </c>
      <c r="H3106" s="159" t="s">
        <v>3651</v>
      </c>
      <c r="I3106" s="159" t="s">
        <v>3671</v>
      </c>
      <c r="J3106" s="159" t="s">
        <v>7232</v>
      </c>
      <c r="K3106" s="159"/>
      <c r="L3106" s="159" t="s">
        <v>13398</v>
      </c>
    </row>
    <row r="3107" spans="1:12" x14ac:dyDescent="0.2">
      <c r="A3107" s="159" t="s">
        <v>13399</v>
      </c>
      <c r="B3107" s="159" t="s">
        <v>13400</v>
      </c>
      <c r="C3107" s="159" t="s">
        <v>13392</v>
      </c>
      <c r="D3107" s="159" t="s">
        <v>13392</v>
      </c>
      <c r="E3107" s="160">
        <v>1</v>
      </c>
      <c r="F3107" s="161">
        <v>2967643</v>
      </c>
      <c r="G3107" s="161">
        <v>2967643</v>
      </c>
      <c r="H3107" s="159" t="s">
        <v>3651</v>
      </c>
      <c r="I3107" s="159" t="s">
        <v>3687</v>
      </c>
      <c r="J3107" s="159" t="s">
        <v>13401</v>
      </c>
      <c r="K3107" s="159"/>
      <c r="L3107" s="159" t="s">
        <v>13402</v>
      </c>
    </row>
    <row r="3108" spans="1:12" x14ac:dyDescent="0.2">
      <c r="A3108" s="159" t="s">
        <v>13403</v>
      </c>
      <c r="B3108" s="159" t="s">
        <v>13404</v>
      </c>
      <c r="C3108" s="159" t="s">
        <v>13405</v>
      </c>
      <c r="D3108" s="159" t="s">
        <v>13405</v>
      </c>
      <c r="E3108" s="160">
        <v>1</v>
      </c>
      <c r="F3108" s="161">
        <v>3999994</v>
      </c>
      <c r="G3108" s="161">
        <v>3999994</v>
      </c>
      <c r="H3108" s="159" t="s">
        <v>3670</v>
      </c>
      <c r="I3108" s="159" t="s">
        <v>4846</v>
      </c>
      <c r="J3108" s="159" t="s">
        <v>4968</v>
      </c>
      <c r="K3108" s="159" t="s">
        <v>196</v>
      </c>
      <c r="L3108" s="159" t="s">
        <v>13406</v>
      </c>
    </row>
    <row r="3109" spans="1:12" x14ac:dyDescent="0.2">
      <c r="A3109" s="159" t="s">
        <v>13069</v>
      </c>
      <c r="B3109" s="159" t="s">
        <v>13070</v>
      </c>
      <c r="C3109" s="159" t="s">
        <v>13405</v>
      </c>
      <c r="D3109" s="159" t="s">
        <v>13405</v>
      </c>
      <c r="E3109" s="160">
        <v>1</v>
      </c>
      <c r="F3109" s="161">
        <v>350780</v>
      </c>
      <c r="G3109" s="161">
        <v>1000000</v>
      </c>
      <c r="H3109" s="159" t="s">
        <v>3651</v>
      </c>
      <c r="I3109" s="159" t="s">
        <v>3753</v>
      </c>
      <c r="J3109" s="159" t="s">
        <v>4962</v>
      </c>
      <c r="K3109" s="159"/>
      <c r="L3109" s="159" t="s">
        <v>13407</v>
      </c>
    </row>
    <row r="3110" spans="1:12" x14ac:dyDescent="0.2">
      <c r="A3110" s="159" t="s">
        <v>13408</v>
      </c>
      <c r="B3110" s="159" t="s">
        <v>13409</v>
      </c>
      <c r="C3110" s="159" t="s">
        <v>13405</v>
      </c>
      <c r="D3110" s="159" t="s">
        <v>13405</v>
      </c>
      <c r="E3110" s="160">
        <v>1</v>
      </c>
      <c r="F3110" s="161">
        <v>1000000</v>
      </c>
      <c r="G3110" s="161">
        <v>1000000</v>
      </c>
      <c r="H3110" s="159" t="s">
        <v>3651</v>
      </c>
      <c r="I3110" s="159" t="s">
        <v>3656</v>
      </c>
      <c r="J3110" s="159" t="s">
        <v>4144</v>
      </c>
      <c r="K3110" s="159" t="s">
        <v>199</v>
      </c>
      <c r="L3110" s="159" t="s">
        <v>13410</v>
      </c>
    </row>
    <row r="3111" spans="1:12" x14ac:dyDescent="0.2">
      <c r="A3111" s="159" t="s">
        <v>13020</v>
      </c>
      <c r="B3111" s="159" t="s">
        <v>13021</v>
      </c>
      <c r="C3111" s="159" t="s">
        <v>13405</v>
      </c>
      <c r="D3111" s="159" t="s">
        <v>13405</v>
      </c>
      <c r="E3111" s="160">
        <v>1</v>
      </c>
      <c r="F3111" s="161">
        <v>250000</v>
      </c>
      <c r="G3111" s="161">
        <v>12000000</v>
      </c>
      <c r="H3111" s="159" t="s">
        <v>3651</v>
      </c>
      <c r="I3111" s="159" t="s">
        <v>3753</v>
      </c>
      <c r="J3111" s="159" t="s">
        <v>6790</v>
      </c>
      <c r="K3111" s="159"/>
      <c r="L3111" s="159" t="s">
        <v>13411</v>
      </c>
    </row>
    <row r="3112" spans="1:12" x14ac:dyDescent="0.2">
      <c r="A3112" s="159" t="s">
        <v>9338</v>
      </c>
      <c r="B3112" s="159" t="s">
        <v>9339</v>
      </c>
      <c r="C3112" s="159" t="s">
        <v>13412</v>
      </c>
      <c r="D3112" s="159" t="s">
        <v>13412</v>
      </c>
      <c r="E3112" s="160">
        <v>1</v>
      </c>
      <c r="F3112" s="161">
        <v>15029995</v>
      </c>
      <c r="G3112" s="161">
        <v>16000000</v>
      </c>
      <c r="H3112" s="159" t="s">
        <v>3651</v>
      </c>
      <c r="I3112" s="159" t="s">
        <v>3810</v>
      </c>
      <c r="J3112" s="159" t="s">
        <v>5617</v>
      </c>
      <c r="K3112" s="159" t="s">
        <v>193</v>
      </c>
      <c r="L3112" s="159" t="s">
        <v>13413</v>
      </c>
    </row>
    <row r="3113" spans="1:12" x14ac:dyDescent="0.2">
      <c r="A3113" s="159" t="s">
        <v>13031</v>
      </c>
      <c r="B3113" s="159" t="s">
        <v>13032</v>
      </c>
      <c r="C3113" s="159" t="s">
        <v>13412</v>
      </c>
      <c r="D3113" s="159" t="s">
        <v>13412</v>
      </c>
      <c r="E3113" s="160">
        <v>1</v>
      </c>
      <c r="F3113" s="161">
        <v>5950000</v>
      </c>
      <c r="G3113" s="161">
        <v>5950000</v>
      </c>
      <c r="H3113" s="159" t="s">
        <v>3651</v>
      </c>
      <c r="I3113" s="159" t="s">
        <v>3656</v>
      </c>
      <c r="J3113" s="159" t="s">
        <v>3881</v>
      </c>
      <c r="K3113" s="159"/>
      <c r="L3113" s="159" t="s">
        <v>13414</v>
      </c>
    </row>
    <row r="3114" spans="1:12" x14ac:dyDescent="0.2">
      <c r="A3114" s="159" t="s">
        <v>7923</v>
      </c>
      <c r="B3114" s="159" t="s">
        <v>5311</v>
      </c>
      <c r="C3114" s="159" t="s">
        <v>13412</v>
      </c>
      <c r="D3114" s="159" t="s">
        <v>13412</v>
      </c>
      <c r="E3114" s="160">
        <v>1</v>
      </c>
      <c r="F3114" s="161">
        <v>1089996</v>
      </c>
      <c r="G3114" s="161">
        <v>3000000</v>
      </c>
      <c r="H3114" s="159" t="s">
        <v>3651</v>
      </c>
      <c r="I3114" s="159" t="s">
        <v>3687</v>
      </c>
      <c r="J3114" s="159" t="s">
        <v>5313</v>
      </c>
      <c r="K3114" s="159"/>
      <c r="L3114" s="159" t="s">
        <v>13415</v>
      </c>
    </row>
    <row r="3115" spans="1:12" x14ac:dyDescent="0.2">
      <c r="A3115" s="159" t="s">
        <v>6109</v>
      </c>
      <c r="B3115" s="159" t="s">
        <v>6110</v>
      </c>
      <c r="C3115" s="159" t="s">
        <v>3185</v>
      </c>
      <c r="D3115" s="159" t="s">
        <v>3185</v>
      </c>
      <c r="E3115" s="160">
        <v>1</v>
      </c>
      <c r="F3115" s="161">
        <v>1500003</v>
      </c>
      <c r="G3115" s="161">
        <v>1500003</v>
      </c>
      <c r="H3115" s="159" t="s">
        <v>3670</v>
      </c>
      <c r="I3115" s="159" t="s">
        <v>3656</v>
      </c>
      <c r="J3115" s="159" t="s">
        <v>4144</v>
      </c>
      <c r="K3115" s="159"/>
      <c r="L3115" s="159" t="s">
        <v>13416</v>
      </c>
    </row>
    <row r="3116" spans="1:12" x14ac:dyDescent="0.2">
      <c r="A3116" s="159" t="s">
        <v>6550</v>
      </c>
      <c r="B3116" s="159" t="s">
        <v>6551</v>
      </c>
      <c r="C3116" s="159" t="s">
        <v>3185</v>
      </c>
      <c r="D3116" s="159" t="s">
        <v>3185</v>
      </c>
      <c r="E3116" s="160">
        <v>1</v>
      </c>
      <c r="F3116" s="161">
        <v>1058000</v>
      </c>
      <c r="G3116" s="161">
        <v>1500000</v>
      </c>
      <c r="H3116" s="159" t="s">
        <v>3651</v>
      </c>
      <c r="I3116" s="159" t="s">
        <v>5209</v>
      </c>
      <c r="J3116" s="159" t="s">
        <v>6552</v>
      </c>
      <c r="K3116" s="159" t="s">
        <v>185</v>
      </c>
      <c r="L3116" s="159" t="s">
        <v>13417</v>
      </c>
    </row>
    <row r="3117" spans="1:12" x14ac:dyDescent="0.2">
      <c r="A3117" s="159" t="s">
        <v>6550</v>
      </c>
      <c r="B3117" s="159" t="s">
        <v>6551</v>
      </c>
      <c r="C3117" s="159" t="s">
        <v>3185</v>
      </c>
      <c r="D3117" s="159" t="s">
        <v>3185</v>
      </c>
      <c r="E3117" s="160">
        <v>1</v>
      </c>
      <c r="F3117" s="161">
        <v>615000</v>
      </c>
      <c r="G3117" s="161">
        <v>800000</v>
      </c>
      <c r="H3117" s="159" t="s">
        <v>3651</v>
      </c>
      <c r="I3117" s="159" t="s">
        <v>5209</v>
      </c>
      <c r="J3117" s="159" t="s">
        <v>6552</v>
      </c>
      <c r="K3117" s="159" t="s">
        <v>185</v>
      </c>
      <c r="L3117" s="159" t="s">
        <v>13418</v>
      </c>
    </row>
    <row r="3118" spans="1:12" x14ac:dyDescent="0.2">
      <c r="A3118" s="159" t="s">
        <v>13031</v>
      </c>
      <c r="B3118" s="159" t="s">
        <v>13032</v>
      </c>
      <c r="C3118" s="159" t="s">
        <v>3185</v>
      </c>
      <c r="D3118" s="159" t="s">
        <v>3185</v>
      </c>
      <c r="E3118" s="160">
        <v>1</v>
      </c>
      <c r="F3118" s="161">
        <v>0</v>
      </c>
      <c r="G3118" s="161">
        <v>20000000</v>
      </c>
      <c r="H3118" s="159" t="s">
        <v>3651</v>
      </c>
      <c r="I3118" s="159" t="s">
        <v>3656</v>
      </c>
      <c r="J3118" s="159" t="s">
        <v>3881</v>
      </c>
      <c r="K3118" s="159"/>
      <c r="L3118" s="159" t="s">
        <v>13419</v>
      </c>
    </row>
    <row r="3119" spans="1:12" x14ac:dyDescent="0.2">
      <c r="A3119" s="159" t="s">
        <v>3782</v>
      </c>
      <c r="B3119" s="159" t="s">
        <v>3783</v>
      </c>
      <c r="C3119" s="159" t="s">
        <v>3185</v>
      </c>
      <c r="D3119" s="159" t="s">
        <v>3185</v>
      </c>
      <c r="E3119" s="160">
        <v>1</v>
      </c>
      <c r="F3119" s="161">
        <v>3250001</v>
      </c>
      <c r="G3119" s="161">
        <v>3250001</v>
      </c>
      <c r="H3119" s="159" t="s">
        <v>3651</v>
      </c>
      <c r="I3119" s="159" t="s">
        <v>3690</v>
      </c>
      <c r="J3119" s="159" t="s">
        <v>12115</v>
      </c>
      <c r="K3119" s="159"/>
      <c r="L3119" s="159" t="s">
        <v>3516</v>
      </c>
    </row>
    <row r="3120" spans="1:12" x14ac:dyDescent="0.2">
      <c r="A3120" s="159" t="s">
        <v>11429</v>
      </c>
      <c r="B3120" s="159" t="s">
        <v>11430</v>
      </c>
      <c r="C3120" s="159" t="s">
        <v>2274</v>
      </c>
      <c r="D3120" s="159" t="s">
        <v>2274</v>
      </c>
      <c r="E3120" s="160">
        <v>1</v>
      </c>
      <c r="F3120" s="161">
        <v>55500</v>
      </c>
      <c r="G3120" s="161">
        <v>4000000</v>
      </c>
      <c r="H3120" s="159" t="s">
        <v>3670</v>
      </c>
      <c r="I3120" s="159" t="s">
        <v>3871</v>
      </c>
      <c r="J3120" s="159" t="s">
        <v>11431</v>
      </c>
      <c r="K3120" s="159" t="s">
        <v>189</v>
      </c>
      <c r="L3120" s="159" t="s">
        <v>13420</v>
      </c>
    </row>
    <row r="3121" spans="1:12" x14ac:dyDescent="0.2">
      <c r="A3121" s="159" t="s">
        <v>6479</v>
      </c>
      <c r="B3121" s="159" t="s">
        <v>6480</v>
      </c>
      <c r="C3121" s="159" t="s">
        <v>13421</v>
      </c>
      <c r="D3121" s="159" t="s">
        <v>13421</v>
      </c>
      <c r="E3121" s="160">
        <v>1</v>
      </c>
      <c r="F3121" s="161">
        <v>400000</v>
      </c>
      <c r="G3121" s="161">
        <v>1000000</v>
      </c>
      <c r="H3121" s="159" t="s">
        <v>3670</v>
      </c>
      <c r="I3121" s="159" t="s">
        <v>3690</v>
      </c>
      <c r="J3121" s="159" t="s">
        <v>3878</v>
      </c>
      <c r="K3121" s="159"/>
      <c r="L3121" s="159" t="s">
        <v>13422</v>
      </c>
    </row>
    <row r="3122" spans="1:12" x14ac:dyDescent="0.2">
      <c r="A3122" s="159" t="s">
        <v>11356</v>
      </c>
      <c r="B3122" s="159" t="s">
        <v>11357</v>
      </c>
      <c r="C3122" s="159" t="s">
        <v>13421</v>
      </c>
      <c r="D3122" s="159" t="s">
        <v>13423</v>
      </c>
      <c r="E3122" s="160">
        <v>2</v>
      </c>
      <c r="F3122" s="161">
        <v>22650000</v>
      </c>
      <c r="G3122" s="161">
        <v>22650000</v>
      </c>
      <c r="H3122" s="159" t="s">
        <v>3651</v>
      </c>
      <c r="I3122" s="159" t="s">
        <v>5565</v>
      </c>
      <c r="J3122" s="159" t="s">
        <v>11561</v>
      </c>
      <c r="K3122" s="159"/>
      <c r="L3122" s="159" t="s">
        <v>13424</v>
      </c>
    </row>
    <row r="3123" spans="1:12" x14ac:dyDescent="0.2">
      <c r="A3123" s="159" t="s">
        <v>11557</v>
      </c>
      <c r="B3123" s="159" t="s">
        <v>11558</v>
      </c>
      <c r="C3123" s="159" t="s">
        <v>13421</v>
      </c>
      <c r="D3123" s="159" t="s">
        <v>13421</v>
      </c>
      <c r="E3123" s="160">
        <v>1</v>
      </c>
      <c r="F3123" s="161">
        <v>9999891</v>
      </c>
      <c r="G3123" s="161">
        <v>9999891</v>
      </c>
      <c r="H3123" s="159" t="s">
        <v>3651</v>
      </c>
      <c r="I3123" s="159" t="s">
        <v>3845</v>
      </c>
      <c r="J3123" s="159" t="s">
        <v>7836</v>
      </c>
      <c r="K3123" s="159"/>
      <c r="L3123" s="159" t="s">
        <v>13425</v>
      </c>
    </row>
    <row r="3124" spans="1:12" x14ac:dyDescent="0.2">
      <c r="A3124" s="159" t="s">
        <v>6343</v>
      </c>
      <c r="B3124" s="159" t="s">
        <v>6344</v>
      </c>
      <c r="C3124" s="159" t="s">
        <v>13421</v>
      </c>
      <c r="D3124" s="159" t="s">
        <v>13421</v>
      </c>
      <c r="E3124" s="160">
        <v>1</v>
      </c>
      <c r="F3124" s="161">
        <v>147017491</v>
      </c>
      <c r="G3124" s="161">
        <v>343766315</v>
      </c>
      <c r="H3124" s="159" t="s">
        <v>3651</v>
      </c>
      <c r="I3124" s="159" t="s">
        <v>4846</v>
      </c>
      <c r="J3124" s="159" t="s">
        <v>5261</v>
      </c>
      <c r="K3124" s="159"/>
      <c r="L3124" s="159" t="s">
        <v>13426</v>
      </c>
    </row>
    <row r="3125" spans="1:12" x14ac:dyDescent="0.2">
      <c r="A3125" s="159" t="s">
        <v>11446</v>
      </c>
      <c r="B3125" s="159" t="s">
        <v>11447</v>
      </c>
      <c r="C3125" s="159" t="s">
        <v>13427</v>
      </c>
      <c r="D3125" s="159" t="s">
        <v>13427</v>
      </c>
      <c r="E3125" s="160">
        <v>1</v>
      </c>
      <c r="F3125" s="161">
        <v>6500000</v>
      </c>
      <c r="G3125" s="161">
        <v>16000000</v>
      </c>
      <c r="H3125" s="159" t="s">
        <v>3651</v>
      </c>
      <c r="I3125" s="159" t="s">
        <v>3666</v>
      </c>
      <c r="J3125" s="159" t="s">
        <v>3855</v>
      </c>
      <c r="K3125" s="159"/>
      <c r="L3125" s="159" t="s">
        <v>13428</v>
      </c>
    </row>
    <row r="3126" spans="1:12" x14ac:dyDescent="0.2">
      <c r="A3126" s="159" t="s">
        <v>13429</v>
      </c>
      <c r="B3126" s="159" t="s">
        <v>13430</v>
      </c>
      <c r="C3126" s="159" t="s">
        <v>13427</v>
      </c>
      <c r="D3126" s="159" t="s">
        <v>13427</v>
      </c>
      <c r="E3126" s="160">
        <v>1</v>
      </c>
      <c r="F3126" s="161">
        <v>12698061</v>
      </c>
      <c r="G3126" s="161">
        <v>12698061</v>
      </c>
      <c r="H3126" s="159" t="s">
        <v>3651</v>
      </c>
      <c r="I3126" s="159" t="s">
        <v>4846</v>
      </c>
      <c r="J3126" s="159" t="s">
        <v>10138</v>
      </c>
      <c r="K3126" s="159"/>
      <c r="L3126" s="159" t="s">
        <v>13431</v>
      </c>
    </row>
    <row r="3127" spans="1:12" x14ac:dyDescent="0.2">
      <c r="A3127" s="159" t="s">
        <v>13432</v>
      </c>
      <c r="B3127" s="159" t="s">
        <v>13433</v>
      </c>
      <c r="C3127" s="159" t="s">
        <v>13427</v>
      </c>
      <c r="D3127" s="159" t="s">
        <v>13427</v>
      </c>
      <c r="E3127" s="160">
        <v>1</v>
      </c>
      <c r="F3127" s="161">
        <v>416270</v>
      </c>
      <c r="G3127" s="161">
        <v>5000000</v>
      </c>
      <c r="H3127" s="159" t="s">
        <v>3651</v>
      </c>
      <c r="I3127" s="159" t="s">
        <v>3753</v>
      </c>
      <c r="J3127" s="159" t="s">
        <v>13434</v>
      </c>
      <c r="K3127" s="159"/>
      <c r="L3127" s="159" t="s">
        <v>13435</v>
      </c>
    </row>
    <row r="3128" spans="1:12" x14ac:dyDescent="0.2">
      <c r="A3128" s="159" t="s">
        <v>13436</v>
      </c>
      <c r="B3128" s="159" t="s">
        <v>13437</v>
      </c>
      <c r="C3128" s="159" t="s">
        <v>13438</v>
      </c>
      <c r="D3128" s="159" t="s">
        <v>13438</v>
      </c>
      <c r="E3128" s="160">
        <v>1</v>
      </c>
      <c r="F3128" s="161">
        <v>443500</v>
      </c>
      <c r="G3128" s="161">
        <v>3000000</v>
      </c>
      <c r="H3128" s="159" t="s">
        <v>3651</v>
      </c>
      <c r="I3128" s="159" t="s">
        <v>5380</v>
      </c>
      <c r="J3128" s="159" t="s">
        <v>5381</v>
      </c>
      <c r="K3128" s="159" t="s">
        <v>185</v>
      </c>
      <c r="L3128" s="159" t="s">
        <v>13439</v>
      </c>
    </row>
    <row r="3129" spans="1:12" x14ac:dyDescent="0.2">
      <c r="A3129" s="159" t="s">
        <v>6796</v>
      </c>
      <c r="B3129" s="159" t="s">
        <v>6797</v>
      </c>
      <c r="C3129" s="159" t="s">
        <v>10931</v>
      </c>
      <c r="D3129" s="159" t="s">
        <v>10931</v>
      </c>
      <c r="E3129" s="160">
        <v>1</v>
      </c>
      <c r="F3129" s="161">
        <v>2500000</v>
      </c>
      <c r="G3129" s="161">
        <v>2500000</v>
      </c>
      <c r="H3129" s="159" t="s">
        <v>3670</v>
      </c>
      <c r="I3129" s="159" t="s">
        <v>3690</v>
      </c>
      <c r="J3129" s="159" t="s">
        <v>6798</v>
      </c>
      <c r="K3129" s="159" t="s">
        <v>185</v>
      </c>
      <c r="L3129" s="159" t="s">
        <v>13440</v>
      </c>
    </row>
    <row r="3130" spans="1:12" x14ac:dyDescent="0.2">
      <c r="A3130" s="159" t="s">
        <v>11864</v>
      </c>
      <c r="B3130" s="159" t="s">
        <v>11865</v>
      </c>
      <c r="C3130" s="159" t="s">
        <v>10931</v>
      </c>
      <c r="D3130" s="159" t="s">
        <v>10931</v>
      </c>
      <c r="E3130" s="160">
        <v>1</v>
      </c>
      <c r="F3130" s="161">
        <v>1000000</v>
      </c>
      <c r="G3130" s="161">
        <v>1000000</v>
      </c>
      <c r="H3130" s="159" t="s">
        <v>3651</v>
      </c>
      <c r="I3130" s="159" t="s">
        <v>3753</v>
      </c>
      <c r="J3130" s="159" t="s">
        <v>11867</v>
      </c>
      <c r="K3130" s="159" t="s">
        <v>193</v>
      </c>
      <c r="L3130" s="159" t="s">
        <v>13441</v>
      </c>
    </row>
    <row r="3131" spans="1:12" x14ac:dyDescent="0.2">
      <c r="A3131" s="159" t="s">
        <v>13442</v>
      </c>
      <c r="B3131" s="159" t="s">
        <v>13443</v>
      </c>
      <c r="C3131" s="159" t="s">
        <v>13444</v>
      </c>
      <c r="D3131" s="159" t="s">
        <v>13444</v>
      </c>
      <c r="E3131" s="160">
        <v>1</v>
      </c>
      <c r="F3131" s="161">
        <v>21784827</v>
      </c>
      <c r="G3131" s="161">
        <v>60534812</v>
      </c>
      <c r="H3131" s="159" t="s">
        <v>3651</v>
      </c>
      <c r="I3131" s="159" t="s">
        <v>3656</v>
      </c>
      <c r="J3131" s="159" t="s">
        <v>5077</v>
      </c>
      <c r="K3131" s="159"/>
      <c r="L3131" s="159" t="s">
        <v>13445</v>
      </c>
    </row>
    <row r="3132" spans="1:12" x14ac:dyDescent="0.2">
      <c r="A3132" s="159" t="s">
        <v>13446</v>
      </c>
      <c r="B3132" s="159" t="s">
        <v>13447</v>
      </c>
      <c r="C3132" s="159" t="s">
        <v>13444</v>
      </c>
      <c r="D3132" s="159" t="s">
        <v>13444</v>
      </c>
      <c r="E3132" s="160">
        <v>1</v>
      </c>
      <c r="F3132" s="161">
        <v>633000</v>
      </c>
      <c r="G3132" s="161">
        <v>2400000</v>
      </c>
      <c r="H3132" s="159" t="s">
        <v>3651</v>
      </c>
      <c r="I3132" s="159" t="s">
        <v>3810</v>
      </c>
      <c r="J3132" s="159" t="s">
        <v>5040</v>
      </c>
      <c r="K3132" s="159"/>
      <c r="L3132" s="159" t="s">
        <v>13448</v>
      </c>
    </row>
    <row r="3133" spans="1:12" x14ac:dyDescent="0.2">
      <c r="A3133" s="159" t="s">
        <v>11540</v>
      </c>
      <c r="B3133" s="159" t="s">
        <v>11541</v>
      </c>
      <c r="C3133" s="159" t="s">
        <v>12391</v>
      </c>
      <c r="D3133" s="159" t="s">
        <v>12391</v>
      </c>
      <c r="E3133" s="160">
        <v>1</v>
      </c>
      <c r="F3133" s="161">
        <v>10473043</v>
      </c>
      <c r="G3133" s="161">
        <v>55000000</v>
      </c>
      <c r="H3133" s="159" t="s">
        <v>3670</v>
      </c>
      <c r="I3133" s="159" t="s">
        <v>3671</v>
      </c>
      <c r="J3133" s="159" t="s">
        <v>8969</v>
      </c>
      <c r="K3133" s="159"/>
      <c r="L3133" s="159" t="s">
        <v>13449</v>
      </c>
    </row>
    <row r="3134" spans="1:12" x14ac:dyDescent="0.2">
      <c r="A3134" s="159" t="s">
        <v>13450</v>
      </c>
      <c r="B3134" s="159" t="s">
        <v>13451</v>
      </c>
      <c r="C3134" s="159" t="s">
        <v>12391</v>
      </c>
      <c r="D3134" s="159" t="s">
        <v>12391</v>
      </c>
      <c r="E3134" s="160">
        <v>1</v>
      </c>
      <c r="F3134" s="161">
        <v>895076</v>
      </c>
      <c r="G3134" s="161">
        <v>7239326</v>
      </c>
      <c r="H3134" s="159" t="s">
        <v>3670</v>
      </c>
      <c r="I3134" s="159" t="s">
        <v>11415</v>
      </c>
      <c r="J3134" s="159" t="s">
        <v>13452</v>
      </c>
      <c r="K3134" s="159"/>
      <c r="L3134" s="159" t="s">
        <v>13453</v>
      </c>
    </row>
    <row r="3135" spans="1:12" x14ac:dyDescent="0.2">
      <c r="A3135" s="159" t="s">
        <v>9650</v>
      </c>
      <c r="B3135" s="159" t="s">
        <v>9651</v>
      </c>
      <c r="C3135" s="159" t="s">
        <v>12391</v>
      </c>
      <c r="D3135" s="159" t="s">
        <v>12391</v>
      </c>
      <c r="E3135" s="160">
        <v>1</v>
      </c>
      <c r="F3135" s="161">
        <v>125000000</v>
      </c>
      <c r="G3135" s="161">
        <v>125000000</v>
      </c>
      <c r="H3135" s="159" t="s">
        <v>3651</v>
      </c>
      <c r="I3135" s="159" t="s">
        <v>3656</v>
      </c>
      <c r="J3135" s="159" t="s">
        <v>3944</v>
      </c>
      <c r="K3135" s="159"/>
      <c r="L3135" s="159" t="s">
        <v>13454</v>
      </c>
    </row>
    <row r="3136" spans="1:12" x14ac:dyDescent="0.2">
      <c r="A3136" s="159" t="s">
        <v>13455</v>
      </c>
      <c r="B3136" s="159" t="s">
        <v>13456</v>
      </c>
      <c r="C3136" s="159" t="s">
        <v>13457</v>
      </c>
      <c r="D3136" s="159" t="s">
        <v>13457</v>
      </c>
      <c r="E3136" s="160">
        <v>1</v>
      </c>
      <c r="F3136" s="161">
        <v>2250002</v>
      </c>
      <c r="G3136" s="161">
        <v>2250002</v>
      </c>
      <c r="H3136" s="159" t="s">
        <v>3651</v>
      </c>
      <c r="I3136" s="159" t="s">
        <v>3671</v>
      </c>
      <c r="J3136" s="159" t="s">
        <v>7430</v>
      </c>
      <c r="K3136" s="159" t="s">
        <v>193</v>
      </c>
      <c r="L3136" s="159" t="s">
        <v>13458</v>
      </c>
    </row>
    <row r="3137" spans="1:12" x14ac:dyDescent="0.2">
      <c r="A3137" s="159" t="s">
        <v>8562</v>
      </c>
      <c r="B3137" s="159" t="s">
        <v>8563</v>
      </c>
      <c r="C3137" s="159" t="s">
        <v>11679</v>
      </c>
      <c r="D3137" s="159" t="s">
        <v>13459</v>
      </c>
      <c r="E3137" s="160">
        <v>2</v>
      </c>
      <c r="F3137" s="161">
        <v>1425000</v>
      </c>
      <c r="G3137" s="161">
        <v>3000000</v>
      </c>
      <c r="H3137" s="159" t="s">
        <v>3670</v>
      </c>
      <c r="I3137" s="159" t="s">
        <v>3716</v>
      </c>
      <c r="J3137" s="159" t="s">
        <v>6735</v>
      </c>
      <c r="K3137" s="159" t="s">
        <v>182</v>
      </c>
      <c r="L3137" s="159" t="s">
        <v>13460</v>
      </c>
    </row>
    <row r="3138" spans="1:12" x14ac:dyDescent="0.2">
      <c r="A3138" s="159" t="s">
        <v>13461</v>
      </c>
      <c r="B3138" s="159" t="s">
        <v>13462</v>
      </c>
      <c r="C3138" s="159" t="s">
        <v>11679</v>
      </c>
      <c r="D3138" s="159" t="s">
        <v>11679</v>
      </c>
      <c r="E3138" s="160">
        <v>1</v>
      </c>
      <c r="F3138" s="161">
        <v>141150</v>
      </c>
      <c r="G3138" s="161">
        <v>141150</v>
      </c>
      <c r="H3138" s="159" t="s">
        <v>3651</v>
      </c>
      <c r="I3138" s="159" t="s">
        <v>4846</v>
      </c>
      <c r="J3138" s="159" t="s">
        <v>4958</v>
      </c>
      <c r="K3138" s="159" t="s">
        <v>199</v>
      </c>
      <c r="L3138" s="159" t="s">
        <v>13463</v>
      </c>
    </row>
    <row r="3139" spans="1:12" x14ac:dyDescent="0.2">
      <c r="A3139" s="159" t="s">
        <v>10781</v>
      </c>
      <c r="B3139" s="159" t="s">
        <v>10782</v>
      </c>
      <c r="C3139" s="159" t="s">
        <v>11679</v>
      </c>
      <c r="D3139" s="159" t="s">
        <v>11679</v>
      </c>
      <c r="E3139" s="160">
        <v>1</v>
      </c>
      <c r="F3139" s="161">
        <v>600000</v>
      </c>
      <c r="G3139" s="161">
        <v>600000</v>
      </c>
      <c r="H3139" s="159" t="s">
        <v>3670</v>
      </c>
      <c r="I3139" s="159" t="s">
        <v>3704</v>
      </c>
      <c r="J3139" s="159" t="s">
        <v>5205</v>
      </c>
      <c r="K3139" s="159" t="s">
        <v>189</v>
      </c>
      <c r="L3139" s="159" t="s">
        <v>13464</v>
      </c>
    </row>
    <row r="3140" spans="1:12" x14ac:dyDescent="0.2">
      <c r="A3140" s="159" t="s">
        <v>10620</v>
      </c>
      <c r="B3140" s="159" t="s">
        <v>10621</v>
      </c>
      <c r="C3140" s="159" t="s">
        <v>11679</v>
      </c>
      <c r="D3140" s="159" t="s">
        <v>11679</v>
      </c>
      <c r="E3140" s="160">
        <v>1</v>
      </c>
      <c r="F3140" s="161">
        <v>1450000</v>
      </c>
      <c r="G3140" s="161">
        <v>1450000</v>
      </c>
      <c r="H3140" s="159" t="s">
        <v>3651</v>
      </c>
      <c r="I3140" s="159" t="s">
        <v>3660</v>
      </c>
      <c r="J3140" s="159" t="s">
        <v>7060</v>
      </c>
      <c r="K3140" s="159"/>
      <c r="L3140" s="159" t="s">
        <v>13465</v>
      </c>
    </row>
    <row r="3141" spans="1:12" x14ac:dyDescent="0.2">
      <c r="A3141" s="159" t="s">
        <v>8471</v>
      </c>
      <c r="B3141" s="159" t="s">
        <v>8472</v>
      </c>
      <c r="C3141" s="159" t="s">
        <v>13466</v>
      </c>
      <c r="D3141" s="159" t="s">
        <v>13466</v>
      </c>
      <c r="E3141" s="160">
        <v>1</v>
      </c>
      <c r="F3141" s="161">
        <v>100000</v>
      </c>
      <c r="G3141" s="161">
        <v>15000000</v>
      </c>
      <c r="H3141" s="159" t="s">
        <v>3651</v>
      </c>
      <c r="I3141" s="159" t="s">
        <v>3711</v>
      </c>
      <c r="J3141" s="159" t="s">
        <v>8143</v>
      </c>
      <c r="K3141" s="159"/>
      <c r="L3141" s="159" t="s">
        <v>13467</v>
      </c>
    </row>
    <row r="3142" spans="1:12" x14ac:dyDescent="0.2">
      <c r="A3142" s="159" t="s">
        <v>9371</v>
      </c>
      <c r="B3142" s="159" t="s">
        <v>9372</v>
      </c>
      <c r="C3142" s="159" t="s">
        <v>13466</v>
      </c>
      <c r="D3142" s="159" t="s">
        <v>13466</v>
      </c>
      <c r="E3142" s="160">
        <v>1</v>
      </c>
      <c r="F3142" s="161">
        <v>10037500</v>
      </c>
      <c r="G3142" s="161">
        <v>25037500</v>
      </c>
      <c r="H3142" s="159" t="s">
        <v>3670</v>
      </c>
      <c r="I3142" s="159" t="s">
        <v>3871</v>
      </c>
      <c r="J3142" s="159" t="s">
        <v>9374</v>
      </c>
      <c r="K3142" s="159"/>
      <c r="L3142" s="159" t="s">
        <v>13468</v>
      </c>
    </row>
    <row r="3143" spans="1:12" x14ac:dyDescent="0.2">
      <c r="A3143" s="159" t="s">
        <v>10646</v>
      </c>
      <c r="B3143" s="159" t="s">
        <v>10647</v>
      </c>
      <c r="C3143" s="159" t="s">
        <v>13466</v>
      </c>
      <c r="D3143" s="159" t="s">
        <v>13466</v>
      </c>
      <c r="E3143" s="160">
        <v>1</v>
      </c>
      <c r="F3143" s="161">
        <v>694998</v>
      </c>
      <c r="G3143" s="161">
        <v>8000000</v>
      </c>
      <c r="H3143" s="159" t="s">
        <v>3651</v>
      </c>
      <c r="I3143" s="159" t="s">
        <v>3871</v>
      </c>
      <c r="J3143" s="159" t="s">
        <v>3872</v>
      </c>
      <c r="K3143" s="159"/>
      <c r="L3143" s="159" t="s">
        <v>13469</v>
      </c>
    </row>
    <row r="3144" spans="1:12" x14ac:dyDescent="0.2">
      <c r="A3144" s="159" t="s">
        <v>13470</v>
      </c>
      <c r="B3144" s="159" t="s">
        <v>13471</v>
      </c>
      <c r="C3144" s="159" t="s">
        <v>13472</v>
      </c>
      <c r="D3144" s="159" t="s">
        <v>13472</v>
      </c>
      <c r="E3144" s="160">
        <v>1</v>
      </c>
      <c r="F3144" s="161">
        <v>3000000</v>
      </c>
      <c r="G3144" s="161">
        <v>3000000</v>
      </c>
      <c r="H3144" s="159" t="s">
        <v>3651</v>
      </c>
      <c r="I3144" s="159" t="s">
        <v>3716</v>
      </c>
      <c r="J3144" s="159" t="s">
        <v>5899</v>
      </c>
      <c r="K3144" s="159"/>
      <c r="L3144" s="159" t="s">
        <v>13473</v>
      </c>
    </row>
    <row r="3145" spans="1:12" x14ac:dyDescent="0.2">
      <c r="A3145" s="159" t="s">
        <v>7746</v>
      </c>
      <c r="B3145" s="159" t="s">
        <v>7747</v>
      </c>
      <c r="C3145" s="159" t="s">
        <v>13472</v>
      </c>
      <c r="D3145" s="159" t="s">
        <v>13472</v>
      </c>
      <c r="E3145" s="160">
        <v>1</v>
      </c>
      <c r="F3145" s="161">
        <v>20359280</v>
      </c>
      <c r="G3145" s="161">
        <v>20359280</v>
      </c>
      <c r="H3145" s="159" t="s">
        <v>3651</v>
      </c>
      <c r="I3145" s="159" t="s">
        <v>3656</v>
      </c>
      <c r="J3145" s="159" t="s">
        <v>3881</v>
      </c>
      <c r="K3145" s="159"/>
      <c r="L3145" s="159" t="s">
        <v>13474</v>
      </c>
    </row>
    <row r="3146" spans="1:12" x14ac:dyDescent="0.2">
      <c r="A3146" s="159" t="s">
        <v>13470</v>
      </c>
      <c r="B3146" s="159" t="s">
        <v>13471</v>
      </c>
      <c r="C3146" s="159" t="s">
        <v>13472</v>
      </c>
      <c r="D3146" s="159" t="s">
        <v>13472</v>
      </c>
      <c r="E3146" s="160">
        <v>1</v>
      </c>
      <c r="F3146" s="161">
        <v>305000</v>
      </c>
      <c r="G3146" s="161">
        <v>305000</v>
      </c>
      <c r="H3146" s="159" t="s">
        <v>3651</v>
      </c>
      <c r="I3146" s="159" t="s">
        <v>3716</v>
      </c>
      <c r="J3146" s="159" t="s">
        <v>5899</v>
      </c>
      <c r="K3146" s="159"/>
      <c r="L3146" s="159" t="s">
        <v>13475</v>
      </c>
    </row>
    <row r="3147" spans="1:12" x14ac:dyDescent="0.2">
      <c r="A3147" s="159" t="s">
        <v>13470</v>
      </c>
      <c r="B3147" s="159" t="s">
        <v>13471</v>
      </c>
      <c r="C3147" s="159" t="s">
        <v>13472</v>
      </c>
      <c r="D3147" s="159" t="s">
        <v>13472</v>
      </c>
      <c r="E3147" s="160">
        <v>1</v>
      </c>
      <c r="F3147" s="161">
        <v>1500000</v>
      </c>
      <c r="G3147" s="161">
        <v>1500000</v>
      </c>
      <c r="H3147" s="159" t="s">
        <v>3651</v>
      </c>
      <c r="I3147" s="159" t="s">
        <v>3716</v>
      </c>
      <c r="J3147" s="159" t="s">
        <v>5899</v>
      </c>
      <c r="K3147" s="159"/>
      <c r="L3147" s="159" t="s">
        <v>13476</v>
      </c>
    </row>
    <row r="3148" spans="1:12" x14ac:dyDescent="0.2">
      <c r="A3148" s="159" t="s">
        <v>13470</v>
      </c>
      <c r="B3148" s="159" t="s">
        <v>13471</v>
      </c>
      <c r="C3148" s="159" t="s">
        <v>13472</v>
      </c>
      <c r="D3148" s="159" t="s">
        <v>13472</v>
      </c>
      <c r="E3148" s="160">
        <v>1</v>
      </c>
      <c r="F3148" s="161">
        <v>264000</v>
      </c>
      <c r="G3148" s="161">
        <v>264000</v>
      </c>
      <c r="H3148" s="159" t="s">
        <v>3651</v>
      </c>
      <c r="I3148" s="159" t="s">
        <v>3716</v>
      </c>
      <c r="J3148" s="159" t="s">
        <v>5899</v>
      </c>
      <c r="K3148" s="159"/>
      <c r="L3148" s="159" t="s">
        <v>13477</v>
      </c>
    </row>
    <row r="3149" spans="1:12" x14ac:dyDescent="0.2">
      <c r="A3149" s="159" t="s">
        <v>13478</v>
      </c>
      <c r="B3149" s="159" t="s">
        <v>13479</v>
      </c>
      <c r="C3149" s="159" t="s">
        <v>13472</v>
      </c>
      <c r="D3149" s="159" t="s">
        <v>13472</v>
      </c>
      <c r="E3149" s="160">
        <v>1</v>
      </c>
      <c r="F3149" s="161">
        <v>12725000</v>
      </c>
      <c r="G3149" s="161">
        <v>30000000</v>
      </c>
      <c r="H3149" s="159" t="s">
        <v>3651</v>
      </c>
      <c r="I3149" s="159" t="s">
        <v>4846</v>
      </c>
      <c r="J3149" s="159" t="s">
        <v>13480</v>
      </c>
      <c r="K3149" s="159"/>
      <c r="L3149" s="159" t="s">
        <v>13481</v>
      </c>
    </row>
    <row r="3150" spans="1:12" x14ac:dyDescent="0.2">
      <c r="A3150" s="159" t="s">
        <v>3848</v>
      </c>
      <c r="B3150" s="159" t="s">
        <v>9866</v>
      </c>
      <c r="C3150" s="159" t="s">
        <v>13472</v>
      </c>
      <c r="D3150" s="159" t="s">
        <v>13472</v>
      </c>
      <c r="E3150" s="160">
        <v>1</v>
      </c>
      <c r="F3150" s="161">
        <v>649000093</v>
      </c>
      <c r="G3150" s="161">
        <v>649000093</v>
      </c>
      <c r="H3150" s="159" t="s">
        <v>3651</v>
      </c>
      <c r="I3150" s="159" t="s">
        <v>3656</v>
      </c>
      <c r="J3150" s="159" t="s">
        <v>3849</v>
      </c>
      <c r="K3150" s="159"/>
      <c r="L3150" s="159" t="s">
        <v>3850</v>
      </c>
    </row>
    <row r="3151" spans="1:12" x14ac:dyDescent="0.2">
      <c r="A3151" s="159" t="s">
        <v>13482</v>
      </c>
      <c r="B3151" s="159" t="s">
        <v>13483</v>
      </c>
      <c r="C3151" s="159" t="s">
        <v>13472</v>
      </c>
      <c r="D3151" s="159" t="s">
        <v>13472</v>
      </c>
      <c r="E3151" s="160">
        <v>1</v>
      </c>
      <c r="F3151" s="161">
        <v>200000</v>
      </c>
      <c r="G3151" s="161">
        <v>2300000</v>
      </c>
      <c r="H3151" s="159" t="s">
        <v>3651</v>
      </c>
      <c r="I3151" s="159" t="s">
        <v>3716</v>
      </c>
      <c r="J3151" s="159" t="s">
        <v>7962</v>
      </c>
      <c r="K3151" s="159"/>
      <c r="L3151" s="159" t="s">
        <v>13484</v>
      </c>
    </row>
    <row r="3152" spans="1:12" x14ac:dyDescent="0.2">
      <c r="A3152" s="159" t="s">
        <v>13485</v>
      </c>
      <c r="B3152" s="159" t="s">
        <v>13486</v>
      </c>
      <c r="C3152" s="159" t="s">
        <v>13472</v>
      </c>
      <c r="D3152" s="159" t="s">
        <v>13472</v>
      </c>
      <c r="E3152" s="160">
        <v>1</v>
      </c>
      <c r="F3152" s="161">
        <v>500000</v>
      </c>
      <c r="G3152" s="161">
        <v>3000000</v>
      </c>
      <c r="H3152" s="159" t="s">
        <v>3651</v>
      </c>
      <c r="I3152" s="159" t="s">
        <v>5250</v>
      </c>
      <c r="J3152" s="159" t="s">
        <v>5476</v>
      </c>
      <c r="K3152" s="159" t="s">
        <v>185</v>
      </c>
      <c r="L3152" s="159" t="s">
        <v>13487</v>
      </c>
    </row>
    <row r="3153" spans="1:12" x14ac:dyDescent="0.2">
      <c r="A3153" s="159" t="s">
        <v>3813</v>
      </c>
      <c r="B3153" s="159" t="s">
        <v>3814</v>
      </c>
      <c r="C3153" s="159" t="s">
        <v>3627</v>
      </c>
      <c r="D3153" s="159" t="s">
        <v>3627</v>
      </c>
      <c r="E3153" s="160">
        <v>1</v>
      </c>
      <c r="F3153" s="161">
        <v>2228043</v>
      </c>
      <c r="G3153" s="161">
        <v>12612120</v>
      </c>
      <c r="H3153" s="159" t="s">
        <v>3651</v>
      </c>
      <c r="I3153" s="159" t="s">
        <v>3753</v>
      </c>
      <c r="J3153" s="159" t="s">
        <v>4363</v>
      </c>
      <c r="K3153" s="159"/>
      <c r="L3153" s="159" t="s">
        <v>3628</v>
      </c>
    </row>
    <row r="3154" spans="1:12" x14ac:dyDescent="0.2">
      <c r="A3154" s="159" t="s">
        <v>13488</v>
      </c>
      <c r="B3154" s="159" t="s">
        <v>13489</v>
      </c>
      <c r="C3154" s="159" t="s">
        <v>3627</v>
      </c>
      <c r="D3154" s="159" t="s">
        <v>3627</v>
      </c>
      <c r="E3154" s="160">
        <v>1</v>
      </c>
      <c r="F3154" s="161">
        <v>0</v>
      </c>
      <c r="G3154" s="161">
        <v>5000000</v>
      </c>
      <c r="H3154" s="159" t="s">
        <v>3651</v>
      </c>
      <c r="I3154" s="159" t="s">
        <v>3680</v>
      </c>
      <c r="J3154" s="159" t="s">
        <v>5656</v>
      </c>
      <c r="K3154" s="159"/>
      <c r="L3154" s="159" t="s">
        <v>13490</v>
      </c>
    </row>
    <row r="3155" spans="1:12" x14ac:dyDescent="0.2">
      <c r="A3155" s="159" t="s">
        <v>13491</v>
      </c>
      <c r="B3155" s="159" t="s">
        <v>13492</v>
      </c>
      <c r="C3155" s="159" t="s">
        <v>3627</v>
      </c>
      <c r="D3155" s="159" t="s">
        <v>3627</v>
      </c>
      <c r="E3155" s="160">
        <v>2</v>
      </c>
      <c r="F3155" s="161">
        <v>6632847</v>
      </c>
      <c r="G3155" s="161">
        <v>10000000</v>
      </c>
      <c r="H3155" s="159" t="s">
        <v>3670</v>
      </c>
      <c r="I3155" s="159" t="s">
        <v>5250</v>
      </c>
      <c r="J3155" s="159" t="s">
        <v>5476</v>
      </c>
      <c r="K3155" s="159"/>
      <c r="L3155" s="159" t="s">
        <v>13493</v>
      </c>
    </row>
    <row r="3156" spans="1:12" x14ac:dyDescent="0.2">
      <c r="A3156" s="159" t="s">
        <v>13324</v>
      </c>
      <c r="B3156" s="159" t="s">
        <v>13325</v>
      </c>
      <c r="C3156" s="159" t="s">
        <v>3627</v>
      </c>
      <c r="D3156" s="159" t="s">
        <v>13494</v>
      </c>
      <c r="E3156" s="160">
        <v>2</v>
      </c>
      <c r="F3156" s="161">
        <v>1700</v>
      </c>
      <c r="G3156" s="161">
        <v>2200</v>
      </c>
      <c r="H3156" s="159" t="s">
        <v>3651</v>
      </c>
      <c r="I3156" s="159" t="s">
        <v>5565</v>
      </c>
      <c r="J3156" s="159" t="s">
        <v>5566</v>
      </c>
      <c r="K3156" s="159" t="s">
        <v>189</v>
      </c>
      <c r="L3156" s="159" t="s">
        <v>13495</v>
      </c>
    </row>
    <row r="3157" spans="1:12" x14ac:dyDescent="0.2">
      <c r="A3157" s="159" t="s">
        <v>13496</v>
      </c>
      <c r="B3157" s="159" t="s">
        <v>13497</v>
      </c>
      <c r="C3157" s="159" t="s">
        <v>3627</v>
      </c>
      <c r="D3157" s="159" t="s">
        <v>3627</v>
      </c>
      <c r="E3157" s="160">
        <v>1</v>
      </c>
      <c r="F3157" s="161">
        <v>6000000</v>
      </c>
      <c r="G3157" s="161">
        <v>20300000</v>
      </c>
      <c r="H3157" s="159" t="s">
        <v>3651</v>
      </c>
      <c r="I3157" s="159" t="s">
        <v>3671</v>
      </c>
      <c r="J3157" s="159" t="s">
        <v>13498</v>
      </c>
      <c r="K3157" s="159"/>
      <c r="L3157" s="159" t="s">
        <v>13499</v>
      </c>
    </row>
    <row r="3158" spans="1:12" x14ac:dyDescent="0.2">
      <c r="A3158" s="159" t="s">
        <v>13500</v>
      </c>
      <c r="B3158" s="159" t="s">
        <v>13501</v>
      </c>
      <c r="C3158" s="159" t="s">
        <v>3627</v>
      </c>
      <c r="D3158" s="159" t="s">
        <v>3627</v>
      </c>
      <c r="E3158" s="160">
        <v>1</v>
      </c>
      <c r="F3158" s="161">
        <v>900163</v>
      </c>
      <c r="G3158" s="161">
        <v>5000000</v>
      </c>
      <c r="H3158" s="159" t="s">
        <v>3670</v>
      </c>
      <c r="I3158" s="159" t="s">
        <v>3716</v>
      </c>
      <c r="J3158" s="159" t="s">
        <v>4044</v>
      </c>
      <c r="K3158" s="159"/>
      <c r="L3158" s="159" t="s">
        <v>13502</v>
      </c>
    </row>
    <row r="3159" spans="1:12" x14ac:dyDescent="0.2">
      <c r="A3159" s="159" t="s">
        <v>13491</v>
      </c>
      <c r="B3159" s="159" t="s">
        <v>13492</v>
      </c>
      <c r="C3159" s="159" t="s">
        <v>13503</v>
      </c>
      <c r="D3159" s="159" t="s">
        <v>13503</v>
      </c>
      <c r="E3159" s="160">
        <v>1</v>
      </c>
      <c r="F3159" s="161">
        <v>1150015</v>
      </c>
      <c r="G3159" s="161">
        <v>10000000</v>
      </c>
      <c r="H3159" s="159" t="s">
        <v>3670</v>
      </c>
      <c r="I3159" s="159" t="s">
        <v>3671</v>
      </c>
      <c r="J3159" s="159" t="s">
        <v>13504</v>
      </c>
      <c r="K3159" s="159"/>
      <c r="L3159" s="159" t="s">
        <v>13505</v>
      </c>
    </row>
    <row r="3160" spans="1:12" x14ac:dyDescent="0.2">
      <c r="A3160" s="159" t="s">
        <v>13506</v>
      </c>
      <c r="B3160" s="159" t="s">
        <v>13507</v>
      </c>
      <c r="C3160" s="159" t="s">
        <v>13503</v>
      </c>
      <c r="D3160" s="159" t="s">
        <v>13503</v>
      </c>
      <c r="E3160" s="160">
        <v>1</v>
      </c>
      <c r="F3160" s="161">
        <v>72500</v>
      </c>
      <c r="G3160" s="161">
        <v>3000000</v>
      </c>
      <c r="H3160" s="159" t="s">
        <v>3651</v>
      </c>
      <c r="I3160" s="159" t="s">
        <v>3666</v>
      </c>
      <c r="J3160" s="159" t="s">
        <v>5305</v>
      </c>
      <c r="K3160" s="159" t="s">
        <v>193</v>
      </c>
      <c r="L3160" s="159" t="s">
        <v>13508</v>
      </c>
    </row>
    <row r="3161" spans="1:12" x14ac:dyDescent="0.2">
      <c r="A3161" s="159" t="s">
        <v>13509</v>
      </c>
      <c r="B3161" s="159" t="s">
        <v>13510</v>
      </c>
      <c r="C3161" s="159" t="s">
        <v>13511</v>
      </c>
      <c r="D3161" s="159" t="s">
        <v>13511</v>
      </c>
      <c r="E3161" s="160">
        <v>1</v>
      </c>
      <c r="F3161" s="161">
        <v>1278225</v>
      </c>
      <c r="G3161" s="161">
        <v>20366531</v>
      </c>
      <c r="H3161" s="159" t="s">
        <v>3651</v>
      </c>
      <c r="I3161" s="159" t="s">
        <v>3671</v>
      </c>
      <c r="J3161" s="159" t="s">
        <v>11686</v>
      </c>
      <c r="K3161" s="159" t="s">
        <v>199</v>
      </c>
      <c r="L3161" s="159" t="s">
        <v>13512</v>
      </c>
    </row>
    <row r="3162" spans="1:12" x14ac:dyDescent="0.2">
      <c r="A3162" s="159" t="s">
        <v>13513</v>
      </c>
      <c r="B3162" s="159" t="s">
        <v>13514</v>
      </c>
      <c r="C3162" s="159" t="s">
        <v>13511</v>
      </c>
      <c r="D3162" s="159" t="s">
        <v>13511</v>
      </c>
      <c r="E3162" s="160">
        <v>1</v>
      </c>
      <c r="F3162" s="161">
        <v>1575000</v>
      </c>
      <c r="G3162" s="161">
        <v>2600000</v>
      </c>
      <c r="H3162" s="159" t="s">
        <v>3651</v>
      </c>
      <c r="I3162" s="159" t="s">
        <v>3753</v>
      </c>
      <c r="J3162" s="159" t="s">
        <v>13515</v>
      </c>
      <c r="K3162" s="159" t="s">
        <v>193</v>
      </c>
      <c r="L3162" s="159" t="s">
        <v>13516</v>
      </c>
    </row>
    <row r="3163" spans="1:12" x14ac:dyDescent="0.2">
      <c r="A3163" s="159" t="s">
        <v>11461</v>
      </c>
      <c r="B3163" s="159" t="s">
        <v>11462</v>
      </c>
      <c r="C3163" s="159" t="s">
        <v>3525</v>
      </c>
      <c r="D3163" s="159" t="s">
        <v>3525</v>
      </c>
      <c r="E3163" s="160">
        <v>1</v>
      </c>
      <c r="F3163" s="161">
        <v>140000</v>
      </c>
      <c r="G3163" s="161">
        <v>3778984</v>
      </c>
      <c r="H3163" s="159" t="s">
        <v>3651</v>
      </c>
      <c r="I3163" s="159" t="s">
        <v>3871</v>
      </c>
      <c r="J3163" s="159" t="s">
        <v>3872</v>
      </c>
      <c r="K3163" s="159"/>
      <c r="L3163" s="159" t="s">
        <v>13517</v>
      </c>
    </row>
    <row r="3164" spans="1:12" x14ac:dyDescent="0.2">
      <c r="A3164" s="159" t="s">
        <v>7390</v>
      </c>
      <c r="B3164" s="159" t="s">
        <v>7391</v>
      </c>
      <c r="C3164" s="159" t="s">
        <v>3525</v>
      </c>
      <c r="D3164" s="159" t="s">
        <v>3525</v>
      </c>
      <c r="E3164" s="160">
        <v>1</v>
      </c>
      <c r="F3164" s="161">
        <v>1999967</v>
      </c>
      <c r="G3164" s="161">
        <v>5000000</v>
      </c>
      <c r="H3164" s="159" t="s">
        <v>3651</v>
      </c>
      <c r="I3164" s="159" t="s">
        <v>3810</v>
      </c>
      <c r="J3164" s="159" t="s">
        <v>5040</v>
      </c>
      <c r="K3164" s="159"/>
      <c r="L3164" s="159" t="s">
        <v>13518</v>
      </c>
    </row>
    <row r="3165" spans="1:12" x14ac:dyDescent="0.2">
      <c r="A3165" s="159" t="s">
        <v>3815</v>
      </c>
      <c r="B3165" s="159" t="s">
        <v>3816</v>
      </c>
      <c r="C3165" s="159" t="s">
        <v>3525</v>
      </c>
      <c r="D3165" s="159" t="s">
        <v>3525</v>
      </c>
      <c r="E3165" s="160">
        <v>1</v>
      </c>
      <c r="F3165" s="161">
        <v>7110934</v>
      </c>
      <c r="G3165" s="161">
        <v>10000000</v>
      </c>
      <c r="H3165" s="159" t="s">
        <v>3651</v>
      </c>
      <c r="I3165" s="159" t="s">
        <v>3687</v>
      </c>
      <c r="J3165" s="159" t="s">
        <v>4907</v>
      </c>
      <c r="K3165" s="159"/>
      <c r="L3165" s="159" t="s">
        <v>3607</v>
      </c>
    </row>
    <row r="3166" spans="1:12" x14ac:dyDescent="0.2">
      <c r="A3166" s="159" t="s">
        <v>13519</v>
      </c>
      <c r="B3166" s="159" t="s">
        <v>13520</v>
      </c>
      <c r="C3166" s="159" t="s">
        <v>3525</v>
      </c>
      <c r="D3166" s="159" t="s">
        <v>3525</v>
      </c>
      <c r="E3166" s="160">
        <v>1</v>
      </c>
      <c r="F3166" s="161">
        <v>2000000</v>
      </c>
      <c r="G3166" s="161">
        <v>2000000</v>
      </c>
      <c r="H3166" s="159" t="s">
        <v>3670</v>
      </c>
      <c r="I3166" s="159" t="s">
        <v>3671</v>
      </c>
      <c r="J3166" s="159" t="s">
        <v>3887</v>
      </c>
      <c r="K3166" s="159" t="s">
        <v>199</v>
      </c>
      <c r="L3166" s="159" t="s">
        <v>13521</v>
      </c>
    </row>
    <row r="3167" spans="1:12" x14ac:dyDescent="0.2">
      <c r="A3167" s="159" t="s">
        <v>13522</v>
      </c>
      <c r="B3167" s="159" t="s">
        <v>13523</v>
      </c>
      <c r="C3167" s="159" t="s">
        <v>3525</v>
      </c>
      <c r="D3167" s="159" t="s">
        <v>3525</v>
      </c>
      <c r="E3167" s="160">
        <v>1</v>
      </c>
      <c r="F3167" s="161">
        <v>0</v>
      </c>
      <c r="G3167" s="161"/>
      <c r="H3167" s="159" t="s">
        <v>3670</v>
      </c>
      <c r="I3167" s="159" t="s">
        <v>3656</v>
      </c>
      <c r="J3167" s="159" t="s">
        <v>13524</v>
      </c>
      <c r="K3167" s="159"/>
      <c r="L3167" s="159" t="s">
        <v>13525</v>
      </c>
    </row>
    <row r="3168" spans="1:12" x14ac:dyDescent="0.2">
      <c r="A3168" s="159" t="s">
        <v>3784</v>
      </c>
      <c r="B3168" s="159" t="s">
        <v>3785</v>
      </c>
      <c r="C3168" s="159" t="s">
        <v>3525</v>
      </c>
      <c r="D3168" s="159" t="s">
        <v>3525</v>
      </c>
      <c r="E3168" s="160">
        <v>1</v>
      </c>
      <c r="F3168" s="161">
        <v>2314800</v>
      </c>
      <c r="G3168" s="161">
        <v>5000000</v>
      </c>
      <c r="H3168" s="159" t="s">
        <v>3670</v>
      </c>
      <c r="I3168" s="159" t="s">
        <v>3680</v>
      </c>
      <c r="J3168" s="159" t="s">
        <v>3680</v>
      </c>
      <c r="K3168" s="159" t="s">
        <v>185</v>
      </c>
      <c r="L3168" s="159" t="s">
        <v>3526</v>
      </c>
    </row>
    <row r="3169" spans="1:12" x14ac:dyDescent="0.2">
      <c r="A3169" s="159" t="s">
        <v>12696</v>
      </c>
      <c r="B3169" s="159" t="s">
        <v>12697</v>
      </c>
      <c r="C3169" s="159" t="s">
        <v>13526</v>
      </c>
      <c r="D3169" s="159" t="s">
        <v>13351</v>
      </c>
      <c r="E3169" s="160">
        <v>2</v>
      </c>
      <c r="F3169" s="161">
        <v>3304000</v>
      </c>
      <c r="G3169" s="161">
        <v>3304000</v>
      </c>
      <c r="H3169" s="159" t="s">
        <v>3670</v>
      </c>
      <c r="I3169" s="159" t="s">
        <v>3810</v>
      </c>
      <c r="J3169" s="159" t="s">
        <v>12698</v>
      </c>
      <c r="K3169" s="159"/>
      <c r="L3169" s="159" t="s">
        <v>13527</v>
      </c>
    </row>
    <row r="3170" spans="1:12" x14ac:dyDescent="0.2">
      <c r="A3170" s="159" t="s">
        <v>13528</v>
      </c>
      <c r="B3170" s="159" t="s">
        <v>13529</v>
      </c>
      <c r="C3170" s="159" t="s">
        <v>13526</v>
      </c>
      <c r="D3170" s="159" t="s">
        <v>13526</v>
      </c>
      <c r="E3170" s="160">
        <v>1</v>
      </c>
      <c r="F3170" s="161">
        <v>0</v>
      </c>
      <c r="G3170" s="161"/>
      <c r="H3170" s="159" t="s">
        <v>3651</v>
      </c>
      <c r="I3170" s="159" t="s">
        <v>3680</v>
      </c>
      <c r="J3170" s="159" t="s">
        <v>3680</v>
      </c>
      <c r="K3170" s="159" t="s">
        <v>199</v>
      </c>
      <c r="L3170" s="159" t="s">
        <v>13530</v>
      </c>
    </row>
    <row r="3171" spans="1:12" x14ac:dyDescent="0.2">
      <c r="A3171" s="159" t="s">
        <v>12257</v>
      </c>
      <c r="B3171" s="159" t="s">
        <v>12258</v>
      </c>
      <c r="C3171" s="159" t="s">
        <v>13526</v>
      </c>
      <c r="D3171" s="159" t="s">
        <v>13526</v>
      </c>
      <c r="E3171" s="160">
        <v>1</v>
      </c>
      <c r="F3171" s="161">
        <v>5500000</v>
      </c>
      <c r="G3171" s="161">
        <v>5500000</v>
      </c>
      <c r="H3171" s="159" t="s">
        <v>3651</v>
      </c>
      <c r="I3171" s="159" t="s">
        <v>3680</v>
      </c>
      <c r="J3171" s="159" t="s">
        <v>3680</v>
      </c>
      <c r="K3171" s="159"/>
      <c r="L3171" s="159" t="s">
        <v>13531</v>
      </c>
    </row>
    <row r="3172" spans="1:12" x14ac:dyDescent="0.2">
      <c r="A3172" s="159" t="s">
        <v>10314</v>
      </c>
      <c r="B3172" s="159" t="s">
        <v>10315</v>
      </c>
      <c r="C3172" s="159" t="s">
        <v>13526</v>
      </c>
      <c r="D3172" s="159" t="s">
        <v>13526</v>
      </c>
      <c r="E3172" s="160">
        <v>1</v>
      </c>
      <c r="F3172" s="161">
        <v>2399987</v>
      </c>
      <c r="G3172" s="161">
        <v>4869987</v>
      </c>
      <c r="H3172" s="159" t="s">
        <v>3651</v>
      </c>
      <c r="I3172" s="159" t="s">
        <v>4846</v>
      </c>
      <c r="J3172" s="159" t="s">
        <v>5089</v>
      </c>
      <c r="K3172" s="159" t="s">
        <v>185</v>
      </c>
      <c r="L3172" s="159" t="s">
        <v>13532</v>
      </c>
    </row>
    <row r="3173" spans="1:12" x14ac:dyDescent="0.2">
      <c r="A3173" s="159" t="s">
        <v>10961</v>
      </c>
      <c r="B3173" s="159" t="s">
        <v>10962</v>
      </c>
      <c r="C3173" s="159" t="s">
        <v>13526</v>
      </c>
      <c r="D3173" s="159" t="s">
        <v>13526</v>
      </c>
      <c r="E3173" s="160">
        <v>1</v>
      </c>
      <c r="F3173" s="161">
        <v>26692799</v>
      </c>
      <c r="G3173" s="161">
        <v>26692799</v>
      </c>
      <c r="H3173" s="159" t="s">
        <v>3651</v>
      </c>
      <c r="I3173" s="159" t="s">
        <v>3818</v>
      </c>
      <c r="J3173" s="159" t="s">
        <v>10963</v>
      </c>
      <c r="K3173" s="159"/>
      <c r="L3173" s="159" t="s">
        <v>13533</v>
      </c>
    </row>
    <row r="3174" spans="1:12" x14ac:dyDescent="0.2">
      <c r="A3174" s="159" t="s">
        <v>13534</v>
      </c>
      <c r="B3174" s="159" t="s">
        <v>13535</v>
      </c>
      <c r="C3174" s="159" t="s">
        <v>13526</v>
      </c>
      <c r="D3174" s="159" t="s">
        <v>13526</v>
      </c>
      <c r="E3174" s="160">
        <v>1</v>
      </c>
      <c r="F3174" s="161">
        <v>3250000</v>
      </c>
      <c r="G3174" s="161">
        <v>27500000</v>
      </c>
      <c r="H3174" s="159" t="s">
        <v>3651</v>
      </c>
      <c r="I3174" s="159" t="s">
        <v>4846</v>
      </c>
      <c r="J3174" s="159" t="s">
        <v>5089</v>
      </c>
      <c r="K3174" s="159" t="s">
        <v>199</v>
      </c>
      <c r="L3174" s="159" t="s">
        <v>13536</v>
      </c>
    </row>
    <row r="3175" spans="1:12" x14ac:dyDescent="0.2">
      <c r="A3175" s="159" t="s">
        <v>12592</v>
      </c>
      <c r="B3175" s="159" t="s">
        <v>12593</v>
      </c>
      <c r="C3175" s="159" t="s">
        <v>11513</v>
      </c>
      <c r="D3175" s="159" t="s">
        <v>11513</v>
      </c>
      <c r="E3175" s="160">
        <v>1</v>
      </c>
      <c r="F3175" s="161">
        <v>0</v>
      </c>
      <c r="G3175" s="161"/>
      <c r="H3175" s="159" t="s">
        <v>3651</v>
      </c>
      <c r="I3175" s="159" t="s">
        <v>3666</v>
      </c>
      <c r="J3175" s="159" t="s">
        <v>12594</v>
      </c>
      <c r="K3175" s="159"/>
      <c r="L3175" s="159" t="s">
        <v>13537</v>
      </c>
    </row>
    <row r="3176" spans="1:12" x14ac:dyDescent="0.2">
      <c r="A3176" s="159" t="s">
        <v>12541</v>
      </c>
      <c r="B3176" s="159" t="s">
        <v>12542</v>
      </c>
      <c r="C3176" s="159" t="s">
        <v>11513</v>
      </c>
      <c r="D3176" s="159" t="s">
        <v>3372</v>
      </c>
      <c r="E3176" s="160">
        <v>2</v>
      </c>
      <c r="F3176" s="161">
        <v>6525000</v>
      </c>
      <c r="G3176" s="161">
        <v>7000000</v>
      </c>
      <c r="H3176" s="159" t="s">
        <v>3651</v>
      </c>
      <c r="I3176" s="159" t="s">
        <v>8268</v>
      </c>
      <c r="J3176" s="159" t="s">
        <v>12543</v>
      </c>
      <c r="K3176" s="159"/>
      <c r="L3176" s="159" t="s">
        <v>13538</v>
      </c>
    </row>
    <row r="3177" spans="1:12" x14ac:dyDescent="0.2">
      <c r="A3177" s="159" t="s">
        <v>8734</v>
      </c>
      <c r="B3177" s="159" t="s">
        <v>8735</v>
      </c>
      <c r="C3177" s="159" t="s">
        <v>11513</v>
      </c>
      <c r="D3177" s="159" t="s">
        <v>11513</v>
      </c>
      <c r="E3177" s="160">
        <v>1</v>
      </c>
      <c r="F3177" s="161">
        <v>60869972</v>
      </c>
      <c r="G3177" s="161">
        <v>153110000</v>
      </c>
      <c r="H3177" s="159" t="s">
        <v>3670</v>
      </c>
      <c r="I3177" s="159" t="s">
        <v>3656</v>
      </c>
      <c r="J3177" s="159" t="s">
        <v>5270</v>
      </c>
      <c r="K3177" s="159"/>
      <c r="L3177" s="159" t="s">
        <v>13539</v>
      </c>
    </row>
    <row r="3178" spans="1:12" x14ac:dyDescent="0.2">
      <c r="A3178" s="159" t="s">
        <v>13540</v>
      </c>
      <c r="B3178" s="159" t="s">
        <v>13541</v>
      </c>
      <c r="C3178" s="159" t="s">
        <v>13542</v>
      </c>
      <c r="D3178" s="159" t="s">
        <v>13542</v>
      </c>
      <c r="E3178" s="160">
        <v>1</v>
      </c>
      <c r="F3178" s="161">
        <v>8860552</v>
      </c>
      <c r="G3178" s="161">
        <v>11087670</v>
      </c>
      <c r="H3178" s="159" t="s">
        <v>3651</v>
      </c>
      <c r="I3178" s="159" t="s">
        <v>3671</v>
      </c>
      <c r="J3178" s="159" t="s">
        <v>13543</v>
      </c>
      <c r="K3178" s="159"/>
      <c r="L3178" s="159" t="s">
        <v>13544</v>
      </c>
    </row>
    <row r="3179" spans="1:12" x14ac:dyDescent="0.2">
      <c r="A3179" s="159" t="s">
        <v>13545</v>
      </c>
      <c r="B3179" s="159" t="s">
        <v>13546</v>
      </c>
      <c r="C3179" s="159" t="s">
        <v>13542</v>
      </c>
      <c r="D3179" s="159" t="s">
        <v>13542</v>
      </c>
      <c r="E3179" s="160">
        <v>1</v>
      </c>
      <c r="F3179" s="161">
        <v>0</v>
      </c>
      <c r="G3179" s="161">
        <v>40000</v>
      </c>
      <c r="H3179" s="159" t="s">
        <v>3670</v>
      </c>
      <c r="I3179" s="159" t="s">
        <v>4940</v>
      </c>
      <c r="J3179" s="159" t="s">
        <v>13547</v>
      </c>
      <c r="K3179" s="159" t="s">
        <v>199</v>
      </c>
      <c r="L3179" s="159" t="s">
        <v>13548</v>
      </c>
    </row>
    <row r="3180" spans="1:12" x14ac:dyDescent="0.2">
      <c r="A3180" s="159" t="s">
        <v>12377</v>
      </c>
      <c r="B3180" s="159" t="s">
        <v>12378</v>
      </c>
      <c r="C3180" s="159" t="s">
        <v>13549</v>
      </c>
      <c r="D3180" s="159" t="s">
        <v>13549</v>
      </c>
      <c r="E3180" s="160">
        <v>1</v>
      </c>
      <c r="F3180" s="161">
        <v>10999976</v>
      </c>
      <c r="G3180" s="161"/>
      <c r="H3180" s="159" t="s">
        <v>3651</v>
      </c>
      <c r="I3180" s="159" t="s">
        <v>3671</v>
      </c>
      <c r="J3180" s="159" t="s">
        <v>3887</v>
      </c>
      <c r="K3180" s="159" t="s">
        <v>196</v>
      </c>
      <c r="L3180" s="159" t="s">
        <v>13550</v>
      </c>
    </row>
    <row r="3181" spans="1:12" x14ac:dyDescent="0.2">
      <c r="A3181" s="159" t="s">
        <v>13551</v>
      </c>
      <c r="B3181" s="159" t="s">
        <v>13552</v>
      </c>
      <c r="C3181" s="159" t="s">
        <v>13549</v>
      </c>
      <c r="D3181" s="159" t="s">
        <v>13549</v>
      </c>
      <c r="E3181" s="160">
        <v>1</v>
      </c>
      <c r="F3181" s="161">
        <v>16043999</v>
      </c>
      <c r="G3181" s="161">
        <v>19999999</v>
      </c>
      <c r="H3181" s="159" t="s">
        <v>3651</v>
      </c>
      <c r="I3181" s="159" t="s">
        <v>5184</v>
      </c>
      <c r="J3181" s="159" t="s">
        <v>13553</v>
      </c>
      <c r="K3181" s="159" t="s">
        <v>189</v>
      </c>
      <c r="L3181" s="159" t="s">
        <v>13554</v>
      </c>
    </row>
    <row r="3182" spans="1:12" x14ac:dyDescent="0.2">
      <c r="A3182" s="159" t="s">
        <v>13555</v>
      </c>
      <c r="B3182" s="159" t="s">
        <v>13556</v>
      </c>
      <c r="C3182" s="159" t="s">
        <v>13549</v>
      </c>
      <c r="D3182" s="159" t="s">
        <v>13549</v>
      </c>
      <c r="E3182" s="160">
        <v>1</v>
      </c>
      <c r="F3182" s="161">
        <v>2370000</v>
      </c>
      <c r="G3182" s="161">
        <v>4184000</v>
      </c>
      <c r="H3182" s="159" t="s">
        <v>3651</v>
      </c>
      <c r="I3182" s="159" t="s">
        <v>4940</v>
      </c>
      <c r="J3182" s="159" t="s">
        <v>6118</v>
      </c>
      <c r="K3182" s="159"/>
      <c r="L3182" s="159" t="s">
        <v>13557</v>
      </c>
    </row>
    <row r="3183" spans="1:12" x14ac:dyDescent="0.2">
      <c r="A3183" s="159" t="s">
        <v>4870</v>
      </c>
      <c r="B3183" s="159" t="s">
        <v>4871</v>
      </c>
      <c r="C3183" s="159" t="s">
        <v>13549</v>
      </c>
      <c r="D3183" s="159" t="s">
        <v>13549</v>
      </c>
      <c r="E3183" s="160">
        <v>1</v>
      </c>
      <c r="F3183" s="161">
        <v>4250000</v>
      </c>
      <c r="G3183" s="161">
        <v>4250000</v>
      </c>
      <c r="H3183" s="159" t="s">
        <v>3670</v>
      </c>
      <c r="I3183" s="159" t="s">
        <v>3666</v>
      </c>
      <c r="J3183" s="159" t="s">
        <v>5676</v>
      </c>
      <c r="K3183" s="159"/>
      <c r="L3183" s="159" t="s">
        <v>13558</v>
      </c>
    </row>
    <row r="3184" spans="1:12" x14ac:dyDescent="0.2">
      <c r="A3184" s="159" t="s">
        <v>12813</v>
      </c>
      <c r="B3184" s="159" t="s">
        <v>12814</v>
      </c>
      <c r="C3184" s="159" t="s">
        <v>13559</v>
      </c>
      <c r="D3184" s="159" t="s">
        <v>13559</v>
      </c>
      <c r="E3184" s="160">
        <v>1</v>
      </c>
      <c r="F3184" s="161">
        <v>3978664</v>
      </c>
      <c r="G3184" s="161">
        <v>3978664</v>
      </c>
      <c r="H3184" s="159" t="s">
        <v>3670</v>
      </c>
      <c r="I3184" s="159" t="s">
        <v>3680</v>
      </c>
      <c r="J3184" s="159" t="s">
        <v>12816</v>
      </c>
      <c r="K3184" s="159"/>
      <c r="L3184" s="159" t="s">
        <v>13560</v>
      </c>
    </row>
    <row r="3185" spans="1:12" x14ac:dyDescent="0.2">
      <c r="A3185" s="159" t="s">
        <v>13561</v>
      </c>
      <c r="B3185" s="159" t="s">
        <v>7949</v>
      </c>
      <c r="C3185" s="159" t="s">
        <v>2932</v>
      </c>
      <c r="D3185" s="159" t="s">
        <v>2932</v>
      </c>
      <c r="E3185" s="160">
        <v>1</v>
      </c>
      <c r="F3185" s="161">
        <v>12999997</v>
      </c>
      <c r="G3185" s="161">
        <v>59999993</v>
      </c>
      <c r="H3185" s="159" t="s">
        <v>3651</v>
      </c>
      <c r="I3185" s="159" t="s">
        <v>3656</v>
      </c>
      <c r="J3185" s="159" t="s">
        <v>7950</v>
      </c>
      <c r="K3185" s="159" t="s">
        <v>182</v>
      </c>
      <c r="L3185" s="159" t="s">
        <v>13562</v>
      </c>
    </row>
    <row r="3186" spans="1:12" x14ac:dyDescent="0.2">
      <c r="A3186" s="159" t="s">
        <v>6780</v>
      </c>
      <c r="B3186" s="159" t="s">
        <v>6781</v>
      </c>
      <c r="C3186" s="159" t="s">
        <v>2932</v>
      </c>
      <c r="D3186" s="159" t="s">
        <v>13563</v>
      </c>
      <c r="E3186" s="160">
        <v>4</v>
      </c>
      <c r="F3186" s="161">
        <v>19065157</v>
      </c>
      <c r="G3186" s="161">
        <v>25000000</v>
      </c>
      <c r="H3186" s="159" t="s">
        <v>3651</v>
      </c>
      <c r="I3186" s="159" t="s">
        <v>4846</v>
      </c>
      <c r="J3186" s="159" t="s">
        <v>4958</v>
      </c>
      <c r="K3186" s="159"/>
      <c r="L3186" s="159" t="s">
        <v>13564</v>
      </c>
    </row>
    <row r="3187" spans="1:12" x14ac:dyDescent="0.2">
      <c r="A3187" s="159" t="s">
        <v>8080</v>
      </c>
      <c r="B3187" s="159" t="s">
        <v>8081</v>
      </c>
      <c r="C3187" s="159" t="s">
        <v>2407</v>
      </c>
      <c r="D3187" s="159" t="s">
        <v>2407</v>
      </c>
      <c r="E3187" s="160">
        <v>1</v>
      </c>
      <c r="F3187" s="161">
        <v>14800017</v>
      </c>
      <c r="G3187" s="161">
        <v>24800006</v>
      </c>
      <c r="H3187" s="159" t="s">
        <v>3651</v>
      </c>
      <c r="I3187" s="159" t="s">
        <v>3656</v>
      </c>
      <c r="J3187" s="159" t="s">
        <v>6912</v>
      </c>
      <c r="K3187" s="159" t="s">
        <v>185</v>
      </c>
      <c r="L3187" s="159" t="s">
        <v>13565</v>
      </c>
    </row>
    <row r="3188" spans="1:12" x14ac:dyDescent="0.2">
      <c r="A3188" s="159" t="s">
        <v>13566</v>
      </c>
      <c r="B3188" s="159" t="s">
        <v>13567</v>
      </c>
      <c r="C3188" s="159" t="s">
        <v>2407</v>
      </c>
      <c r="D3188" s="159" t="s">
        <v>2407</v>
      </c>
      <c r="E3188" s="160">
        <v>1</v>
      </c>
      <c r="F3188" s="161">
        <v>11488304</v>
      </c>
      <c r="G3188" s="161">
        <v>21896618</v>
      </c>
      <c r="H3188" s="159" t="s">
        <v>3651</v>
      </c>
      <c r="I3188" s="159" t="s">
        <v>3656</v>
      </c>
      <c r="J3188" s="159" t="s">
        <v>3944</v>
      </c>
      <c r="K3188" s="159"/>
      <c r="L3188" s="159" t="s">
        <v>13568</v>
      </c>
    </row>
    <row r="3189" spans="1:12" x14ac:dyDescent="0.2">
      <c r="A3189" s="159" t="s">
        <v>11455</v>
      </c>
      <c r="B3189" s="159" t="s">
        <v>11456</v>
      </c>
      <c r="C3189" s="159" t="s">
        <v>2407</v>
      </c>
      <c r="D3189" s="159" t="s">
        <v>2407</v>
      </c>
      <c r="E3189" s="160">
        <v>1</v>
      </c>
      <c r="F3189" s="161">
        <v>61841225</v>
      </c>
      <c r="G3189" s="161">
        <v>121400027</v>
      </c>
      <c r="H3189" s="159" t="s">
        <v>3670</v>
      </c>
      <c r="I3189" s="159" t="s">
        <v>5960</v>
      </c>
      <c r="J3189" s="159" t="s">
        <v>5136</v>
      </c>
      <c r="K3189" s="159"/>
      <c r="L3189" s="159" t="s">
        <v>13569</v>
      </c>
    </row>
    <row r="3190" spans="1:12" x14ac:dyDescent="0.2">
      <c r="A3190" s="159" t="s">
        <v>8526</v>
      </c>
      <c r="B3190" s="159" t="s">
        <v>8527</v>
      </c>
      <c r="C3190" s="159" t="s">
        <v>7862</v>
      </c>
      <c r="D3190" s="159" t="s">
        <v>7862</v>
      </c>
      <c r="E3190" s="160">
        <v>1</v>
      </c>
      <c r="F3190" s="161">
        <v>925000</v>
      </c>
      <c r="G3190" s="161">
        <v>925000</v>
      </c>
      <c r="H3190" s="159" t="s">
        <v>3651</v>
      </c>
      <c r="I3190" s="159" t="s">
        <v>3656</v>
      </c>
      <c r="J3190" s="159" t="s">
        <v>5077</v>
      </c>
      <c r="K3190" s="159"/>
      <c r="L3190" s="159" t="s">
        <v>13570</v>
      </c>
    </row>
    <row r="3191" spans="1:12" x14ac:dyDescent="0.2">
      <c r="A3191" s="159" t="s">
        <v>13571</v>
      </c>
      <c r="B3191" s="159" t="s">
        <v>13572</v>
      </c>
      <c r="C3191" s="159" t="s">
        <v>7862</v>
      </c>
      <c r="D3191" s="159" t="s">
        <v>7862</v>
      </c>
      <c r="E3191" s="160">
        <v>1</v>
      </c>
      <c r="F3191" s="161">
        <v>31449768</v>
      </c>
      <c r="G3191" s="161">
        <v>31449768</v>
      </c>
      <c r="H3191" s="159" t="s">
        <v>3651</v>
      </c>
      <c r="I3191" s="159" t="s">
        <v>3711</v>
      </c>
      <c r="J3191" s="159" t="s">
        <v>13573</v>
      </c>
      <c r="K3191" s="159"/>
      <c r="L3191" s="159" t="s">
        <v>13574</v>
      </c>
    </row>
    <row r="3192" spans="1:12" x14ac:dyDescent="0.2">
      <c r="A3192" s="159" t="s">
        <v>7099</v>
      </c>
      <c r="B3192" s="159" t="s">
        <v>7100</v>
      </c>
      <c r="C3192" s="159" t="s">
        <v>7862</v>
      </c>
      <c r="D3192" s="159" t="s">
        <v>7862</v>
      </c>
      <c r="E3192" s="160">
        <v>1</v>
      </c>
      <c r="F3192" s="161">
        <v>24983429</v>
      </c>
      <c r="G3192" s="161">
        <v>26483445</v>
      </c>
      <c r="H3192" s="159" t="s">
        <v>3651</v>
      </c>
      <c r="I3192" s="159" t="s">
        <v>3671</v>
      </c>
      <c r="J3192" s="159" t="s">
        <v>3887</v>
      </c>
      <c r="K3192" s="159" t="s">
        <v>189</v>
      </c>
      <c r="L3192" s="159" t="s">
        <v>13575</v>
      </c>
    </row>
    <row r="3193" spans="1:12" x14ac:dyDescent="0.2">
      <c r="A3193" s="159" t="s">
        <v>5503</v>
      </c>
      <c r="B3193" s="159" t="s">
        <v>5504</v>
      </c>
      <c r="C3193" s="159" t="s">
        <v>7862</v>
      </c>
      <c r="D3193" s="159" t="s">
        <v>7862</v>
      </c>
      <c r="E3193" s="160">
        <v>1</v>
      </c>
      <c r="F3193" s="161">
        <v>808000</v>
      </c>
      <c r="G3193" s="161">
        <v>808000</v>
      </c>
      <c r="H3193" s="159" t="s">
        <v>3651</v>
      </c>
      <c r="I3193" s="159" t="s">
        <v>5505</v>
      </c>
      <c r="J3193" s="159" t="s">
        <v>5506</v>
      </c>
      <c r="K3193" s="159"/>
      <c r="L3193" s="159" t="s">
        <v>13576</v>
      </c>
    </row>
    <row r="3194" spans="1:12" x14ac:dyDescent="0.2">
      <c r="A3194" s="159" t="s">
        <v>10690</v>
      </c>
      <c r="B3194" s="159" t="s">
        <v>10691</v>
      </c>
      <c r="C3194" s="159" t="s">
        <v>10692</v>
      </c>
      <c r="D3194" s="159" t="s">
        <v>13577</v>
      </c>
      <c r="E3194" s="160">
        <v>2</v>
      </c>
      <c r="F3194" s="161">
        <v>14999999</v>
      </c>
      <c r="G3194" s="161">
        <v>14999999</v>
      </c>
      <c r="H3194" s="159" t="s">
        <v>3651</v>
      </c>
      <c r="I3194" s="159" t="s">
        <v>3656</v>
      </c>
      <c r="J3194" s="159" t="s">
        <v>10693</v>
      </c>
      <c r="K3194" s="159" t="s">
        <v>185</v>
      </c>
      <c r="L3194" s="159" t="s">
        <v>13578</v>
      </c>
    </row>
    <row r="3195" spans="1:12" x14ac:dyDescent="0.2">
      <c r="A3195" s="159" t="s">
        <v>11843</v>
      </c>
      <c r="B3195" s="159" t="s">
        <v>11844</v>
      </c>
      <c r="C3195" s="159" t="s">
        <v>13579</v>
      </c>
      <c r="D3195" s="159" t="s">
        <v>13579</v>
      </c>
      <c r="E3195" s="160">
        <v>1</v>
      </c>
      <c r="F3195" s="161">
        <v>2500000</v>
      </c>
      <c r="G3195" s="161">
        <v>2500000</v>
      </c>
      <c r="H3195" s="159" t="s">
        <v>3651</v>
      </c>
      <c r="I3195" s="159" t="s">
        <v>3690</v>
      </c>
      <c r="J3195" s="159" t="s">
        <v>13580</v>
      </c>
      <c r="K3195" s="159"/>
      <c r="L3195" s="159" t="s">
        <v>13581</v>
      </c>
    </row>
    <row r="3196" spans="1:12" x14ac:dyDescent="0.2">
      <c r="A3196" s="159" t="s">
        <v>7700</v>
      </c>
      <c r="B3196" s="159" t="s">
        <v>7701</v>
      </c>
      <c r="C3196" s="159" t="s">
        <v>13579</v>
      </c>
      <c r="D3196" s="159" t="s">
        <v>13579</v>
      </c>
      <c r="E3196" s="160">
        <v>1</v>
      </c>
      <c r="F3196" s="161">
        <v>4665479</v>
      </c>
      <c r="G3196" s="161">
        <v>9330958</v>
      </c>
      <c r="H3196" s="159" t="s">
        <v>3670</v>
      </c>
      <c r="I3196" s="159" t="s">
        <v>4846</v>
      </c>
      <c r="J3196" s="159" t="s">
        <v>4847</v>
      </c>
      <c r="K3196" s="159"/>
      <c r="L3196" s="159" t="s">
        <v>13582</v>
      </c>
    </row>
    <row r="3197" spans="1:12" x14ac:dyDescent="0.2">
      <c r="A3197" s="159" t="s">
        <v>13583</v>
      </c>
      <c r="B3197" s="159" t="s">
        <v>13584</v>
      </c>
      <c r="C3197" s="159" t="s">
        <v>13579</v>
      </c>
      <c r="D3197" s="159" t="s">
        <v>13579</v>
      </c>
      <c r="E3197" s="160">
        <v>1</v>
      </c>
      <c r="F3197" s="161">
        <v>1000000</v>
      </c>
      <c r="G3197" s="161">
        <v>1000000</v>
      </c>
      <c r="H3197" s="159" t="s">
        <v>3651</v>
      </c>
      <c r="I3197" s="159" t="s">
        <v>3680</v>
      </c>
      <c r="J3197" s="159" t="s">
        <v>13585</v>
      </c>
      <c r="K3197" s="159"/>
      <c r="L3197" s="159" t="s">
        <v>13586</v>
      </c>
    </row>
    <row r="3198" spans="1:12" x14ac:dyDescent="0.2">
      <c r="A3198" s="159" t="s">
        <v>13587</v>
      </c>
      <c r="B3198" s="159" t="s">
        <v>13588</v>
      </c>
      <c r="C3198" s="159" t="s">
        <v>13579</v>
      </c>
      <c r="D3198" s="159" t="s">
        <v>13579</v>
      </c>
      <c r="E3198" s="160">
        <v>1</v>
      </c>
      <c r="F3198" s="161">
        <v>14964623</v>
      </c>
      <c r="G3198" s="161">
        <v>14964623</v>
      </c>
      <c r="H3198" s="159" t="s">
        <v>3651</v>
      </c>
      <c r="I3198" s="159" t="s">
        <v>7988</v>
      </c>
      <c r="J3198" s="159" t="s">
        <v>13589</v>
      </c>
      <c r="K3198" s="159"/>
      <c r="L3198" s="159" t="s">
        <v>13590</v>
      </c>
    </row>
    <row r="3199" spans="1:12" x14ac:dyDescent="0.2">
      <c r="A3199" s="159" t="s">
        <v>5532</v>
      </c>
      <c r="B3199" s="159" t="s">
        <v>5533</v>
      </c>
      <c r="C3199" s="159" t="s">
        <v>7802</v>
      </c>
      <c r="D3199" s="159" t="s">
        <v>13591</v>
      </c>
      <c r="E3199" s="160">
        <v>2</v>
      </c>
      <c r="F3199" s="161">
        <v>8056500</v>
      </c>
      <c r="G3199" s="161">
        <v>10400000</v>
      </c>
      <c r="H3199" s="159" t="s">
        <v>3651</v>
      </c>
      <c r="I3199" s="159" t="s">
        <v>5209</v>
      </c>
      <c r="J3199" s="159" t="s">
        <v>5534</v>
      </c>
      <c r="K3199" s="159"/>
      <c r="L3199" s="159" t="s">
        <v>13592</v>
      </c>
    </row>
    <row r="3200" spans="1:12" x14ac:dyDescent="0.2">
      <c r="A3200" s="159" t="s">
        <v>13593</v>
      </c>
      <c r="B3200" s="159" t="s">
        <v>13594</v>
      </c>
      <c r="C3200" s="159" t="s">
        <v>7802</v>
      </c>
      <c r="D3200" s="159" t="s">
        <v>7802</v>
      </c>
      <c r="E3200" s="160">
        <v>1</v>
      </c>
      <c r="F3200" s="161">
        <v>539996</v>
      </c>
      <c r="G3200" s="161">
        <v>750000</v>
      </c>
      <c r="H3200" s="159" t="s">
        <v>3651</v>
      </c>
      <c r="I3200" s="159" t="s">
        <v>5380</v>
      </c>
      <c r="J3200" s="159" t="s">
        <v>13595</v>
      </c>
      <c r="K3200" s="159" t="s">
        <v>196</v>
      </c>
      <c r="L3200" s="159" t="s">
        <v>13596</v>
      </c>
    </row>
    <row r="3201" spans="1:12" x14ac:dyDescent="0.2">
      <c r="A3201" s="159" t="s">
        <v>6765</v>
      </c>
      <c r="B3201" s="159" t="s">
        <v>6766</v>
      </c>
      <c r="C3201" s="159" t="s">
        <v>7802</v>
      </c>
      <c r="D3201" s="159" t="s">
        <v>7802</v>
      </c>
      <c r="E3201" s="160">
        <v>1</v>
      </c>
      <c r="F3201" s="161">
        <v>215000</v>
      </c>
      <c r="G3201" s="161">
        <v>5000000</v>
      </c>
      <c r="H3201" s="159" t="s">
        <v>3651</v>
      </c>
      <c r="I3201" s="159" t="s">
        <v>3753</v>
      </c>
      <c r="J3201" s="159" t="s">
        <v>6767</v>
      </c>
      <c r="K3201" s="159" t="s">
        <v>189</v>
      </c>
      <c r="L3201" s="159" t="s">
        <v>13597</v>
      </c>
    </row>
    <row r="3202" spans="1:12" x14ac:dyDescent="0.2">
      <c r="A3202" s="159" t="s">
        <v>9925</v>
      </c>
      <c r="B3202" s="159" t="s">
        <v>9926</v>
      </c>
      <c r="C3202" s="159" t="s">
        <v>7802</v>
      </c>
      <c r="D3202" s="159" t="s">
        <v>7802</v>
      </c>
      <c r="E3202" s="160">
        <v>1</v>
      </c>
      <c r="F3202" s="161">
        <v>25425442</v>
      </c>
      <c r="G3202" s="161">
        <v>27000000</v>
      </c>
      <c r="H3202" s="159" t="s">
        <v>3651</v>
      </c>
      <c r="I3202" s="159" t="s">
        <v>3656</v>
      </c>
      <c r="J3202" s="159" t="s">
        <v>5849</v>
      </c>
      <c r="K3202" s="159"/>
      <c r="L3202" s="159" t="s">
        <v>13598</v>
      </c>
    </row>
    <row r="3203" spans="1:12" x14ac:dyDescent="0.2">
      <c r="A3203" s="159" t="s">
        <v>13599</v>
      </c>
      <c r="B3203" s="159" t="s">
        <v>13600</v>
      </c>
      <c r="C3203" s="159" t="s">
        <v>7802</v>
      </c>
      <c r="D3203" s="159" t="s">
        <v>7802</v>
      </c>
      <c r="E3203" s="160">
        <v>1</v>
      </c>
      <c r="F3203" s="161">
        <v>2500000</v>
      </c>
      <c r="G3203" s="161">
        <v>2500000</v>
      </c>
      <c r="H3203" s="159" t="s">
        <v>3651</v>
      </c>
      <c r="I3203" s="159" t="s">
        <v>3680</v>
      </c>
      <c r="J3203" s="159" t="s">
        <v>3680</v>
      </c>
      <c r="K3203" s="159" t="s">
        <v>185</v>
      </c>
      <c r="L3203" s="159" t="s">
        <v>13601</v>
      </c>
    </row>
    <row r="3204" spans="1:12" x14ac:dyDescent="0.2">
      <c r="A3204" s="159" t="s">
        <v>13602</v>
      </c>
      <c r="B3204" s="159" t="s">
        <v>13603</v>
      </c>
      <c r="C3204" s="159" t="s">
        <v>13604</v>
      </c>
      <c r="D3204" s="159" t="s">
        <v>13604</v>
      </c>
      <c r="E3204" s="160">
        <v>1</v>
      </c>
      <c r="F3204" s="161">
        <v>2251</v>
      </c>
      <c r="G3204" s="161">
        <v>2251</v>
      </c>
      <c r="H3204" s="159" t="s">
        <v>3670</v>
      </c>
      <c r="I3204" s="159" t="s">
        <v>4979</v>
      </c>
      <c r="J3204" s="159" t="s">
        <v>6017</v>
      </c>
      <c r="K3204" s="159" t="s">
        <v>193</v>
      </c>
      <c r="L3204" s="159" t="s">
        <v>13605</v>
      </c>
    </row>
    <row r="3205" spans="1:12" x14ac:dyDescent="0.2">
      <c r="A3205" s="159" t="s">
        <v>6340</v>
      </c>
      <c r="B3205" s="159" t="s">
        <v>6341</v>
      </c>
      <c r="C3205" s="159" t="s">
        <v>13604</v>
      </c>
      <c r="D3205" s="159" t="s">
        <v>13604</v>
      </c>
      <c r="E3205" s="160">
        <v>1</v>
      </c>
      <c r="F3205" s="161">
        <v>1425000</v>
      </c>
      <c r="G3205" s="161">
        <v>1425000</v>
      </c>
      <c r="H3205" s="159" t="s">
        <v>3651</v>
      </c>
      <c r="I3205" s="159" t="s">
        <v>3656</v>
      </c>
      <c r="J3205" s="159" t="s">
        <v>13606</v>
      </c>
      <c r="K3205" s="159"/>
      <c r="L3205" s="159" t="s">
        <v>13607</v>
      </c>
    </row>
    <row r="3206" spans="1:12" x14ac:dyDescent="0.2">
      <c r="A3206" s="159" t="s">
        <v>13608</v>
      </c>
      <c r="B3206" s="159" t="s">
        <v>13609</v>
      </c>
      <c r="C3206" s="159" t="s">
        <v>13604</v>
      </c>
      <c r="D3206" s="159" t="s">
        <v>13604</v>
      </c>
      <c r="E3206" s="160">
        <v>1</v>
      </c>
      <c r="F3206" s="161">
        <v>75000</v>
      </c>
      <c r="G3206" s="161">
        <v>2000000</v>
      </c>
      <c r="H3206" s="159" t="s">
        <v>3651</v>
      </c>
      <c r="I3206" s="159" t="s">
        <v>6498</v>
      </c>
      <c r="J3206" s="159" t="s">
        <v>12553</v>
      </c>
      <c r="K3206" s="159"/>
      <c r="L3206" s="159" t="s">
        <v>13610</v>
      </c>
    </row>
    <row r="3207" spans="1:12" x14ac:dyDescent="0.2">
      <c r="A3207" s="159" t="s">
        <v>7634</v>
      </c>
      <c r="B3207" s="159" t="s">
        <v>7635</v>
      </c>
      <c r="C3207" s="159" t="s">
        <v>2252</v>
      </c>
      <c r="D3207" s="159" t="s">
        <v>2252</v>
      </c>
      <c r="E3207" s="160">
        <v>1</v>
      </c>
      <c r="F3207" s="161">
        <v>1000000</v>
      </c>
      <c r="G3207" s="161">
        <v>1000000</v>
      </c>
      <c r="H3207" s="159" t="s">
        <v>3670</v>
      </c>
      <c r="I3207" s="159" t="s">
        <v>6980</v>
      </c>
      <c r="J3207" s="159" t="s">
        <v>7637</v>
      </c>
      <c r="K3207" s="159"/>
      <c r="L3207" s="159" t="s">
        <v>13611</v>
      </c>
    </row>
    <row r="3208" spans="1:12" x14ac:dyDescent="0.2">
      <c r="A3208" s="159" t="s">
        <v>13612</v>
      </c>
      <c r="B3208" s="159" t="s">
        <v>12049</v>
      </c>
      <c r="C3208" s="159" t="s">
        <v>2252</v>
      </c>
      <c r="D3208" s="159" t="s">
        <v>2252</v>
      </c>
      <c r="E3208" s="160">
        <v>1</v>
      </c>
      <c r="F3208" s="161">
        <v>50100000</v>
      </c>
      <c r="G3208" s="161">
        <v>50100000</v>
      </c>
      <c r="H3208" s="159" t="s">
        <v>3670</v>
      </c>
      <c r="I3208" s="159" t="s">
        <v>3810</v>
      </c>
      <c r="J3208" s="159" t="s">
        <v>5040</v>
      </c>
      <c r="K3208" s="159" t="s">
        <v>185</v>
      </c>
      <c r="L3208" s="159" t="s">
        <v>13613</v>
      </c>
    </row>
    <row r="3209" spans="1:12" x14ac:dyDescent="0.2">
      <c r="A3209" s="159" t="s">
        <v>8835</v>
      </c>
      <c r="B3209" s="159" t="s">
        <v>8836</v>
      </c>
      <c r="C3209" s="159" t="s">
        <v>2252</v>
      </c>
      <c r="D3209" s="159" t="s">
        <v>2252</v>
      </c>
      <c r="E3209" s="160">
        <v>1</v>
      </c>
      <c r="F3209" s="161">
        <v>361500</v>
      </c>
      <c r="G3209" s="161">
        <v>361500</v>
      </c>
      <c r="H3209" s="159" t="s">
        <v>3670</v>
      </c>
      <c r="I3209" s="159" t="s">
        <v>3687</v>
      </c>
      <c r="J3209" s="159" t="s">
        <v>8837</v>
      </c>
      <c r="K3209" s="159"/>
      <c r="L3209" s="159" t="s">
        <v>13614</v>
      </c>
    </row>
    <row r="3210" spans="1:12" x14ac:dyDescent="0.2">
      <c r="A3210" s="159" t="s">
        <v>6356</v>
      </c>
      <c r="B3210" s="159" t="s">
        <v>6357</v>
      </c>
      <c r="C3210" s="159" t="s">
        <v>13615</v>
      </c>
      <c r="D3210" s="159" t="s">
        <v>13615</v>
      </c>
      <c r="E3210" s="160">
        <v>1</v>
      </c>
      <c r="F3210" s="161">
        <v>11000000</v>
      </c>
      <c r="G3210" s="161">
        <v>11000000</v>
      </c>
      <c r="H3210" s="159" t="s">
        <v>3670</v>
      </c>
      <c r="I3210" s="159" t="s">
        <v>3671</v>
      </c>
      <c r="J3210" s="159" t="s">
        <v>4902</v>
      </c>
      <c r="K3210" s="159"/>
      <c r="L3210" s="159" t="s">
        <v>13616</v>
      </c>
    </row>
    <row r="3211" spans="1:12" x14ac:dyDescent="0.2">
      <c r="A3211" s="159" t="s">
        <v>13617</v>
      </c>
      <c r="B3211" s="159" t="s">
        <v>13618</v>
      </c>
      <c r="C3211" s="159" t="s">
        <v>13615</v>
      </c>
      <c r="D3211" s="159" t="s">
        <v>2408</v>
      </c>
      <c r="E3211" s="160">
        <v>2</v>
      </c>
      <c r="F3211" s="161">
        <v>2480000</v>
      </c>
      <c r="G3211" s="161">
        <v>5000000</v>
      </c>
      <c r="H3211" s="159" t="s">
        <v>3651</v>
      </c>
      <c r="I3211" s="159" t="s">
        <v>3776</v>
      </c>
      <c r="J3211" s="159" t="s">
        <v>13619</v>
      </c>
      <c r="K3211" s="159"/>
      <c r="L3211" s="159" t="s">
        <v>13620</v>
      </c>
    </row>
    <row r="3212" spans="1:12" x14ac:dyDescent="0.2">
      <c r="A3212" s="159" t="s">
        <v>8318</v>
      </c>
      <c r="B3212" s="159" t="s">
        <v>8319</v>
      </c>
      <c r="C3212" s="159" t="s">
        <v>13615</v>
      </c>
      <c r="D3212" s="159" t="s">
        <v>13615</v>
      </c>
      <c r="E3212" s="160">
        <v>1</v>
      </c>
      <c r="F3212" s="161">
        <v>6356956</v>
      </c>
      <c r="G3212" s="161">
        <v>7000000</v>
      </c>
      <c r="H3212" s="159" t="s">
        <v>3651</v>
      </c>
      <c r="I3212" s="159" t="s">
        <v>5733</v>
      </c>
      <c r="J3212" s="159" t="s">
        <v>8152</v>
      </c>
      <c r="K3212" s="159"/>
      <c r="L3212" s="159" t="s">
        <v>13621</v>
      </c>
    </row>
    <row r="3213" spans="1:12" x14ac:dyDescent="0.2">
      <c r="A3213" s="159" t="s">
        <v>5362</v>
      </c>
      <c r="B3213" s="159" t="s">
        <v>5363</v>
      </c>
      <c r="C3213" s="159" t="s">
        <v>13269</v>
      </c>
      <c r="D3213" s="159" t="s">
        <v>13269</v>
      </c>
      <c r="E3213" s="160">
        <v>1</v>
      </c>
      <c r="F3213" s="161">
        <v>6817466</v>
      </c>
      <c r="G3213" s="161">
        <v>30000000</v>
      </c>
      <c r="H3213" s="159" t="s">
        <v>3651</v>
      </c>
      <c r="I3213" s="159" t="s">
        <v>3671</v>
      </c>
      <c r="J3213" s="159" t="s">
        <v>5364</v>
      </c>
      <c r="K3213" s="159"/>
      <c r="L3213" s="159" t="s">
        <v>13622</v>
      </c>
    </row>
    <row r="3214" spans="1:12" x14ac:dyDescent="0.2">
      <c r="A3214" s="159" t="s">
        <v>13623</v>
      </c>
      <c r="B3214" s="159" t="s">
        <v>13624</v>
      </c>
      <c r="C3214" s="159" t="s">
        <v>13269</v>
      </c>
      <c r="D3214" s="159" t="s">
        <v>13269</v>
      </c>
      <c r="E3214" s="160">
        <v>1</v>
      </c>
      <c r="F3214" s="161">
        <v>0</v>
      </c>
      <c r="G3214" s="161">
        <v>5000000</v>
      </c>
      <c r="H3214" s="159" t="s">
        <v>3670</v>
      </c>
      <c r="I3214" s="159" t="s">
        <v>5807</v>
      </c>
      <c r="J3214" s="159" t="s">
        <v>13625</v>
      </c>
      <c r="K3214" s="159"/>
      <c r="L3214" s="159" t="s">
        <v>13626</v>
      </c>
    </row>
    <row r="3215" spans="1:12" x14ac:dyDescent="0.2">
      <c r="A3215" s="159" t="s">
        <v>13627</v>
      </c>
      <c r="B3215" s="159" t="s">
        <v>13628</v>
      </c>
      <c r="C3215" s="159" t="s">
        <v>13269</v>
      </c>
      <c r="D3215" s="159" t="s">
        <v>13269</v>
      </c>
      <c r="E3215" s="160">
        <v>1</v>
      </c>
      <c r="F3215" s="161">
        <v>30000000</v>
      </c>
      <c r="G3215" s="161">
        <v>30000000</v>
      </c>
      <c r="H3215" s="159" t="s">
        <v>3651</v>
      </c>
      <c r="I3215" s="159" t="s">
        <v>3656</v>
      </c>
      <c r="J3215" s="159" t="s">
        <v>4984</v>
      </c>
      <c r="K3215" s="159" t="s">
        <v>189</v>
      </c>
      <c r="L3215" s="159" t="s">
        <v>13629</v>
      </c>
    </row>
    <row r="3216" spans="1:12" x14ac:dyDescent="0.2">
      <c r="A3216" s="159" t="s">
        <v>12044</v>
      </c>
      <c r="B3216" s="159" t="s">
        <v>6515</v>
      </c>
      <c r="C3216" s="159" t="s">
        <v>13269</v>
      </c>
      <c r="D3216" s="159" t="s">
        <v>13269</v>
      </c>
      <c r="E3216" s="160">
        <v>1</v>
      </c>
      <c r="F3216" s="161">
        <v>2000000</v>
      </c>
      <c r="G3216" s="161">
        <v>2000000</v>
      </c>
      <c r="H3216" s="159" t="s">
        <v>3651</v>
      </c>
      <c r="I3216" s="159" t="s">
        <v>3671</v>
      </c>
      <c r="J3216" s="159" t="s">
        <v>6516</v>
      </c>
      <c r="K3216" s="159"/>
      <c r="L3216" s="159" t="s">
        <v>13630</v>
      </c>
    </row>
    <row r="3217" spans="1:12" x14ac:dyDescent="0.2">
      <c r="A3217" s="159" t="s">
        <v>13627</v>
      </c>
      <c r="B3217" s="159" t="s">
        <v>13628</v>
      </c>
      <c r="C3217" s="159" t="s">
        <v>13269</v>
      </c>
      <c r="D3217" s="159" t="s">
        <v>13269</v>
      </c>
      <c r="E3217" s="160">
        <v>1</v>
      </c>
      <c r="F3217" s="161">
        <v>25461184</v>
      </c>
      <c r="G3217" s="161">
        <v>25461184</v>
      </c>
      <c r="H3217" s="159" t="s">
        <v>3651</v>
      </c>
      <c r="I3217" s="159" t="s">
        <v>3656</v>
      </c>
      <c r="J3217" s="159" t="s">
        <v>4984</v>
      </c>
      <c r="K3217" s="159" t="s">
        <v>189</v>
      </c>
      <c r="L3217" s="159" t="s">
        <v>13631</v>
      </c>
    </row>
    <row r="3218" spans="1:12" x14ac:dyDescent="0.2">
      <c r="A3218" s="159" t="s">
        <v>13632</v>
      </c>
      <c r="B3218" s="159" t="s">
        <v>13633</v>
      </c>
      <c r="C3218" s="159" t="s">
        <v>12913</v>
      </c>
      <c r="D3218" s="159" t="s">
        <v>12913</v>
      </c>
      <c r="E3218" s="160">
        <v>1</v>
      </c>
      <c r="F3218" s="161">
        <v>1</v>
      </c>
      <c r="G3218" s="161"/>
      <c r="H3218" s="159" t="s">
        <v>3651</v>
      </c>
      <c r="I3218" s="159" t="s">
        <v>3753</v>
      </c>
      <c r="J3218" s="159" t="s">
        <v>6369</v>
      </c>
      <c r="K3218" s="159" t="s">
        <v>199</v>
      </c>
      <c r="L3218" s="159" t="s">
        <v>13634</v>
      </c>
    </row>
    <row r="3219" spans="1:12" x14ac:dyDescent="0.2">
      <c r="A3219" s="159" t="s">
        <v>13194</v>
      </c>
      <c r="B3219" s="159" t="s">
        <v>13195</v>
      </c>
      <c r="C3219" s="159" t="s">
        <v>12913</v>
      </c>
      <c r="D3219" s="159" t="s">
        <v>12913</v>
      </c>
      <c r="E3219" s="160">
        <v>1</v>
      </c>
      <c r="F3219" s="161">
        <v>3500000</v>
      </c>
      <c r="G3219" s="161">
        <v>10000000</v>
      </c>
      <c r="H3219" s="159" t="s">
        <v>3651</v>
      </c>
      <c r="I3219" s="159" t="s">
        <v>3671</v>
      </c>
      <c r="J3219" s="159" t="s">
        <v>4835</v>
      </c>
      <c r="K3219" s="159"/>
      <c r="L3219" s="159" t="s">
        <v>13635</v>
      </c>
    </row>
    <row r="3220" spans="1:12" x14ac:dyDescent="0.2">
      <c r="A3220" s="159" t="s">
        <v>13636</v>
      </c>
      <c r="B3220" s="159" t="s">
        <v>13637</v>
      </c>
      <c r="C3220" s="159" t="s">
        <v>12913</v>
      </c>
      <c r="D3220" s="159" t="s">
        <v>13577</v>
      </c>
      <c r="E3220" s="160">
        <v>2</v>
      </c>
      <c r="F3220" s="161">
        <v>1500000</v>
      </c>
      <c r="G3220" s="161">
        <v>2000000</v>
      </c>
      <c r="H3220" s="159" t="s">
        <v>3651</v>
      </c>
      <c r="I3220" s="159" t="s">
        <v>3660</v>
      </c>
      <c r="J3220" s="159" t="s">
        <v>5242</v>
      </c>
      <c r="K3220" s="159" t="s">
        <v>196</v>
      </c>
      <c r="L3220" s="159" t="s">
        <v>13638</v>
      </c>
    </row>
    <row r="3221" spans="1:12" x14ac:dyDescent="0.2">
      <c r="A3221" s="159" t="s">
        <v>12877</v>
      </c>
      <c r="B3221" s="159" t="s">
        <v>12878</v>
      </c>
      <c r="C3221" s="159" t="s">
        <v>12913</v>
      </c>
      <c r="D3221" s="159" t="s">
        <v>12913</v>
      </c>
      <c r="E3221" s="160">
        <v>1</v>
      </c>
      <c r="F3221" s="161">
        <v>814990</v>
      </c>
      <c r="G3221" s="161">
        <v>814990</v>
      </c>
      <c r="H3221" s="159" t="s">
        <v>3651</v>
      </c>
      <c r="I3221" s="159" t="s">
        <v>5250</v>
      </c>
      <c r="J3221" s="159" t="s">
        <v>5476</v>
      </c>
      <c r="K3221" s="159" t="s">
        <v>193</v>
      </c>
      <c r="L3221" s="159" t="s">
        <v>13639</v>
      </c>
    </row>
    <row r="3222" spans="1:12" x14ac:dyDescent="0.2">
      <c r="A3222" s="159" t="s">
        <v>10603</v>
      </c>
      <c r="B3222" s="159" t="s">
        <v>10604</v>
      </c>
      <c r="C3222" s="159" t="s">
        <v>12913</v>
      </c>
      <c r="D3222" s="159" t="s">
        <v>12913</v>
      </c>
      <c r="E3222" s="160">
        <v>1</v>
      </c>
      <c r="F3222" s="161">
        <v>550000</v>
      </c>
      <c r="G3222" s="161">
        <v>1100000</v>
      </c>
      <c r="H3222" s="159" t="s">
        <v>3651</v>
      </c>
      <c r="I3222" s="159" t="s">
        <v>3716</v>
      </c>
      <c r="J3222" s="159" t="s">
        <v>10605</v>
      </c>
      <c r="K3222" s="159" t="s">
        <v>193</v>
      </c>
      <c r="L3222" s="159" t="s">
        <v>13640</v>
      </c>
    </row>
    <row r="3223" spans="1:12" x14ac:dyDescent="0.2">
      <c r="A3223" s="159" t="s">
        <v>8294</v>
      </c>
      <c r="B3223" s="159" t="s">
        <v>8295</v>
      </c>
      <c r="C3223" s="159" t="s">
        <v>13641</v>
      </c>
      <c r="D3223" s="159" t="s">
        <v>13641</v>
      </c>
      <c r="E3223" s="160">
        <v>1</v>
      </c>
      <c r="F3223" s="161">
        <v>336833</v>
      </c>
      <c r="G3223" s="161">
        <v>19999996</v>
      </c>
      <c r="H3223" s="159" t="s">
        <v>3651</v>
      </c>
      <c r="I3223" s="159" t="s">
        <v>4996</v>
      </c>
      <c r="J3223" s="159" t="s">
        <v>13642</v>
      </c>
      <c r="K3223" s="159"/>
      <c r="L3223" s="159" t="s">
        <v>13643</v>
      </c>
    </row>
    <row r="3224" spans="1:12" x14ac:dyDescent="0.2">
      <c r="A3224" s="159" t="s">
        <v>10737</v>
      </c>
      <c r="B3224" s="159" t="s">
        <v>10738</v>
      </c>
      <c r="C3224" s="159" t="s">
        <v>13641</v>
      </c>
      <c r="D3224" s="159" t="s">
        <v>13641</v>
      </c>
      <c r="E3224" s="160">
        <v>1</v>
      </c>
      <c r="F3224" s="161">
        <v>4216794</v>
      </c>
      <c r="G3224" s="161">
        <v>4216794</v>
      </c>
      <c r="H3224" s="159" t="s">
        <v>3651</v>
      </c>
      <c r="I3224" s="159" t="s">
        <v>3666</v>
      </c>
      <c r="J3224" s="159" t="s">
        <v>12827</v>
      </c>
      <c r="K3224" s="159"/>
      <c r="L3224" s="159" t="s">
        <v>13644</v>
      </c>
    </row>
    <row r="3225" spans="1:12" x14ac:dyDescent="0.2">
      <c r="A3225" s="159" t="s">
        <v>13645</v>
      </c>
      <c r="B3225" s="159" t="s">
        <v>13646</v>
      </c>
      <c r="C3225" s="159" t="s">
        <v>13641</v>
      </c>
      <c r="D3225" s="159" t="s">
        <v>13647</v>
      </c>
      <c r="E3225" s="160">
        <v>2</v>
      </c>
      <c r="F3225" s="161">
        <v>1481812</v>
      </c>
      <c r="G3225" s="161">
        <v>3000000</v>
      </c>
      <c r="H3225" s="159" t="s">
        <v>3651</v>
      </c>
      <c r="I3225" s="159" t="s">
        <v>3663</v>
      </c>
      <c r="J3225" s="159" t="s">
        <v>5044</v>
      </c>
      <c r="K3225" s="159"/>
      <c r="L3225" s="159" t="s">
        <v>13648</v>
      </c>
    </row>
    <row r="3226" spans="1:12" x14ac:dyDescent="0.2">
      <c r="A3226" s="159" t="s">
        <v>13649</v>
      </c>
      <c r="B3226" s="159" t="s">
        <v>13650</v>
      </c>
      <c r="C3226" s="159" t="s">
        <v>13641</v>
      </c>
      <c r="D3226" s="159" t="s">
        <v>13641</v>
      </c>
      <c r="E3226" s="160">
        <v>1</v>
      </c>
      <c r="F3226" s="161">
        <v>2844388</v>
      </c>
      <c r="G3226" s="161">
        <v>4000000</v>
      </c>
      <c r="H3226" s="159" t="s">
        <v>3651</v>
      </c>
      <c r="I3226" s="159" t="s">
        <v>3871</v>
      </c>
      <c r="J3226" s="159" t="s">
        <v>3872</v>
      </c>
      <c r="K3226" s="159" t="s">
        <v>189</v>
      </c>
      <c r="L3226" s="159" t="s">
        <v>13651</v>
      </c>
    </row>
    <row r="3227" spans="1:12" x14ac:dyDescent="0.2">
      <c r="A3227" s="159" t="s">
        <v>13652</v>
      </c>
      <c r="B3227" s="159" t="s">
        <v>13653</v>
      </c>
      <c r="C3227" s="159" t="s">
        <v>12660</v>
      </c>
      <c r="D3227" s="159" t="s">
        <v>12660</v>
      </c>
      <c r="E3227" s="160">
        <v>1</v>
      </c>
      <c r="F3227" s="161">
        <v>4666668</v>
      </c>
      <c r="G3227" s="161">
        <v>14000002</v>
      </c>
      <c r="H3227" s="159" t="s">
        <v>3651</v>
      </c>
      <c r="I3227" s="159" t="s">
        <v>3671</v>
      </c>
      <c r="J3227" s="159" t="s">
        <v>3887</v>
      </c>
      <c r="K3227" s="159" t="s">
        <v>199</v>
      </c>
      <c r="L3227" s="159" t="s">
        <v>13654</v>
      </c>
    </row>
    <row r="3228" spans="1:12" x14ac:dyDescent="0.2">
      <c r="A3228" s="159" t="s">
        <v>9985</v>
      </c>
      <c r="B3228" s="159" t="s">
        <v>9986</v>
      </c>
      <c r="C3228" s="159" t="s">
        <v>12660</v>
      </c>
      <c r="D3228" s="159" t="s">
        <v>12660</v>
      </c>
      <c r="E3228" s="160">
        <v>1</v>
      </c>
      <c r="F3228" s="161">
        <v>0</v>
      </c>
      <c r="G3228" s="161">
        <v>75000000</v>
      </c>
      <c r="H3228" s="159" t="s">
        <v>3651</v>
      </c>
      <c r="I3228" s="159" t="s">
        <v>3671</v>
      </c>
      <c r="J3228" s="159" t="s">
        <v>3887</v>
      </c>
      <c r="K3228" s="159"/>
      <c r="L3228" s="159" t="s">
        <v>13655</v>
      </c>
    </row>
    <row r="3229" spans="1:12" x14ac:dyDescent="0.2">
      <c r="A3229" s="159" t="s">
        <v>12427</v>
      </c>
      <c r="B3229" s="159" t="s">
        <v>12428</v>
      </c>
      <c r="C3229" s="159" t="s">
        <v>3415</v>
      </c>
      <c r="D3229" s="159" t="s">
        <v>3415</v>
      </c>
      <c r="E3229" s="160">
        <v>1</v>
      </c>
      <c r="F3229" s="161">
        <v>250000</v>
      </c>
      <c r="G3229" s="161">
        <v>1500000</v>
      </c>
      <c r="H3229" s="159" t="s">
        <v>3651</v>
      </c>
      <c r="I3229" s="159" t="s">
        <v>3753</v>
      </c>
      <c r="J3229" s="159" t="s">
        <v>5330</v>
      </c>
      <c r="K3229" s="159"/>
      <c r="L3229" s="159" t="s">
        <v>13656</v>
      </c>
    </row>
    <row r="3230" spans="1:12" x14ac:dyDescent="0.2">
      <c r="A3230" s="159" t="s">
        <v>6416</v>
      </c>
      <c r="B3230" s="159" t="s">
        <v>6417</v>
      </c>
      <c r="C3230" s="159" t="s">
        <v>3415</v>
      </c>
      <c r="D3230" s="159" t="s">
        <v>3415</v>
      </c>
      <c r="E3230" s="160">
        <v>1</v>
      </c>
      <c r="F3230" s="161">
        <v>100000</v>
      </c>
      <c r="G3230" s="161">
        <v>1000000</v>
      </c>
      <c r="H3230" s="159" t="s">
        <v>3651</v>
      </c>
      <c r="I3230" s="159" t="s">
        <v>3656</v>
      </c>
      <c r="J3230" s="159" t="s">
        <v>5077</v>
      </c>
      <c r="K3230" s="159" t="s">
        <v>185</v>
      </c>
      <c r="L3230" s="159" t="s">
        <v>13657</v>
      </c>
    </row>
    <row r="3231" spans="1:12" x14ac:dyDescent="0.2">
      <c r="A3231" s="159" t="s">
        <v>13658</v>
      </c>
      <c r="B3231" s="159" t="s">
        <v>13659</v>
      </c>
      <c r="C3231" s="159" t="s">
        <v>2863</v>
      </c>
      <c r="D3231" s="159" t="s">
        <v>2863</v>
      </c>
      <c r="E3231" s="160">
        <v>1</v>
      </c>
      <c r="F3231" s="161">
        <v>49999999</v>
      </c>
      <c r="G3231" s="161">
        <v>49999999</v>
      </c>
      <c r="H3231" s="159" t="s">
        <v>3670</v>
      </c>
      <c r="I3231" s="159" t="s">
        <v>3656</v>
      </c>
      <c r="J3231" s="159" t="s">
        <v>5270</v>
      </c>
      <c r="K3231" s="159"/>
      <c r="L3231" s="159" t="s">
        <v>13660</v>
      </c>
    </row>
    <row r="3232" spans="1:12" x14ac:dyDescent="0.2">
      <c r="A3232" s="159" t="s">
        <v>13661</v>
      </c>
      <c r="B3232" s="159" t="s">
        <v>13662</v>
      </c>
      <c r="C3232" s="159" t="s">
        <v>2863</v>
      </c>
      <c r="D3232" s="159" t="s">
        <v>2863</v>
      </c>
      <c r="E3232" s="160">
        <v>1</v>
      </c>
      <c r="F3232" s="161">
        <v>35199</v>
      </c>
      <c r="G3232" s="161">
        <v>3600000</v>
      </c>
      <c r="H3232" s="159" t="s">
        <v>3651</v>
      </c>
      <c r="I3232" s="159" t="s">
        <v>6772</v>
      </c>
      <c r="J3232" s="159" t="s">
        <v>13663</v>
      </c>
      <c r="K3232" s="159"/>
      <c r="L3232" s="159" t="s">
        <v>13664</v>
      </c>
    </row>
    <row r="3233" spans="1:12" x14ac:dyDescent="0.2">
      <c r="A3233" s="159" t="s">
        <v>13665</v>
      </c>
      <c r="B3233" s="159" t="s">
        <v>13666</v>
      </c>
      <c r="C3233" s="159" t="s">
        <v>13667</v>
      </c>
      <c r="D3233" s="159" t="s">
        <v>13667</v>
      </c>
      <c r="E3233" s="160">
        <v>1</v>
      </c>
      <c r="F3233" s="161">
        <v>1000000</v>
      </c>
      <c r="G3233" s="161">
        <v>10000000</v>
      </c>
      <c r="H3233" s="159" t="s">
        <v>3670</v>
      </c>
      <c r="I3233" s="159" t="s">
        <v>3704</v>
      </c>
      <c r="J3233" s="159" t="s">
        <v>7430</v>
      </c>
      <c r="K3233" s="159"/>
      <c r="L3233" s="159" t="s">
        <v>13668</v>
      </c>
    </row>
    <row r="3234" spans="1:12" x14ac:dyDescent="0.2">
      <c r="A3234" s="159" t="s">
        <v>13669</v>
      </c>
      <c r="B3234" s="159" t="s">
        <v>13670</v>
      </c>
      <c r="C3234" s="159" t="s">
        <v>13671</v>
      </c>
      <c r="D3234" s="159" t="s">
        <v>13671</v>
      </c>
      <c r="E3234" s="160">
        <v>1</v>
      </c>
      <c r="F3234" s="161">
        <v>1430000</v>
      </c>
      <c r="G3234" s="161">
        <v>4950001</v>
      </c>
      <c r="H3234" s="159" t="s">
        <v>3651</v>
      </c>
      <c r="I3234" s="159" t="s">
        <v>3687</v>
      </c>
      <c r="J3234" s="159" t="s">
        <v>4907</v>
      </c>
      <c r="K3234" s="159" t="s">
        <v>199</v>
      </c>
      <c r="L3234" s="159" t="s">
        <v>13672</v>
      </c>
    </row>
    <row r="3235" spans="1:12" x14ac:dyDescent="0.2">
      <c r="A3235" s="159" t="s">
        <v>7071</v>
      </c>
      <c r="B3235" s="159" t="s">
        <v>7072</v>
      </c>
      <c r="C3235" s="159" t="s">
        <v>13673</v>
      </c>
      <c r="D3235" s="159" t="s">
        <v>13673</v>
      </c>
      <c r="E3235" s="160">
        <v>1</v>
      </c>
      <c r="F3235" s="161">
        <v>28548588</v>
      </c>
      <c r="G3235" s="161">
        <v>38286410</v>
      </c>
      <c r="H3235" s="159" t="s">
        <v>3651</v>
      </c>
      <c r="I3235" s="159" t="s">
        <v>3666</v>
      </c>
      <c r="J3235" s="159" t="s">
        <v>13674</v>
      </c>
      <c r="K3235" s="159"/>
      <c r="L3235" s="159" t="s">
        <v>13675</v>
      </c>
    </row>
    <row r="3236" spans="1:12" x14ac:dyDescent="0.2">
      <c r="A3236" s="159" t="s">
        <v>9135</v>
      </c>
      <c r="B3236" s="159" t="s">
        <v>9136</v>
      </c>
      <c r="C3236" s="159" t="s">
        <v>13673</v>
      </c>
      <c r="D3236" s="159" t="s">
        <v>13673</v>
      </c>
      <c r="E3236" s="160">
        <v>1</v>
      </c>
      <c r="F3236" s="161">
        <v>30100000</v>
      </c>
      <c r="G3236" s="161">
        <v>30100000</v>
      </c>
      <c r="H3236" s="159" t="s">
        <v>3651</v>
      </c>
      <c r="I3236" s="159" t="s">
        <v>5733</v>
      </c>
      <c r="J3236" s="159" t="s">
        <v>7388</v>
      </c>
      <c r="K3236" s="159"/>
      <c r="L3236" s="159" t="s">
        <v>13676</v>
      </c>
    </row>
    <row r="3237" spans="1:12" x14ac:dyDescent="0.2">
      <c r="A3237" s="159" t="s">
        <v>7348</v>
      </c>
      <c r="B3237" s="159" t="s">
        <v>7349</v>
      </c>
      <c r="C3237" s="159" t="s">
        <v>13673</v>
      </c>
      <c r="D3237" s="159" t="s">
        <v>13673</v>
      </c>
      <c r="E3237" s="160">
        <v>1</v>
      </c>
      <c r="F3237" s="161">
        <v>1389676</v>
      </c>
      <c r="G3237" s="161"/>
      <c r="H3237" s="159" t="s">
        <v>3651</v>
      </c>
      <c r="I3237" s="159" t="s">
        <v>3683</v>
      </c>
      <c r="J3237" s="159" t="s">
        <v>8687</v>
      </c>
      <c r="K3237" s="159"/>
      <c r="L3237" s="159" t="s">
        <v>13677</v>
      </c>
    </row>
    <row r="3238" spans="1:12" x14ac:dyDescent="0.2">
      <c r="A3238" s="159" t="s">
        <v>13678</v>
      </c>
      <c r="B3238" s="159" t="s">
        <v>13679</v>
      </c>
      <c r="C3238" s="159" t="s">
        <v>13673</v>
      </c>
      <c r="D3238" s="159" t="s">
        <v>13673</v>
      </c>
      <c r="E3238" s="160">
        <v>1</v>
      </c>
      <c r="F3238" s="161">
        <v>0</v>
      </c>
      <c r="G3238" s="161"/>
      <c r="H3238" s="159" t="s">
        <v>3651</v>
      </c>
      <c r="I3238" s="159" t="s">
        <v>5184</v>
      </c>
      <c r="J3238" s="159" t="s">
        <v>6083</v>
      </c>
      <c r="K3238" s="159" t="s">
        <v>182</v>
      </c>
      <c r="L3238" s="159" t="s">
        <v>13680</v>
      </c>
    </row>
    <row r="3239" spans="1:12" x14ac:dyDescent="0.2">
      <c r="A3239" s="159" t="s">
        <v>13681</v>
      </c>
      <c r="B3239" s="159" t="s">
        <v>13682</v>
      </c>
      <c r="C3239" s="159" t="s">
        <v>13103</v>
      </c>
      <c r="D3239" s="159" t="s">
        <v>13683</v>
      </c>
      <c r="E3239" s="160">
        <v>3</v>
      </c>
      <c r="F3239" s="161">
        <v>0</v>
      </c>
      <c r="G3239" s="161">
        <v>30000000</v>
      </c>
      <c r="H3239" s="159" t="s">
        <v>3651</v>
      </c>
      <c r="I3239" s="159" t="s">
        <v>3753</v>
      </c>
      <c r="J3239" s="159" t="s">
        <v>3884</v>
      </c>
      <c r="K3239" s="159" t="s">
        <v>199</v>
      </c>
      <c r="L3239" s="159" t="s">
        <v>13684</v>
      </c>
    </row>
    <row r="3240" spans="1:12" x14ac:dyDescent="0.2">
      <c r="A3240" s="159" t="s">
        <v>3898</v>
      </c>
      <c r="B3240" s="159" t="s">
        <v>7858</v>
      </c>
      <c r="C3240" s="159" t="s">
        <v>13103</v>
      </c>
      <c r="D3240" s="159" t="s">
        <v>13103</v>
      </c>
      <c r="E3240" s="160">
        <v>1</v>
      </c>
      <c r="F3240" s="161">
        <v>188187915</v>
      </c>
      <c r="G3240" s="161">
        <v>372449989</v>
      </c>
      <c r="H3240" s="159" t="s">
        <v>3651</v>
      </c>
      <c r="I3240" s="159" t="s">
        <v>3656</v>
      </c>
      <c r="J3240" s="159" t="s">
        <v>3899</v>
      </c>
      <c r="K3240" s="159"/>
      <c r="L3240" s="159" t="s">
        <v>3900</v>
      </c>
    </row>
    <row r="3241" spans="1:12" x14ac:dyDescent="0.2">
      <c r="A3241" s="159" t="s">
        <v>13685</v>
      </c>
      <c r="B3241" s="159" t="s">
        <v>13686</v>
      </c>
      <c r="C3241" s="159" t="s">
        <v>4014</v>
      </c>
      <c r="D3241" s="159" t="s">
        <v>13687</v>
      </c>
      <c r="E3241" s="160">
        <v>2</v>
      </c>
      <c r="F3241" s="161">
        <v>500000</v>
      </c>
      <c r="G3241" s="161">
        <v>500000</v>
      </c>
      <c r="H3241" s="159" t="s">
        <v>3651</v>
      </c>
      <c r="I3241" s="159" t="s">
        <v>3753</v>
      </c>
      <c r="J3241" s="159" t="s">
        <v>13688</v>
      </c>
      <c r="K3241" s="159"/>
      <c r="L3241" s="159" t="s">
        <v>13689</v>
      </c>
    </row>
    <row r="3242" spans="1:12" x14ac:dyDescent="0.2">
      <c r="A3242" s="159" t="s">
        <v>4007</v>
      </c>
      <c r="B3242" s="159" t="s">
        <v>5064</v>
      </c>
      <c r="C3242" s="159" t="s">
        <v>4014</v>
      </c>
      <c r="D3242" s="159" t="s">
        <v>4014</v>
      </c>
      <c r="E3242" s="160">
        <v>1</v>
      </c>
      <c r="F3242" s="161">
        <v>13555109</v>
      </c>
      <c r="G3242" s="161">
        <v>15764780</v>
      </c>
      <c r="H3242" s="159" t="s">
        <v>3670</v>
      </c>
      <c r="I3242" s="159" t="s">
        <v>4010</v>
      </c>
      <c r="J3242" s="159" t="s">
        <v>5065</v>
      </c>
      <c r="K3242" s="159"/>
      <c r="L3242" s="159" t="s">
        <v>4015</v>
      </c>
    </row>
    <row r="3243" spans="1:12" x14ac:dyDescent="0.2">
      <c r="A3243" s="159" t="s">
        <v>13690</v>
      </c>
      <c r="B3243" s="159" t="s">
        <v>13691</v>
      </c>
      <c r="C3243" s="159" t="s">
        <v>12708</v>
      </c>
      <c r="D3243" s="159" t="s">
        <v>12708</v>
      </c>
      <c r="E3243" s="160">
        <v>1</v>
      </c>
      <c r="F3243" s="161">
        <v>0</v>
      </c>
      <c r="G3243" s="161"/>
      <c r="H3243" s="159" t="s">
        <v>3651</v>
      </c>
      <c r="I3243" s="159" t="s">
        <v>3680</v>
      </c>
      <c r="J3243" s="159" t="s">
        <v>3680</v>
      </c>
      <c r="K3243" s="159" t="s">
        <v>199</v>
      </c>
      <c r="L3243" s="159" t="s">
        <v>13692</v>
      </c>
    </row>
    <row r="3244" spans="1:12" x14ac:dyDescent="0.2">
      <c r="A3244" s="159" t="s">
        <v>13693</v>
      </c>
      <c r="B3244" s="159" t="s">
        <v>13694</v>
      </c>
      <c r="C3244" s="159" t="s">
        <v>13695</v>
      </c>
      <c r="D3244" s="159" t="s">
        <v>13695</v>
      </c>
      <c r="E3244" s="160">
        <v>1</v>
      </c>
      <c r="F3244" s="161">
        <v>5990056</v>
      </c>
      <c r="G3244" s="161">
        <v>15000000</v>
      </c>
      <c r="H3244" s="159" t="s">
        <v>3651</v>
      </c>
      <c r="I3244" s="159" t="s">
        <v>5733</v>
      </c>
      <c r="J3244" s="159" t="s">
        <v>13696</v>
      </c>
      <c r="K3244" s="159"/>
      <c r="L3244" s="159" t="s">
        <v>13697</v>
      </c>
    </row>
    <row r="3245" spans="1:12" x14ac:dyDescent="0.2">
      <c r="A3245" s="159" t="s">
        <v>13698</v>
      </c>
      <c r="B3245" s="159" t="s">
        <v>13699</v>
      </c>
      <c r="C3245" s="159" t="s">
        <v>13695</v>
      </c>
      <c r="D3245" s="159" t="s">
        <v>13695</v>
      </c>
      <c r="E3245" s="160">
        <v>1</v>
      </c>
      <c r="F3245" s="161">
        <v>10800000</v>
      </c>
      <c r="G3245" s="161">
        <v>10800000</v>
      </c>
      <c r="H3245" s="159" t="s">
        <v>3670</v>
      </c>
      <c r="I3245" s="159" t="s">
        <v>13700</v>
      </c>
      <c r="J3245" s="159" t="s">
        <v>13701</v>
      </c>
      <c r="K3245" s="159"/>
      <c r="L3245" s="159" t="s">
        <v>13702</v>
      </c>
    </row>
    <row r="3246" spans="1:12" x14ac:dyDescent="0.2">
      <c r="A3246" s="159" t="s">
        <v>12681</v>
      </c>
      <c r="B3246" s="159" t="s">
        <v>12682</v>
      </c>
      <c r="C3246" s="159" t="s">
        <v>13695</v>
      </c>
      <c r="D3246" s="159" t="s">
        <v>13703</v>
      </c>
      <c r="E3246" s="160">
        <v>2</v>
      </c>
      <c r="F3246" s="161">
        <v>1715000</v>
      </c>
      <c r="G3246" s="161">
        <v>3000000</v>
      </c>
      <c r="H3246" s="159" t="s">
        <v>3670</v>
      </c>
      <c r="I3246" s="159" t="s">
        <v>3680</v>
      </c>
      <c r="J3246" s="159" t="s">
        <v>13704</v>
      </c>
      <c r="K3246" s="159"/>
      <c r="L3246" s="159" t="s">
        <v>13705</v>
      </c>
    </row>
    <row r="3247" spans="1:12" x14ac:dyDescent="0.2">
      <c r="A3247" s="159" t="s">
        <v>3713</v>
      </c>
      <c r="B3247" s="159" t="s">
        <v>3714</v>
      </c>
      <c r="C3247" s="159" t="s">
        <v>3578</v>
      </c>
      <c r="D3247" s="159" t="s">
        <v>3578</v>
      </c>
      <c r="E3247" s="160">
        <v>1</v>
      </c>
      <c r="F3247" s="161">
        <v>232149</v>
      </c>
      <c r="G3247" s="161">
        <v>5080826</v>
      </c>
      <c r="H3247" s="159" t="s">
        <v>3651</v>
      </c>
      <c r="I3247" s="159" t="s">
        <v>3716</v>
      </c>
      <c r="J3247" s="159" t="s">
        <v>4204</v>
      </c>
      <c r="K3247" s="159"/>
      <c r="L3247" s="159" t="s">
        <v>3579</v>
      </c>
    </row>
    <row r="3248" spans="1:12" x14ac:dyDescent="0.2">
      <c r="A3248" s="159" t="s">
        <v>7393</v>
      </c>
      <c r="B3248" s="159" t="s">
        <v>7394</v>
      </c>
      <c r="C3248" s="159" t="s">
        <v>3578</v>
      </c>
      <c r="D3248" s="159" t="s">
        <v>3578</v>
      </c>
      <c r="E3248" s="160">
        <v>1</v>
      </c>
      <c r="F3248" s="161">
        <v>350000</v>
      </c>
      <c r="G3248" s="161">
        <v>750000</v>
      </c>
      <c r="H3248" s="159" t="s">
        <v>3651</v>
      </c>
      <c r="I3248" s="159" t="s">
        <v>3716</v>
      </c>
      <c r="J3248" s="159" t="s">
        <v>5266</v>
      </c>
      <c r="K3248" s="159"/>
      <c r="L3248" s="159" t="s">
        <v>13706</v>
      </c>
    </row>
    <row r="3249" spans="1:12" x14ac:dyDescent="0.2">
      <c r="A3249" s="159" t="s">
        <v>13707</v>
      </c>
      <c r="B3249" s="159" t="s">
        <v>13708</v>
      </c>
      <c r="C3249" s="159" t="s">
        <v>3578</v>
      </c>
      <c r="D3249" s="159" t="s">
        <v>3578</v>
      </c>
      <c r="E3249" s="160">
        <v>1</v>
      </c>
      <c r="F3249" s="161">
        <v>0</v>
      </c>
      <c r="G3249" s="161"/>
      <c r="H3249" s="159" t="s">
        <v>3651</v>
      </c>
      <c r="I3249" s="159" t="s">
        <v>3958</v>
      </c>
      <c r="J3249" s="159" t="s">
        <v>4911</v>
      </c>
      <c r="K3249" s="159" t="s">
        <v>199</v>
      </c>
      <c r="L3249" s="159" t="s">
        <v>13709</v>
      </c>
    </row>
    <row r="3250" spans="1:12" x14ac:dyDescent="0.2">
      <c r="A3250" s="159" t="s">
        <v>6427</v>
      </c>
      <c r="B3250" s="159" t="s">
        <v>6428</v>
      </c>
      <c r="C3250" s="159" t="s">
        <v>13710</v>
      </c>
      <c r="D3250" s="159" t="s">
        <v>13710</v>
      </c>
      <c r="E3250" s="160">
        <v>1</v>
      </c>
      <c r="F3250" s="161">
        <v>6812230</v>
      </c>
      <c r="G3250" s="161">
        <v>6812230</v>
      </c>
      <c r="H3250" s="159" t="s">
        <v>3651</v>
      </c>
      <c r="I3250" s="159" t="s">
        <v>3690</v>
      </c>
      <c r="J3250" s="159" t="s">
        <v>6429</v>
      </c>
      <c r="K3250" s="159"/>
      <c r="L3250" s="159" t="s">
        <v>13711</v>
      </c>
    </row>
    <row r="3251" spans="1:12" x14ac:dyDescent="0.2">
      <c r="A3251" s="159" t="s">
        <v>13712</v>
      </c>
      <c r="B3251" s="159" t="s">
        <v>13713</v>
      </c>
      <c r="C3251" s="159" t="s">
        <v>13710</v>
      </c>
      <c r="D3251" s="159" t="s">
        <v>13710</v>
      </c>
      <c r="E3251" s="160">
        <v>1</v>
      </c>
      <c r="F3251" s="161">
        <v>10000</v>
      </c>
      <c r="G3251" s="161">
        <v>20000000</v>
      </c>
      <c r="H3251" s="159" t="s">
        <v>3651</v>
      </c>
      <c r="I3251" s="159" t="s">
        <v>3690</v>
      </c>
      <c r="J3251" s="159" t="s">
        <v>7736</v>
      </c>
      <c r="K3251" s="159" t="s">
        <v>196</v>
      </c>
      <c r="L3251" s="159" t="s">
        <v>13714</v>
      </c>
    </row>
    <row r="3252" spans="1:12" x14ac:dyDescent="0.2">
      <c r="A3252" s="159" t="s">
        <v>6427</v>
      </c>
      <c r="B3252" s="159" t="s">
        <v>6428</v>
      </c>
      <c r="C3252" s="159" t="s">
        <v>13710</v>
      </c>
      <c r="D3252" s="159" t="s">
        <v>13710</v>
      </c>
      <c r="E3252" s="160">
        <v>1</v>
      </c>
      <c r="F3252" s="161">
        <v>2000000</v>
      </c>
      <c r="G3252" s="161">
        <v>2000000</v>
      </c>
      <c r="H3252" s="159" t="s">
        <v>3651</v>
      </c>
      <c r="I3252" s="159" t="s">
        <v>3690</v>
      </c>
      <c r="J3252" s="159" t="s">
        <v>6429</v>
      </c>
      <c r="K3252" s="159"/>
      <c r="L3252" s="159" t="s">
        <v>13715</v>
      </c>
    </row>
    <row r="3253" spans="1:12" x14ac:dyDescent="0.2">
      <c r="A3253" s="159" t="s">
        <v>6427</v>
      </c>
      <c r="B3253" s="159" t="s">
        <v>6428</v>
      </c>
      <c r="C3253" s="159" t="s">
        <v>13710</v>
      </c>
      <c r="D3253" s="159" t="s">
        <v>13710</v>
      </c>
      <c r="E3253" s="160">
        <v>1</v>
      </c>
      <c r="F3253" s="161">
        <v>1035000</v>
      </c>
      <c r="G3253" s="161">
        <v>1035000</v>
      </c>
      <c r="H3253" s="159" t="s">
        <v>3651</v>
      </c>
      <c r="I3253" s="159" t="s">
        <v>3690</v>
      </c>
      <c r="J3253" s="159" t="s">
        <v>6429</v>
      </c>
      <c r="K3253" s="159"/>
      <c r="L3253" s="159" t="s">
        <v>13716</v>
      </c>
    </row>
    <row r="3254" spans="1:12" x14ac:dyDescent="0.2">
      <c r="A3254" s="159" t="s">
        <v>10369</v>
      </c>
      <c r="B3254" s="159" t="s">
        <v>10370</v>
      </c>
      <c r="C3254" s="159" t="s">
        <v>13710</v>
      </c>
      <c r="D3254" s="159" t="s">
        <v>13710</v>
      </c>
      <c r="E3254" s="160">
        <v>1</v>
      </c>
      <c r="F3254" s="161">
        <v>175000000</v>
      </c>
      <c r="G3254" s="161">
        <v>175000000</v>
      </c>
      <c r="H3254" s="159" t="s">
        <v>3651</v>
      </c>
      <c r="I3254" s="159" t="s">
        <v>3753</v>
      </c>
      <c r="J3254" s="159" t="s">
        <v>13717</v>
      </c>
      <c r="K3254" s="159" t="s">
        <v>182</v>
      </c>
      <c r="L3254" s="159" t="s">
        <v>13718</v>
      </c>
    </row>
    <row r="3255" spans="1:12" x14ac:dyDescent="0.2">
      <c r="A3255" s="159" t="s">
        <v>13583</v>
      </c>
      <c r="B3255" s="159" t="s">
        <v>13584</v>
      </c>
      <c r="C3255" s="159" t="s">
        <v>13710</v>
      </c>
      <c r="D3255" s="159" t="s">
        <v>13710</v>
      </c>
      <c r="E3255" s="160">
        <v>1</v>
      </c>
      <c r="F3255" s="161">
        <v>3000000</v>
      </c>
      <c r="G3255" s="161">
        <v>6000000</v>
      </c>
      <c r="H3255" s="159" t="s">
        <v>3651</v>
      </c>
      <c r="I3255" s="159" t="s">
        <v>3680</v>
      </c>
      <c r="J3255" s="159" t="s">
        <v>13585</v>
      </c>
      <c r="K3255" s="159"/>
      <c r="L3255" s="159" t="s">
        <v>13719</v>
      </c>
    </row>
    <row r="3256" spans="1:12" x14ac:dyDescent="0.2">
      <c r="A3256" s="159" t="s">
        <v>13720</v>
      </c>
      <c r="B3256" s="159" t="s">
        <v>13721</v>
      </c>
      <c r="C3256" s="159" t="s">
        <v>13722</v>
      </c>
      <c r="D3256" s="159" t="s">
        <v>13722</v>
      </c>
      <c r="E3256" s="160">
        <v>1</v>
      </c>
      <c r="F3256" s="161">
        <v>9999891</v>
      </c>
      <c r="G3256" s="161">
        <v>9999891</v>
      </c>
      <c r="H3256" s="159" t="s">
        <v>3651</v>
      </c>
      <c r="I3256" s="159" t="s">
        <v>3845</v>
      </c>
      <c r="J3256" s="159" t="s">
        <v>7836</v>
      </c>
      <c r="K3256" s="159" t="s">
        <v>199</v>
      </c>
      <c r="L3256" s="159" t="s">
        <v>13723</v>
      </c>
    </row>
    <row r="3257" spans="1:12" x14ac:dyDescent="0.2">
      <c r="A3257" s="159" t="s">
        <v>8156</v>
      </c>
      <c r="B3257" s="159" t="s">
        <v>8157</v>
      </c>
      <c r="C3257" s="159" t="s">
        <v>13722</v>
      </c>
      <c r="D3257" s="159" t="s">
        <v>13722</v>
      </c>
      <c r="E3257" s="160">
        <v>1</v>
      </c>
      <c r="F3257" s="161">
        <v>55999997</v>
      </c>
      <c r="G3257" s="161">
        <v>64999994</v>
      </c>
      <c r="H3257" s="159" t="s">
        <v>3651</v>
      </c>
      <c r="I3257" s="159" t="s">
        <v>3656</v>
      </c>
      <c r="J3257" s="159" t="s">
        <v>10226</v>
      </c>
      <c r="K3257" s="159"/>
      <c r="L3257" s="159" t="s">
        <v>13724</v>
      </c>
    </row>
    <row r="3258" spans="1:12" x14ac:dyDescent="0.2">
      <c r="A3258" s="159" t="s">
        <v>8272</v>
      </c>
      <c r="B3258" s="159" t="s">
        <v>8273</v>
      </c>
      <c r="C3258" s="159" t="s">
        <v>13722</v>
      </c>
      <c r="D3258" s="159" t="s">
        <v>13725</v>
      </c>
      <c r="E3258" s="160">
        <v>2</v>
      </c>
      <c r="F3258" s="161">
        <v>2860000</v>
      </c>
      <c r="G3258" s="161">
        <v>2860000</v>
      </c>
      <c r="H3258" s="159" t="s">
        <v>3670</v>
      </c>
      <c r="I3258" s="159" t="s">
        <v>4010</v>
      </c>
      <c r="J3258" s="159" t="s">
        <v>5390</v>
      </c>
      <c r="K3258" s="159"/>
      <c r="L3258" s="159" t="s">
        <v>13726</v>
      </c>
    </row>
    <row r="3259" spans="1:12" x14ac:dyDescent="0.2">
      <c r="A3259" s="159" t="s">
        <v>10505</v>
      </c>
      <c r="B3259" s="159" t="s">
        <v>10506</v>
      </c>
      <c r="C3259" s="159" t="s">
        <v>13703</v>
      </c>
      <c r="D3259" s="159" t="s">
        <v>13703</v>
      </c>
      <c r="E3259" s="160">
        <v>1</v>
      </c>
      <c r="F3259" s="161">
        <v>4000000</v>
      </c>
      <c r="G3259" s="161">
        <v>5000000</v>
      </c>
      <c r="H3259" s="159" t="s">
        <v>3670</v>
      </c>
      <c r="I3259" s="159" t="s">
        <v>3716</v>
      </c>
      <c r="J3259" s="159" t="s">
        <v>10507</v>
      </c>
      <c r="K3259" s="159" t="s">
        <v>189</v>
      </c>
      <c r="L3259" s="159" t="s">
        <v>13727</v>
      </c>
    </row>
    <row r="3260" spans="1:12" x14ac:dyDescent="0.2">
      <c r="A3260" s="159" t="s">
        <v>13728</v>
      </c>
      <c r="B3260" s="159" t="s">
        <v>13729</v>
      </c>
      <c r="C3260" s="159" t="s">
        <v>13703</v>
      </c>
      <c r="D3260" s="159" t="s">
        <v>13703</v>
      </c>
      <c r="E3260" s="160">
        <v>1</v>
      </c>
      <c r="F3260" s="161">
        <v>4842133</v>
      </c>
      <c r="G3260" s="161">
        <v>6342133</v>
      </c>
      <c r="H3260" s="159" t="s">
        <v>3651</v>
      </c>
      <c r="I3260" s="159" t="s">
        <v>3671</v>
      </c>
      <c r="J3260" s="159" t="s">
        <v>13730</v>
      </c>
      <c r="K3260" s="159" t="s">
        <v>199</v>
      </c>
      <c r="L3260" s="159" t="s">
        <v>13731</v>
      </c>
    </row>
    <row r="3261" spans="1:12" x14ac:dyDescent="0.2">
      <c r="A3261" s="159" t="s">
        <v>13732</v>
      </c>
      <c r="B3261" s="159" t="s">
        <v>13733</v>
      </c>
      <c r="C3261" s="159" t="s">
        <v>13703</v>
      </c>
      <c r="D3261" s="159" t="s">
        <v>13703</v>
      </c>
      <c r="E3261" s="160">
        <v>1</v>
      </c>
      <c r="F3261" s="161">
        <v>20000</v>
      </c>
      <c r="G3261" s="161">
        <v>1000000</v>
      </c>
      <c r="H3261" s="159" t="s">
        <v>3651</v>
      </c>
      <c r="I3261" s="159" t="s">
        <v>5565</v>
      </c>
      <c r="J3261" s="159" t="s">
        <v>6477</v>
      </c>
      <c r="K3261" s="159" t="s">
        <v>193</v>
      </c>
      <c r="L3261" s="159" t="s">
        <v>13734</v>
      </c>
    </row>
    <row r="3262" spans="1:12" x14ac:dyDescent="0.2">
      <c r="A3262" s="159" t="s">
        <v>13735</v>
      </c>
      <c r="B3262" s="159" t="s">
        <v>13736</v>
      </c>
      <c r="C3262" s="159" t="s">
        <v>13703</v>
      </c>
      <c r="D3262" s="159" t="s">
        <v>4311</v>
      </c>
      <c r="E3262" s="160">
        <v>4</v>
      </c>
      <c r="F3262" s="161">
        <v>646900</v>
      </c>
      <c r="G3262" s="161">
        <v>1000000</v>
      </c>
      <c r="H3262" s="159" t="s">
        <v>3651</v>
      </c>
      <c r="I3262" s="159" t="s">
        <v>3656</v>
      </c>
      <c r="J3262" s="159" t="s">
        <v>4924</v>
      </c>
      <c r="K3262" s="159" t="s">
        <v>196</v>
      </c>
      <c r="L3262" s="159" t="s">
        <v>13737</v>
      </c>
    </row>
    <row r="3263" spans="1:12" x14ac:dyDescent="0.2">
      <c r="A3263" s="159" t="s">
        <v>6232</v>
      </c>
      <c r="B3263" s="159" t="s">
        <v>6233</v>
      </c>
      <c r="C3263" s="159" t="s">
        <v>13725</v>
      </c>
      <c r="D3263" s="159" t="s">
        <v>13725</v>
      </c>
      <c r="E3263" s="160">
        <v>1</v>
      </c>
      <c r="F3263" s="161">
        <v>6150000</v>
      </c>
      <c r="G3263" s="161">
        <v>36240000</v>
      </c>
      <c r="H3263" s="159" t="s">
        <v>3670</v>
      </c>
      <c r="I3263" s="159" t="s">
        <v>3716</v>
      </c>
      <c r="J3263" s="159" t="s">
        <v>6234</v>
      </c>
      <c r="K3263" s="159"/>
      <c r="L3263" s="159" t="s">
        <v>13738</v>
      </c>
    </row>
    <row r="3264" spans="1:12" x14ac:dyDescent="0.2">
      <c r="A3264" s="159" t="s">
        <v>13739</v>
      </c>
      <c r="B3264" s="159" t="s">
        <v>13740</v>
      </c>
      <c r="C3264" s="159" t="s">
        <v>13725</v>
      </c>
      <c r="D3264" s="159" t="s">
        <v>13725</v>
      </c>
      <c r="E3264" s="160">
        <v>1</v>
      </c>
      <c r="F3264" s="161">
        <v>342000</v>
      </c>
      <c r="G3264" s="161">
        <v>11400228</v>
      </c>
      <c r="H3264" s="159" t="s">
        <v>3651</v>
      </c>
      <c r="I3264" s="159" t="s">
        <v>9296</v>
      </c>
      <c r="J3264" s="159" t="s">
        <v>13741</v>
      </c>
      <c r="K3264" s="159" t="s">
        <v>182</v>
      </c>
      <c r="L3264" s="159" t="s">
        <v>13742</v>
      </c>
    </row>
    <row r="3265" spans="1:12" x14ac:dyDescent="0.2">
      <c r="A3265" s="159" t="s">
        <v>3817</v>
      </c>
      <c r="B3265" s="159" t="s">
        <v>3819</v>
      </c>
      <c r="C3265" s="159" t="s">
        <v>3603</v>
      </c>
      <c r="D3265" s="159" t="s">
        <v>3603</v>
      </c>
      <c r="E3265" s="160">
        <v>1</v>
      </c>
      <c r="F3265" s="161">
        <v>3597662</v>
      </c>
      <c r="G3265" s="161">
        <v>3597662</v>
      </c>
      <c r="H3265" s="159" t="s">
        <v>3651</v>
      </c>
      <c r="I3265" s="159" t="s">
        <v>3818</v>
      </c>
      <c r="J3265" s="159" t="s">
        <v>13743</v>
      </c>
      <c r="K3265" s="159" t="s">
        <v>196</v>
      </c>
      <c r="L3265" s="159" t="s">
        <v>3604</v>
      </c>
    </row>
    <row r="3266" spans="1:12" x14ac:dyDescent="0.2">
      <c r="A3266" s="159" t="s">
        <v>5014</v>
      </c>
      <c r="B3266" s="159" t="s">
        <v>5015</v>
      </c>
      <c r="C3266" s="159" t="s">
        <v>3396</v>
      </c>
      <c r="D3266" s="159" t="s">
        <v>3396</v>
      </c>
      <c r="E3266" s="160">
        <v>1</v>
      </c>
      <c r="F3266" s="161">
        <v>5000000</v>
      </c>
      <c r="G3266" s="161">
        <v>10000000</v>
      </c>
      <c r="H3266" s="159" t="s">
        <v>3651</v>
      </c>
      <c r="I3266" s="159" t="s">
        <v>3671</v>
      </c>
      <c r="J3266" s="159" t="s">
        <v>3868</v>
      </c>
      <c r="K3266" s="159" t="s">
        <v>182</v>
      </c>
      <c r="L3266" s="159" t="s">
        <v>13744</v>
      </c>
    </row>
    <row r="3267" spans="1:12" x14ac:dyDescent="0.2">
      <c r="A3267" s="159" t="s">
        <v>5721</v>
      </c>
      <c r="B3267" s="159" t="s">
        <v>5722</v>
      </c>
      <c r="C3267" s="159" t="s">
        <v>3396</v>
      </c>
      <c r="D3267" s="159" t="s">
        <v>3396</v>
      </c>
      <c r="E3267" s="160">
        <v>1</v>
      </c>
      <c r="F3267" s="161">
        <v>210000</v>
      </c>
      <c r="G3267" s="161">
        <v>210000</v>
      </c>
      <c r="H3267" s="159" t="s">
        <v>3651</v>
      </c>
      <c r="I3267" s="159" t="s">
        <v>3660</v>
      </c>
      <c r="J3267" s="159" t="s">
        <v>5723</v>
      </c>
      <c r="K3267" s="159"/>
      <c r="L3267" s="159" t="s">
        <v>13745</v>
      </c>
    </row>
    <row r="3268" spans="1:12" x14ac:dyDescent="0.2">
      <c r="A3268" s="159" t="s">
        <v>13746</v>
      </c>
      <c r="B3268" s="159" t="s">
        <v>13747</v>
      </c>
      <c r="C3268" s="159" t="s">
        <v>3396</v>
      </c>
      <c r="D3268" s="159" t="s">
        <v>3396</v>
      </c>
      <c r="E3268" s="160">
        <v>1</v>
      </c>
      <c r="F3268" s="161">
        <v>3500000</v>
      </c>
      <c r="G3268" s="161">
        <v>3700000</v>
      </c>
      <c r="H3268" s="159" t="s">
        <v>3651</v>
      </c>
      <c r="I3268" s="159" t="s">
        <v>7024</v>
      </c>
      <c r="J3268" s="159" t="s">
        <v>7025</v>
      </c>
      <c r="K3268" s="159" t="s">
        <v>199</v>
      </c>
      <c r="L3268" s="159" t="s">
        <v>13748</v>
      </c>
    </row>
    <row r="3269" spans="1:12" x14ac:dyDescent="0.2">
      <c r="A3269" s="159" t="s">
        <v>6340</v>
      </c>
      <c r="B3269" s="159" t="s">
        <v>6341</v>
      </c>
      <c r="C3269" s="159" t="s">
        <v>13749</v>
      </c>
      <c r="D3269" s="159" t="s">
        <v>13749</v>
      </c>
      <c r="E3269" s="160">
        <v>1</v>
      </c>
      <c r="F3269" s="161">
        <v>9475000</v>
      </c>
      <c r="G3269" s="161">
        <v>9475000</v>
      </c>
      <c r="H3269" s="159" t="s">
        <v>3651</v>
      </c>
      <c r="I3269" s="159" t="s">
        <v>3656</v>
      </c>
      <c r="J3269" s="159" t="s">
        <v>5352</v>
      </c>
      <c r="K3269" s="159"/>
      <c r="L3269" s="159" t="s">
        <v>13750</v>
      </c>
    </row>
    <row r="3270" spans="1:12" x14ac:dyDescent="0.2">
      <c r="A3270" s="159" t="s">
        <v>12534</v>
      </c>
      <c r="B3270" s="159" t="s">
        <v>12535</v>
      </c>
      <c r="C3270" s="159" t="s">
        <v>13749</v>
      </c>
      <c r="D3270" s="159" t="s">
        <v>13749</v>
      </c>
      <c r="E3270" s="160">
        <v>1</v>
      </c>
      <c r="F3270" s="161">
        <v>4500000</v>
      </c>
      <c r="G3270" s="161">
        <v>4500000</v>
      </c>
      <c r="H3270" s="159" t="s">
        <v>3651</v>
      </c>
      <c r="I3270" s="159" t="s">
        <v>3656</v>
      </c>
      <c r="J3270" s="159" t="s">
        <v>4895</v>
      </c>
      <c r="K3270" s="159"/>
      <c r="L3270" s="159" t="s">
        <v>13751</v>
      </c>
    </row>
    <row r="3271" spans="1:12" x14ac:dyDescent="0.2">
      <c r="A3271" s="159" t="s">
        <v>13752</v>
      </c>
      <c r="B3271" s="159" t="s">
        <v>13753</v>
      </c>
      <c r="C3271" s="159" t="s">
        <v>9504</v>
      </c>
      <c r="D3271" s="159" t="s">
        <v>13754</v>
      </c>
      <c r="E3271" s="160">
        <v>2</v>
      </c>
      <c r="F3271" s="161">
        <v>21991695</v>
      </c>
      <c r="G3271" s="161">
        <v>28409510</v>
      </c>
      <c r="H3271" s="159" t="s">
        <v>3651</v>
      </c>
      <c r="I3271" s="159" t="s">
        <v>3671</v>
      </c>
      <c r="J3271" s="159" t="s">
        <v>4835</v>
      </c>
      <c r="K3271" s="159"/>
      <c r="L3271" s="159" t="s">
        <v>13755</v>
      </c>
    </row>
    <row r="3272" spans="1:12" x14ac:dyDescent="0.2">
      <c r="A3272" s="159" t="s">
        <v>10759</v>
      </c>
      <c r="B3272" s="159" t="s">
        <v>10760</v>
      </c>
      <c r="C3272" s="159" t="s">
        <v>9504</v>
      </c>
      <c r="D3272" s="159" t="s">
        <v>9504</v>
      </c>
      <c r="E3272" s="160">
        <v>1</v>
      </c>
      <c r="F3272" s="161">
        <v>2050013</v>
      </c>
      <c r="G3272" s="161">
        <v>2050013</v>
      </c>
      <c r="H3272" s="159" t="s">
        <v>3651</v>
      </c>
      <c r="I3272" s="159" t="s">
        <v>7988</v>
      </c>
      <c r="J3272" s="159" t="s">
        <v>10761</v>
      </c>
      <c r="K3272" s="159"/>
      <c r="L3272" s="159" t="s">
        <v>13756</v>
      </c>
    </row>
    <row r="3273" spans="1:12" x14ac:dyDescent="0.2">
      <c r="A3273" s="159" t="s">
        <v>13757</v>
      </c>
      <c r="B3273" s="159" t="s">
        <v>13758</v>
      </c>
      <c r="C3273" s="159" t="s">
        <v>9504</v>
      </c>
      <c r="D3273" s="159" t="s">
        <v>9504</v>
      </c>
      <c r="E3273" s="160">
        <v>1</v>
      </c>
      <c r="F3273" s="161">
        <v>47399588</v>
      </c>
      <c r="G3273" s="161">
        <v>47510731</v>
      </c>
      <c r="H3273" s="159" t="s">
        <v>3651</v>
      </c>
      <c r="I3273" s="159" t="s">
        <v>3656</v>
      </c>
      <c r="J3273" s="159" t="s">
        <v>3978</v>
      </c>
      <c r="K3273" s="159" t="s">
        <v>196</v>
      </c>
      <c r="L3273" s="159" t="s">
        <v>13759</v>
      </c>
    </row>
    <row r="3274" spans="1:12" x14ac:dyDescent="0.2">
      <c r="A3274" s="159" t="s">
        <v>3860</v>
      </c>
      <c r="B3274" s="159" t="s">
        <v>6382</v>
      </c>
      <c r="C3274" s="159" t="s">
        <v>13760</v>
      </c>
      <c r="D3274" s="159" t="s">
        <v>13761</v>
      </c>
      <c r="E3274" s="160">
        <v>2</v>
      </c>
      <c r="F3274" s="161">
        <v>320822412</v>
      </c>
      <c r="G3274" s="161">
        <v>320822412</v>
      </c>
      <c r="H3274" s="159" t="s">
        <v>3651</v>
      </c>
      <c r="I3274" s="159" t="s">
        <v>3810</v>
      </c>
      <c r="J3274" s="159" t="s">
        <v>3861</v>
      </c>
      <c r="K3274" s="159"/>
      <c r="L3274" s="159" t="s">
        <v>3862</v>
      </c>
    </row>
    <row r="3275" spans="1:12" x14ac:dyDescent="0.2">
      <c r="A3275" s="159" t="s">
        <v>13762</v>
      </c>
      <c r="B3275" s="159" t="s">
        <v>13763</v>
      </c>
      <c r="C3275" s="159" t="s">
        <v>13760</v>
      </c>
      <c r="D3275" s="159" t="s">
        <v>13760</v>
      </c>
      <c r="E3275" s="160">
        <v>1</v>
      </c>
      <c r="F3275" s="161">
        <v>2325000</v>
      </c>
      <c r="G3275" s="161">
        <v>2325000</v>
      </c>
      <c r="H3275" s="159" t="s">
        <v>3651</v>
      </c>
      <c r="I3275" s="159" t="s">
        <v>3671</v>
      </c>
      <c r="J3275" s="159" t="s">
        <v>3851</v>
      </c>
      <c r="K3275" s="159" t="s">
        <v>199</v>
      </c>
      <c r="L3275" s="159" t="s">
        <v>13764</v>
      </c>
    </row>
    <row r="3276" spans="1:12" x14ac:dyDescent="0.2">
      <c r="A3276" s="159" t="s">
        <v>13765</v>
      </c>
      <c r="B3276" s="159" t="s">
        <v>8854</v>
      </c>
      <c r="C3276" s="159" t="s">
        <v>13760</v>
      </c>
      <c r="D3276" s="159" t="s">
        <v>13760</v>
      </c>
      <c r="E3276" s="160">
        <v>1</v>
      </c>
      <c r="F3276" s="161">
        <v>3174994</v>
      </c>
      <c r="G3276" s="161">
        <v>4000000</v>
      </c>
      <c r="H3276" s="159" t="s">
        <v>3670</v>
      </c>
      <c r="I3276" s="159" t="s">
        <v>3656</v>
      </c>
      <c r="J3276" s="159" t="s">
        <v>5077</v>
      </c>
      <c r="K3276" s="159"/>
      <c r="L3276" s="159" t="s">
        <v>13766</v>
      </c>
    </row>
    <row r="3277" spans="1:12" x14ac:dyDescent="0.2">
      <c r="A3277" s="159" t="s">
        <v>13767</v>
      </c>
      <c r="B3277" s="159" t="s">
        <v>6899</v>
      </c>
      <c r="C3277" s="159" t="s">
        <v>8074</v>
      </c>
      <c r="D3277" s="159" t="s">
        <v>8074</v>
      </c>
      <c r="E3277" s="160">
        <v>1</v>
      </c>
      <c r="F3277" s="161">
        <v>3025000</v>
      </c>
      <c r="G3277" s="161">
        <v>3025000</v>
      </c>
      <c r="H3277" s="159" t="s">
        <v>3651</v>
      </c>
      <c r="I3277" s="159" t="s">
        <v>3753</v>
      </c>
      <c r="J3277" s="159" t="s">
        <v>9575</v>
      </c>
      <c r="K3277" s="159"/>
      <c r="L3277" s="159" t="s">
        <v>13768</v>
      </c>
    </row>
    <row r="3278" spans="1:12" x14ac:dyDescent="0.2">
      <c r="A3278" s="159" t="s">
        <v>8421</v>
      </c>
      <c r="B3278" s="159" t="s">
        <v>8422</v>
      </c>
      <c r="C3278" s="159" t="s">
        <v>8074</v>
      </c>
      <c r="D3278" s="159" t="s">
        <v>8074</v>
      </c>
      <c r="E3278" s="160">
        <v>1</v>
      </c>
      <c r="F3278" s="161">
        <v>44221343</v>
      </c>
      <c r="G3278" s="161">
        <v>61221338</v>
      </c>
      <c r="H3278" s="159" t="s">
        <v>3651</v>
      </c>
      <c r="I3278" s="159" t="s">
        <v>4846</v>
      </c>
      <c r="J3278" s="159" t="s">
        <v>4958</v>
      </c>
      <c r="K3278" s="159"/>
      <c r="L3278" s="159" t="s">
        <v>13769</v>
      </c>
    </row>
    <row r="3279" spans="1:12" x14ac:dyDescent="0.2">
      <c r="A3279" s="159" t="s">
        <v>11864</v>
      </c>
      <c r="B3279" s="159" t="s">
        <v>11865</v>
      </c>
      <c r="C3279" s="159" t="s">
        <v>13770</v>
      </c>
      <c r="D3279" s="159" t="s">
        <v>13770</v>
      </c>
      <c r="E3279" s="160">
        <v>1</v>
      </c>
      <c r="F3279" s="161">
        <v>8424490</v>
      </c>
      <c r="G3279" s="161">
        <v>12000000</v>
      </c>
      <c r="H3279" s="159" t="s">
        <v>3651</v>
      </c>
      <c r="I3279" s="159" t="s">
        <v>3753</v>
      </c>
      <c r="J3279" s="159" t="s">
        <v>11867</v>
      </c>
      <c r="K3279" s="159" t="s">
        <v>193</v>
      </c>
      <c r="L3279" s="159" t="s">
        <v>13771</v>
      </c>
    </row>
    <row r="3280" spans="1:12" x14ac:dyDescent="0.2">
      <c r="A3280" s="159" t="s">
        <v>13772</v>
      </c>
      <c r="B3280" s="159" t="s">
        <v>13773</v>
      </c>
      <c r="C3280" s="159" t="s">
        <v>9045</v>
      </c>
      <c r="D3280" s="159" t="s">
        <v>9045</v>
      </c>
      <c r="E3280" s="160">
        <v>1</v>
      </c>
      <c r="F3280" s="161">
        <v>3650000</v>
      </c>
      <c r="G3280" s="161"/>
      <c r="H3280" s="159" t="s">
        <v>3651</v>
      </c>
      <c r="I3280" s="159" t="s">
        <v>6565</v>
      </c>
      <c r="J3280" s="159" t="s">
        <v>3663</v>
      </c>
      <c r="K3280" s="159" t="s">
        <v>196</v>
      </c>
      <c r="L3280" s="159" t="s">
        <v>13774</v>
      </c>
    </row>
    <row r="3281" spans="1:12" x14ac:dyDescent="0.2">
      <c r="A3281" s="159" t="s">
        <v>7088</v>
      </c>
      <c r="B3281" s="159" t="s">
        <v>7089</v>
      </c>
      <c r="C3281" s="159" t="s">
        <v>9045</v>
      </c>
      <c r="D3281" s="159" t="s">
        <v>9045</v>
      </c>
      <c r="E3281" s="160">
        <v>1</v>
      </c>
      <c r="F3281" s="161">
        <v>34748596</v>
      </c>
      <c r="G3281" s="161">
        <v>41986763</v>
      </c>
      <c r="H3281" s="159" t="s">
        <v>3651</v>
      </c>
      <c r="I3281" s="159" t="s">
        <v>3680</v>
      </c>
      <c r="J3281" s="159" t="s">
        <v>5845</v>
      </c>
      <c r="K3281" s="159"/>
      <c r="L3281" s="159" t="s">
        <v>13775</v>
      </c>
    </row>
    <row r="3282" spans="1:12" x14ac:dyDescent="0.2">
      <c r="A3282" s="159" t="s">
        <v>13776</v>
      </c>
      <c r="B3282" s="159" t="s">
        <v>13777</v>
      </c>
      <c r="C3282" s="159" t="s">
        <v>9045</v>
      </c>
      <c r="D3282" s="159" t="s">
        <v>9045</v>
      </c>
      <c r="E3282" s="160">
        <v>1</v>
      </c>
      <c r="F3282" s="161">
        <v>7999997</v>
      </c>
      <c r="G3282" s="161">
        <v>7999997</v>
      </c>
      <c r="H3282" s="159" t="s">
        <v>3651</v>
      </c>
      <c r="I3282" s="159" t="s">
        <v>3656</v>
      </c>
      <c r="J3282" s="159" t="s">
        <v>5192</v>
      </c>
      <c r="K3282" s="159" t="s">
        <v>196</v>
      </c>
      <c r="L3282" s="159" t="s">
        <v>13778</v>
      </c>
    </row>
    <row r="3283" spans="1:12" x14ac:dyDescent="0.2">
      <c r="A3283" s="159" t="s">
        <v>9667</v>
      </c>
      <c r="B3283" s="159" t="s">
        <v>9668</v>
      </c>
      <c r="C3283" s="159" t="s">
        <v>9045</v>
      </c>
      <c r="D3283" s="159" t="s">
        <v>9045</v>
      </c>
      <c r="E3283" s="160">
        <v>1</v>
      </c>
      <c r="F3283" s="161">
        <v>11000000</v>
      </c>
      <c r="G3283" s="161">
        <v>15000000</v>
      </c>
      <c r="H3283" s="159" t="s">
        <v>3651</v>
      </c>
      <c r="I3283" s="159" t="s">
        <v>3666</v>
      </c>
      <c r="J3283" s="159" t="s">
        <v>5305</v>
      </c>
      <c r="K3283" s="159"/>
      <c r="L3283" s="159" t="s">
        <v>13779</v>
      </c>
    </row>
    <row r="3284" spans="1:12" x14ac:dyDescent="0.2">
      <c r="A3284" s="159" t="s">
        <v>13780</v>
      </c>
      <c r="B3284" s="159" t="s">
        <v>13781</v>
      </c>
      <c r="C3284" s="159" t="s">
        <v>13782</v>
      </c>
      <c r="D3284" s="159" t="s">
        <v>13782</v>
      </c>
      <c r="E3284" s="160">
        <v>1</v>
      </c>
      <c r="F3284" s="161">
        <v>1064967</v>
      </c>
      <c r="G3284" s="161"/>
      <c r="H3284" s="159" t="s">
        <v>3651</v>
      </c>
      <c r="I3284" s="159" t="s">
        <v>5061</v>
      </c>
      <c r="J3284" s="159" t="s">
        <v>5127</v>
      </c>
      <c r="K3284" s="159"/>
      <c r="L3284" s="159" t="s">
        <v>13783</v>
      </c>
    </row>
    <row r="3285" spans="1:12" x14ac:dyDescent="0.2">
      <c r="A3285" s="159" t="s">
        <v>8501</v>
      </c>
      <c r="B3285" s="159" t="s">
        <v>8502</v>
      </c>
      <c r="C3285" s="159" t="s">
        <v>13782</v>
      </c>
      <c r="D3285" s="159" t="s">
        <v>13782</v>
      </c>
      <c r="E3285" s="160">
        <v>1</v>
      </c>
      <c r="F3285" s="161">
        <v>1275000</v>
      </c>
      <c r="G3285" s="161">
        <v>10000000</v>
      </c>
      <c r="H3285" s="159" t="s">
        <v>3651</v>
      </c>
      <c r="I3285" s="159" t="s">
        <v>3690</v>
      </c>
      <c r="J3285" s="159" t="s">
        <v>8503</v>
      </c>
      <c r="K3285" s="159"/>
      <c r="L3285" s="159" t="s">
        <v>13784</v>
      </c>
    </row>
    <row r="3286" spans="1:12" x14ac:dyDescent="0.2">
      <c r="A3286" s="159" t="s">
        <v>5857</v>
      </c>
      <c r="B3286" s="159" t="s">
        <v>5858</v>
      </c>
      <c r="C3286" s="159" t="s">
        <v>13782</v>
      </c>
      <c r="D3286" s="159" t="s">
        <v>13782</v>
      </c>
      <c r="E3286" s="160">
        <v>1</v>
      </c>
      <c r="F3286" s="161">
        <v>11249977</v>
      </c>
      <c r="G3286" s="161">
        <v>20000000</v>
      </c>
      <c r="H3286" s="159" t="s">
        <v>3670</v>
      </c>
      <c r="I3286" s="159" t="s">
        <v>3810</v>
      </c>
      <c r="J3286" s="159" t="s">
        <v>5005</v>
      </c>
      <c r="K3286" s="159"/>
      <c r="L3286" s="159" t="s">
        <v>13785</v>
      </c>
    </row>
    <row r="3287" spans="1:12" x14ac:dyDescent="0.2">
      <c r="A3287" s="159" t="s">
        <v>11983</v>
      </c>
      <c r="B3287" s="159" t="s">
        <v>11984</v>
      </c>
      <c r="C3287" s="159" t="s">
        <v>13782</v>
      </c>
      <c r="D3287" s="159" t="s">
        <v>2292</v>
      </c>
      <c r="E3287" s="160">
        <v>2</v>
      </c>
      <c r="F3287" s="161">
        <v>2993141</v>
      </c>
      <c r="G3287" s="161">
        <v>3500000</v>
      </c>
      <c r="H3287" s="159" t="s">
        <v>3651</v>
      </c>
      <c r="I3287" s="159" t="s">
        <v>5184</v>
      </c>
      <c r="J3287" s="159" t="s">
        <v>6083</v>
      </c>
      <c r="K3287" s="159"/>
      <c r="L3287" s="159" t="s">
        <v>13786</v>
      </c>
    </row>
    <row r="3288" spans="1:12" x14ac:dyDescent="0.2">
      <c r="A3288" s="159" t="s">
        <v>6850</v>
      </c>
      <c r="B3288" s="159" t="s">
        <v>6851</v>
      </c>
      <c r="C3288" s="159" t="s">
        <v>13787</v>
      </c>
      <c r="D3288" s="159" t="s">
        <v>13787</v>
      </c>
      <c r="E3288" s="160">
        <v>1</v>
      </c>
      <c r="F3288" s="161">
        <v>84999985</v>
      </c>
      <c r="G3288" s="161">
        <v>84999985</v>
      </c>
      <c r="H3288" s="159" t="s">
        <v>3651</v>
      </c>
      <c r="I3288" s="159" t="s">
        <v>3671</v>
      </c>
      <c r="J3288" s="159" t="s">
        <v>3887</v>
      </c>
      <c r="K3288" s="159"/>
      <c r="L3288" s="159" t="s">
        <v>13788</v>
      </c>
    </row>
    <row r="3289" spans="1:12" x14ac:dyDescent="0.2">
      <c r="A3289" s="159" t="s">
        <v>13789</v>
      </c>
      <c r="B3289" s="159" t="s">
        <v>13790</v>
      </c>
      <c r="C3289" s="159" t="s">
        <v>13787</v>
      </c>
      <c r="D3289" s="159" t="s">
        <v>13787</v>
      </c>
      <c r="E3289" s="160">
        <v>1</v>
      </c>
      <c r="F3289" s="161">
        <v>5441785</v>
      </c>
      <c r="G3289" s="161">
        <v>5616959</v>
      </c>
      <c r="H3289" s="159" t="s">
        <v>3651</v>
      </c>
      <c r="I3289" s="159" t="s">
        <v>3711</v>
      </c>
      <c r="J3289" s="159" t="s">
        <v>5493</v>
      </c>
      <c r="K3289" s="159" t="s">
        <v>189</v>
      </c>
      <c r="L3289" s="159" t="s">
        <v>13791</v>
      </c>
    </row>
    <row r="3290" spans="1:12" x14ac:dyDescent="0.2">
      <c r="A3290" s="159" t="s">
        <v>13792</v>
      </c>
      <c r="B3290" s="159" t="s">
        <v>13793</v>
      </c>
      <c r="C3290" s="159" t="s">
        <v>13787</v>
      </c>
      <c r="D3290" s="159" t="s">
        <v>13787</v>
      </c>
      <c r="E3290" s="160">
        <v>1</v>
      </c>
      <c r="F3290" s="161">
        <v>60115703</v>
      </c>
      <c r="G3290" s="161">
        <v>60115703</v>
      </c>
      <c r="H3290" s="159" t="s">
        <v>3651</v>
      </c>
      <c r="I3290" s="159" t="s">
        <v>3656</v>
      </c>
      <c r="J3290" s="159" t="s">
        <v>5077</v>
      </c>
      <c r="K3290" s="159"/>
      <c r="L3290" s="159" t="s">
        <v>13794</v>
      </c>
    </row>
    <row r="3291" spans="1:12" x14ac:dyDescent="0.2">
      <c r="A3291" s="159" t="s">
        <v>13795</v>
      </c>
      <c r="B3291" s="159" t="s">
        <v>13796</v>
      </c>
      <c r="C3291" s="159" t="s">
        <v>13787</v>
      </c>
      <c r="D3291" s="159" t="s">
        <v>13787</v>
      </c>
      <c r="E3291" s="160">
        <v>1</v>
      </c>
      <c r="F3291" s="161">
        <v>0</v>
      </c>
      <c r="G3291" s="161"/>
      <c r="H3291" s="159" t="s">
        <v>3651</v>
      </c>
      <c r="I3291" s="159" t="s">
        <v>5807</v>
      </c>
      <c r="J3291" s="159" t="s">
        <v>13797</v>
      </c>
      <c r="K3291" s="159" t="s">
        <v>189</v>
      </c>
      <c r="L3291" s="159" t="s">
        <v>13798</v>
      </c>
    </row>
    <row r="3292" spans="1:12" x14ac:dyDescent="0.2">
      <c r="A3292" s="159" t="s">
        <v>13799</v>
      </c>
      <c r="B3292" s="159" t="s">
        <v>13800</v>
      </c>
      <c r="C3292" s="159" t="s">
        <v>11966</v>
      </c>
      <c r="D3292" s="159" t="s">
        <v>11966</v>
      </c>
      <c r="E3292" s="160">
        <v>1</v>
      </c>
      <c r="F3292" s="161">
        <v>0</v>
      </c>
      <c r="G3292" s="161">
        <v>10000000</v>
      </c>
      <c r="H3292" s="159" t="s">
        <v>3651</v>
      </c>
      <c r="I3292" s="159" t="s">
        <v>3704</v>
      </c>
      <c r="J3292" s="159" t="s">
        <v>5205</v>
      </c>
      <c r="K3292" s="159" t="s">
        <v>199</v>
      </c>
      <c r="L3292" s="159" t="s">
        <v>13801</v>
      </c>
    </row>
    <row r="3293" spans="1:12" x14ac:dyDescent="0.2">
      <c r="A3293" s="159" t="s">
        <v>10053</v>
      </c>
      <c r="B3293" s="159" t="s">
        <v>10054</v>
      </c>
      <c r="C3293" s="159" t="s">
        <v>11966</v>
      </c>
      <c r="D3293" s="159" t="s">
        <v>11966</v>
      </c>
      <c r="E3293" s="160">
        <v>1</v>
      </c>
      <c r="F3293" s="161">
        <v>5000000</v>
      </c>
      <c r="G3293" s="161">
        <v>5000000</v>
      </c>
      <c r="H3293" s="159" t="s">
        <v>3651</v>
      </c>
      <c r="I3293" s="159" t="s">
        <v>3671</v>
      </c>
      <c r="J3293" s="159" t="s">
        <v>3887</v>
      </c>
      <c r="K3293" s="159" t="s">
        <v>193</v>
      </c>
      <c r="L3293" s="159" t="s">
        <v>13802</v>
      </c>
    </row>
    <row r="3294" spans="1:12" x14ac:dyDescent="0.2">
      <c r="A3294" s="159" t="s">
        <v>5007</v>
      </c>
      <c r="B3294" s="159" t="s">
        <v>5008</v>
      </c>
      <c r="C3294" s="159" t="s">
        <v>11966</v>
      </c>
      <c r="D3294" s="159" t="s">
        <v>11966</v>
      </c>
      <c r="E3294" s="160">
        <v>1</v>
      </c>
      <c r="F3294" s="161">
        <v>43999930</v>
      </c>
      <c r="G3294" s="161">
        <v>43999930</v>
      </c>
      <c r="H3294" s="159" t="s">
        <v>3651</v>
      </c>
      <c r="I3294" s="159" t="s">
        <v>4846</v>
      </c>
      <c r="J3294" s="159" t="s">
        <v>13803</v>
      </c>
      <c r="K3294" s="159"/>
      <c r="L3294" s="159" t="s">
        <v>13804</v>
      </c>
    </row>
    <row r="3295" spans="1:12" x14ac:dyDescent="0.2">
      <c r="A3295" s="159" t="s">
        <v>8243</v>
      </c>
      <c r="B3295" s="159" t="s">
        <v>8244</v>
      </c>
      <c r="C3295" s="159" t="s">
        <v>13805</v>
      </c>
      <c r="D3295" s="159" t="s">
        <v>13805</v>
      </c>
      <c r="E3295" s="160">
        <v>1</v>
      </c>
      <c r="F3295" s="161">
        <v>10999994</v>
      </c>
      <c r="G3295" s="161">
        <v>10999994</v>
      </c>
      <c r="H3295" s="159" t="s">
        <v>3651</v>
      </c>
      <c r="I3295" s="159" t="s">
        <v>3716</v>
      </c>
      <c r="J3295" s="159" t="s">
        <v>8245</v>
      </c>
      <c r="K3295" s="159" t="s">
        <v>185</v>
      </c>
      <c r="L3295" s="159" t="s">
        <v>13806</v>
      </c>
    </row>
    <row r="3296" spans="1:12" x14ac:dyDescent="0.2">
      <c r="A3296" s="159" t="s">
        <v>13807</v>
      </c>
      <c r="B3296" s="159" t="s">
        <v>13808</v>
      </c>
      <c r="C3296" s="159" t="s">
        <v>13805</v>
      </c>
      <c r="D3296" s="159" t="s">
        <v>13805</v>
      </c>
      <c r="E3296" s="160">
        <v>1</v>
      </c>
      <c r="F3296" s="161">
        <v>100000</v>
      </c>
      <c r="G3296" s="161">
        <v>1000000</v>
      </c>
      <c r="H3296" s="159" t="s">
        <v>3651</v>
      </c>
      <c r="I3296" s="159" t="s">
        <v>3711</v>
      </c>
      <c r="J3296" s="159" t="s">
        <v>8035</v>
      </c>
      <c r="K3296" s="159" t="s">
        <v>199</v>
      </c>
      <c r="L3296" s="159" t="s">
        <v>13809</v>
      </c>
    </row>
    <row r="3297" spans="1:12" x14ac:dyDescent="0.2">
      <c r="A3297" s="159" t="s">
        <v>10266</v>
      </c>
      <c r="B3297" s="159" t="s">
        <v>10267</v>
      </c>
      <c r="C3297" s="159" t="s">
        <v>13805</v>
      </c>
      <c r="D3297" s="159" t="s">
        <v>13805</v>
      </c>
      <c r="E3297" s="160">
        <v>1</v>
      </c>
      <c r="F3297" s="161">
        <v>147846</v>
      </c>
      <c r="G3297" s="161">
        <v>243231</v>
      </c>
      <c r="H3297" s="159" t="s">
        <v>3651</v>
      </c>
      <c r="I3297" s="159" t="s">
        <v>3818</v>
      </c>
      <c r="J3297" s="159" t="s">
        <v>13252</v>
      </c>
      <c r="K3297" s="159"/>
      <c r="L3297" s="159" t="s">
        <v>13810</v>
      </c>
    </row>
    <row r="3298" spans="1:12" x14ac:dyDescent="0.2">
      <c r="A3298" s="159" t="s">
        <v>13811</v>
      </c>
      <c r="B3298" s="159" t="s">
        <v>13812</v>
      </c>
      <c r="C3298" s="159" t="s">
        <v>13805</v>
      </c>
      <c r="D3298" s="159" t="s">
        <v>13805</v>
      </c>
      <c r="E3298" s="160">
        <v>1</v>
      </c>
      <c r="F3298" s="161">
        <v>6910684</v>
      </c>
      <c r="G3298" s="161">
        <v>11110779</v>
      </c>
      <c r="H3298" s="159" t="s">
        <v>3651</v>
      </c>
      <c r="I3298" s="159" t="s">
        <v>3656</v>
      </c>
      <c r="J3298" s="159" t="s">
        <v>6763</v>
      </c>
      <c r="K3298" s="159" t="s">
        <v>196</v>
      </c>
      <c r="L3298" s="159" t="s">
        <v>13813</v>
      </c>
    </row>
    <row r="3299" spans="1:12" x14ac:dyDescent="0.2">
      <c r="A3299" s="159" t="s">
        <v>11683</v>
      </c>
      <c r="B3299" s="159" t="s">
        <v>11684</v>
      </c>
      <c r="C3299" s="159" t="s">
        <v>13805</v>
      </c>
      <c r="D3299" s="159" t="s">
        <v>13805</v>
      </c>
      <c r="E3299" s="160">
        <v>1</v>
      </c>
      <c r="F3299" s="161">
        <v>5000000</v>
      </c>
      <c r="G3299" s="161">
        <v>5000000</v>
      </c>
      <c r="H3299" s="159" t="s">
        <v>3651</v>
      </c>
      <c r="I3299" s="159" t="s">
        <v>3671</v>
      </c>
      <c r="J3299" s="159" t="s">
        <v>5780</v>
      </c>
      <c r="K3299" s="159" t="s">
        <v>196</v>
      </c>
      <c r="L3299" s="159" t="s">
        <v>13814</v>
      </c>
    </row>
    <row r="3300" spans="1:12" x14ac:dyDescent="0.2">
      <c r="A3300" s="159" t="s">
        <v>13815</v>
      </c>
      <c r="B3300" s="159" t="s">
        <v>13816</v>
      </c>
      <c r="C3300" s="159" t="s">
        <v>13817</v>
      </c>
      <c r="D3300" s="159" t="s">
        <v>13817</v>
      </c>
      <c r="E3300" s="160">
        <v>1</v>
      </c>
      <c r="F3300" s="161">
        <v>2440000</v>
      </c>
      <c r="G3300" s="161">
        <v>2440000</v>
      </c>
      <c r="H3300" s="159" t="s">
        <v>3651</v>
      </c>
      <c r="I3300" s="159" t="s">
        <v>7410</v>
      </c>
      <c r="J3300" s="159" t="s">
        <v>13818</v>
      </c>
      <c r="K3300" s="159" t="s">
        <v>189</v>
      </c>
      <c r="L3300" s="159" t="s">
        <v>13819</v>
      </c>
    </row>
    <row r="3301" spans="1:12" x14ac:dyDescent="0.2">
      <c r="A3301" s="159" t="s">
        <v>13820</v>
      </c>
      <c r="B3301" s="159" t="s">
        <v>13821</v>
      </c>
      <c r="C3301" s="159" t="s">
        <v>13817</v>
      </c>
      <c r="D3301" s="159" t="s">
        <v>13817</v>
      </c>
      <c r="E3301" s="160">
        <v>1</v>
      </c>
      <c r="F3301" s="161">
        <v>1999940</v>
      </c>
      <c r="G3301" s="161">
        <v>1999940</v>
      </c>
      <c r="H3301" s="159" t="s">
        <v>3651</v>
      </c>
      <c r="I3301" s="159" t="s">
        <v>6565</v>
      </c>
      <c r="J3301" s="159" t="s">
        <v>3663</v>
      </c>
      <c r="K3301" s="159"/>
      <c r="L3301" s="159" t="s">
        <v>13822</v>
      </c>
    </row>
    <row r="3302" spans="1:12" x14ac:dyDescent="0.2">
      <c r="A3302" s="159" t="s">
        <v>13823</v>
      </c>
      <c r="B3302" s="159" t="s">
        <v>13824</v>
      </c>
      <c r="C3302" s="159" t="s">
        <v>13817</v>
      </c>
      <c r="D3302" s="159" t="s">
        <v>13817</v>
      </c>
      <c r="E3302" s="160">
        <v>1</v>
      </c>
      <c r="F3302" s="161">
        <v>80000</v>
      </c>
      <c r="G3302" s="161">
        <v>500000</v>
      </c>
      <c r="H3302" s="159" t="s">
        <v>3651</v>
      </c>
      <c r="I3302" s="159" t="s">
        <v>3810</v>
      </c>
      <c r="J3302" s="159" t="s">
        <v>9341</v>
      </c>
      <c r="K3302" s="159" t="s">
        <v>199</v>
      </c>
      <c r="L3302" s="159" t="s">
        <v>13825</v>
      </c>
    </row>
    <row r="3303" spans="1:12" x14ac:dyDescent="0.2">
      <c r="A3303" s="159" t="s">
        <v>13826</v>
      </c>
      <c r="B3303" s="159" t="s">
        <v>13827</v>
      </c>
      <c r="C3303" s="159" t="s">
        <v>13828</v>
      </c>
      <c r="D3303" s="159" t="s">
        <v>13828</v>
      </c>
      <c r="E3303" s="160">
        <v>1</v>
      </c>
      <c r="F3303" s="161">
        <v>17679379</v>
      </c>
      <c r="G3303" s="161">
        <v>17679379</v>
      </c>
      <c r="H3303" s="159" t="s">
        <v>3651</v>
      </c>
      <c r="I3303" s="159" t="s">
        <v>3656</v>
      </c>
      <c r="J3303" s="159" t="s">
        <v>3899</v>
      </c>
      <c r="K3303" s="159" t="s">
        <v>185</v>
      </c>
      <c r="L3303" s="159" t="s">
        <v>13829</v>
      </c>
    </row>
    <row r="3304" spans="1:12" x14ac:dyDescent="0.2">
      <c r="A3304" s="159" t="s">
        <v>13830</v>
      </c>
      <c r="B3304" s="159" t="s">
        <v>13831</v>
      </c>
      <c r="C3304" s="159" t="s">
        <v>13828</v>
      </c>
      <c r="D3304" s="159" t="s">
        <v>13828</v>
      </c>
      <c r="E3304" s="160">
        <v>1</v>
      </c>
      <c r="F3304" s="161">
        <v>5859500</v>
      </c>
      <c r="G3304" s="161">
        <v>5859500</v>
      </c>
      <c r="H3304" s="159" t="s">
        <v>3651</v>
      </c>
      <c r="I3304" s="159" t="s">
        <v>3704</v>
      </c>
      <c r="J3304" s="159" t="s">
        <v>6956</v>
      </c>
      <c r="K3304" s="159" t="s">
        <v>199</v>
      </c>
      <c r="L3304" s="159" t="s">
        <v>13832</v>
      </c>
    </row>
    <row r="3305" spans="1:12" x14ac:dyDescent="0.2">
      <c r="A3305" s="159" t="s">
        <v>13833</v>
      </c>
      <c r="B3305" s="159" t="s">
        <v>13834</v>
      </c>
      <c r="C3305" s="159" t="s">
        <v>13828</v>
      </c>
      <c r="D3305" s="159" t="s">
        <v>13828</v>
      </c>
      <c r="E3305" s="160">
        <v>1</v>
      </c>
      <c r="F3305" s="161">
        <v>0</v>
      </c>
      <c r="G3305" s="161">
        <v>30000000</v>
      </c>
      <c r="H3305" s="159" t="s">
        <v>3651</v>
      </c>
      <c r="I3305" s="159" t="s">
        <v>3680</v>
      </c>
      <c r="J3305" s="159" t="s">
        <v>3680</v>
      </c>
      <c r="K3305" s="159" t="s">
        <v>193</v>
      </c>
      <c r="L3305" s="159" t="s">
        <v>13835</v>
      </c>
    </row>
    <row r="3306" spans="1:12" x14ac:dyDescent="0.2">
      <c r="A3306" s="159" t="s">
        <v>9009</v>
      </c>
      <c r="B3306" s="159" t="s">
        <v>9010</v>
      </c>
      <c r="C3306" s="159" t="s">
        <v>2867</v>
      </c>
      <c r="D3306" s="159" t="s">
        <v>2867</v>
      </c>
      <c r="E3306" s="160">
        <v>1</v>
      </c>
      <c r="F3306" s="161">
        <v>2278241</v>
      </c>
      <c r="G3306" s="161">
        <v>5500000</v>
      </c>
      <c r="H3306" s="159" t="s">
        <v>3651</v>
      </c>
      <c r="I3306" s="159" t="s">
        <v>3656</v>
      </c>
      <c r="J3306" s="159" t="s">
        <v>4023</v>
      </c>
      <c r="K3306" s="159"/>
      <c r="L3306" s="159" t="s">
        <v>13836</v>
      </c>
    </row>
    <row r="3307" spans="1:12" x14ac:dyDescent="0.2">
      <c r="A3307" s="159" t="s">
        <v>13069</v>
      </c>
      <c r="B3307" s="159" t="s">
        <v>13070</v>
      </c>
      <c r="C3307" s="159" t="s">
        <v>13837</v>
      </c>
      <c r="D3307" s="159" t="s">
        <v>13837</v>
      </c>
      <c r="E3307" s="160">
        <v>1</v>
      </c>
      <c r="F3307" s="161">
        <v>1670428</v>
      </c>
      <c r="G3307" s="161">
        <v>2500000</v>
      </c>
      <c r="H3307" s="159" t="s">
        <v>3651</v>
      </c>
      <c r="I3307" s="159" t="s">
        <v>3753</v>
      </c>
      <c r="J3307" s="159" t="s">
        <v>4962</v>
      </c>
      <c r="K3307" s="159"/>
      <c r="L3307" s="159" t="s">
        <v>13838</v>
      </c>
    </row>
    <row r="3308" spans="1:12" x14ac:dyDescent="0.2">
      <c r="A3308" s="159" t="s">
        <v>13839</v>
      </c>
      <c r="B3308" s="159" t="s">
        <v>13840</v>
      </c>
      <c r="C3308" s="159" t="s">
        <v>13841</v>
      </c>
      <c r="D3308" s="159" t="s">
        <v>13841</v>
      </c>
      <c r="E3308" s="160">
        <v>1</v>
      </c>
      <c r="F3308" s="161">
        <v>7000000</v>
      </c>
      <c r="G3308" s="161">
        <v>7000000</v>
      </c>
      <c r="H3308" s="159" t="s">
        <v>3651</v>
      </c>
      <c r="I3308" s="159" t="s">
        <v>5565</v>
      </c>
      <c r="J3308" s="159" t="s">
        <v>6477</v>
      </c>
      <c r="K3308" s="159"/>
      <c r="L3308" s="159" t="s">
        <v>13842</v>
      </c>
    </row>
    <row r="3309" spans="1:12" x14ac:dyDescent="0.2">
      <c r="A3309" s="159" t="s">
        <v>3697</v>
      </c>
      <c r="B3309" s="159" t="s">
        <v>3699</v>
      </c>
      <c r="C3309" s="159" t="s">
        <v>13841</v>
      </c>
      <c r="D3309" s="159" t="s">
        <v>13841</v>
      </c>
      <c r="E3309" s="160">
        <v>1</v>
      </c>
      <c r="F3309" s="161">
        <v>200099964</v>
      </c>
      <c r="G3309" s="161">
        <v>249999967</v>
      </c>
      <c r="H3309" s="159" t="s">
        <v>3651</v>
      </c>
      <c r="I3309" s="159" t="s">
        <v>3671</v>
      </c>
      <c r="J3309" s="159" t="s">
        <v>3851</v>
      </c>
      <c r="K3309" s="159" t="s">
        <v>185</v>
      </c>
      <c r="L3309" s="159" t="s">
        <v>3820</v>
      </c>
    </row>
    <row r="3310" spans="1:12" x14ac:dyDescent="0.2">
      <c r="A3310" s="159" t="s">
        <v>13843</v>
      </c>
      <c r="B3310" s="159" t="s">
        <v>13844</v>
      </c>
      <c r="C3310" s="159" t="s">
        <v>13841</v>
      </c>
      <c r="D3310" s="159" t="s">
        <v>13841</v>
      </c>
      <c r="E3310" s="160">
        <v>1</v>
      </c>
      <c r="F3310" s="161">
        <v>480000</v>
      </c>
      <c r="G3310" s="161">
        <v>640000</v>
      </c>
      <c r="H3310" s="159" t="s">
        <v>3651</v>
      </c>
      <c r="I3310" s="159" t="s">
        <v>5209</v>
      </c>
      <c r="J3310" s="159" t="s">
        <v>7622</v>
      </c>
      <c r="K3310" s="159" t="s">
        <v>196</v>
      </c>
      <c r="L3310" s="159" t="s">
        <v>13845</v>
      </c>
    </row>
    <row r="3311" spans="1:12" x14ac:dyDescent="0.2">
      <c r="A3311" s="159" t="s">
        <v>7494</v>
      </c>
      <c r="B3311" s="159" t="s">
        <v>7495</v>
      </c>
      <c r="C3311" s="159" t="s">
        <v>13577</v>
      </c>
      <c r="D3311" s="159" t="s">
        <v>13577</v>
      </c>
      <c r="E3311" s="160">
        <v>1</v>
      </c>
      <c r="F3311" s="161">
        <v>47230787</v>
      </c>
      <c r="G3311" s="161">
        <v>75000000</v>
      </c>
      <c r="H3311" s="159" t="s">
        <v>3651</v>
      </c>
      <c r="I3311" s="159" t="s">
        <v>3656</v>
      </c>
      <c r="J3311" s="159" t="s">
        <v>5077</v>
      </c>
      <c r="K3311" s="159" t="s">
        <v>189</v>
      </c>
      <c r="L3311" s="159" t="s">
        <v>13846</v>
      </c>
    </row>
    <row r="3312" spans="1:12" x14ac:dyDescent="0.2">
      <c r="A3312" s="159" t="s">
        <v>7685</v>
      </c>
      <c r="B3312" s="159" t="s">
        <v>7686</v>
      </c>
      <c r="C3312" s="159" t="s">
        <v>13577</v>
      </c>
      <c r="D3312" s="159" t="s">
        <v>13577</v>
      </c>
      <c r="E3312" s="160">
        <v>1</v>
      </c>
      <c r="F3312" s="161">
        <v>17172969</v>
      </c>
      <c r="G3312" s="161">
        <v>34797261</v>
      </c>
      <c r="H3312" s="159" t="s">
        <v>3651</v>
      </c>
      <c r="I3312" s="159" t="s">
        <v>3680</v>
      </c>
      <c r="J3312" s="159" t="s">
        <v>5656</v>
      </c>
      <c r="K3312" s="159"/>
      <c r="L3312" s="159" t="s">
        <v>13847</v>
      </c>
    </row>
    <row r="3313" spans="1:12" x14ac:dyDescent="0.2">
      <c r="A3313" s="159" t="s">
        <v>13848</v>
      </c>
      <c r="B3313" s="159" t="s">
        <v>11714</v>
      </c>
      <c r="C3313" s="159" t="s">
        <v>13577</v>
      </c>
      <c r="D3313" s="159" t="s">
        <v>13577</v>
      </c>
      <c r="E3313" s="160">
        <v>1</v>
      </c>
      <c r="F3313" s="161">
        <v>7000000</v>
      </c>
      <c r="G3313" s="161">
        <v>7000000</v>
      </c>
      <c r="H3313" s="159" t="s">
        <v>3670</v>
      </c>
      <c r="I3313" s="159" t="s">
        <v>3680</v>
      </c>
      <c r="J3313" s="159" t="s">
        <v>3680</v>
      </c>
      <c r="K3313" s="159" t="s">
        <v>193</v>
      </c>
      <c r="L3313" s="159" t="s">
        <v>13849</v>
      </c>
    </row>
    <row r="3314" spans="1:12" x14ac:dyDescent="0.2">
      <c r="A3314" s="159" t="s">
        <v>13850</v>
      </c>
      <c r="B3314" s="159" t="s">
        <v>13851</v>
      </c>
      <c r="C3314" s="159" t="s">
        <v>13577</v>
      </c>
      <c r="D3314" s="159" t="s">
        <v>13577</v>
      </c>
      <c r="E3314" s="160">
        <v>1</v>
      </c>
      <c r="F3314" s="161">
        <v>1547500</v>
      </c>
      <c r="G3314" s="161">
        <v>2000000</v>
      </c>
      <c r="H3314" s="159" t="s">
        <v>3651</v>
      </c>
      <c r="I3314" s="159" t="s">
        <v>4846</v>
      </c>
      <c r="J3314" s="159" t="s">
        <v>4968</v>
      </c>
      <c r="K3314" s="159" t="s">
        <v>193</v>
      </c>
      <c r="L3314" s="159" t="s">
        <v>13852</v>
      </c>
    </row>
    <row r="3315" spans="1:12" x14ac:dyDescent="0.2">
      <c r="A3315" s="159" t="s">
        <v>7243</v>
      </c>
      <c r="B3315" s="159" t="s">
        <v>7244</v>
      </c>
      <c r="C3315" s="159" t="s">
        <v>13577</v>
      </c>
      <c r="D3315" s="159" t="s">
        <v>13577</v>
      </c>
      <c r="E3315" s="160">
        <v>1</v>
      </c>
      <c r="F3315" s="161">
        <v>19952387</v>
      </c>
      <c r="G3315" s="161">
        <v>24921734</v>
      </c>
      <c r="H3315" s="159" t="s">
        <v>3670</v>
      </c>
      <c r="I3315" s="159" t="s">
        <v>3671</v>
      </c>
      <c r="J3315" s="159" t="s">
        <v>4835</v>
      </c>
      <c r="K3315" s="159"/>
      <c r="L3315" s="159" t="s">
        <v>13853</v>
      </c>
    </row>
    <row r="3316" spans="1:12" x14ac:dyDescent="0.2">
      <c r="A3316" s="159" t="s">
        <v>13854</v>
      </c>
      <c r="B3316" s="159" t="s">
        <v>13855</v>
      </c>
      <c r="C3316" s="159" t="s">
        <v>13577</v>
      </c>
      <c r="D3316" s="159" t="s">
        <v>13577</v>
      </c>
      <c r="E3316" s="160">
        <v>1</v>
      </c>
      <c r="F3316" s="161">
        <v>2100000</v>
      </c>
      <c r="G3316" s="161">
        <v>3000000</v>
      </c>
      <c r="H3316" s="159" t="s">
        <v>3651</v>
      </c>
      <c r="I3316" s="159" t="s">
        <v>3656</v>
      </c>
      <c r="J3316" s="159" t="s">
        <v>5077</v>
      </c>
      <c r="K3316" s="159"/>
      <c r="L3316" s="159" t="s">
        <v>13856</v>
      </c>
    </row>
    <row r="3317" spans="1:12" x14ac:dyDescent="0.2">
      <c r="A3317" s="159" t="s">
        <v>13857</v>
      </c>
      <c r="B3317" s="159" t="s">
        <v>13858</v>
      </c>
      <c r="C3317" s="159" t="s">
        <v>13577</v>
      </c>
      <c r="D3317" s="159" t="s">
        <v>13577</v>
      </c>
      <c r="E3317" s="160">
        <v>1</v>
      </c>
      <c r="F3317" s="161">
        <v>35</v>
      </c>
      <c r="G3317" s="161">
        <v>35</v>
      </c>
      <c r="H3317" s="159" t="s">
        <v>3651</v>
      </c>
      <c r="I3317" s="159" t="s">
        <v>3656</v>
      </c>
      <c r="J3317" s="159" t="s">
        <v>4924</v>
      </c>
      <c r="K3317" s="159" t="s">
        <v>199</v>
      </c>
      <c r="L3317" s="159" t="s">
        <v>13859</v>
      </c>
    </row>
    <row r="3318" spans="1:12" x14ac:dyDescent="0.2">
      <c r="A3318" s="159" t="s">
        <v>13860</v>
      </c>
      <c r="B3318" s="159" t="s">
        <v>13861</v>
      </c>
      <c r="C3318" s="159" t="s">
        <v>9040</v>
      </c>
      <c r="D3318" s="159" t="s">
        <v>9040</v>
      </c>
      <c r="E3318" s="160">
        <v>1</v>
      </c>
      <c r="F3318" s="161">
        <v>0</v>
      </c>
      <c r="G3318" s="161">
        <v>3000000</v>
      </c>
      <c r="H3318" s="159" t="s">
        <v>3651</v>
      </c>
      <c r="I3318" s="159" t="s">
        <v>5570</v>
      </c>
      <c r="J3318" s="159" t="s">
        <v>13862</v>
      </c>
      <c r="K3318" s="159"/>
      <c r="L3318" s="159" t="s">
        <v>13863</v>
      </c>
    </row>
    <row r="3319" spans="1:12" x14ac:dyDescent="0.2">
      <c r="A3319" s="159" t="s">
        <v>6456</v>
      </c>
      <c r="B3319" s="159" t="s">
        <v>6457</v>
      </c>
      <c r="C3319" s="159" t="s">
        <v>9040</v>
      </c>
      <c r="D3319" s="159" t="s">
        <v>9040</v>
      </c>
      <c r="E3319" s="160">
        <v>1</v>
      </c>
      <c r="F3319" s="161">
        <v>413093</v>
      </c>
      <c r="G3319" s="161">
        <v>413093</v>
      </c>
      <c r="H3319" s="159" t="s">
        <v>3651</v>
      </c>
      <c r="I3319" s="159" t="s">
        <v>3716</v>
      </c>
      <c r="J3319" s="159" t="s">
        <v>6735</v>
      </c>
      <c r="K3319" s="159"/>
      <c r="L3319" s="159" t="s">
        <v>13864</v>
      </c>
    </row>
    <row r="3320" spans="1:12" x14ac:dyDescent="0.2">
      <c r="A3320" s="159" t="s">
        <v>10659</v>
      </c>
      <c r="B3320" s="159" t="s">
        <v>10660</v>
      </c>
      <c r="C3320" s="159" t="s">
        <v>10986</v>
      </c>
      <c r="D3320" s="159" t="s">
        <v>10986</v>
      </c>
      <c r="E3320" s="160">
        <v>1</v>
      </c>
      <c r="F3320" s="161">
        <v>199999</v>
      </c>
      <c r="G3320" s="161">
        <v>4500000</v>
      </c>
      <c r="H3320" s="159" t="s">
        <v>3651</v>
      </c>
      <c r="I3320" s="159" t="s">
        <v>5184</v>
      </c>
      <c r="J3320" s="159" t="s">
        <v>5185</v>
      </c>
      <c r="K3320" s="159" t="s">
        <v>185</v>
      </c>
      <c r="L3320" s="159" t="s">
        <v>13865</v>
      </c>
    </row>
    <row r="3321" spans="1:12" x14ac:dyDescent="0.2">
      <c r="A3321" s="159" t="s">
        <v>13866</v>
      </c>
      <c r="B3321" s="159" t="s">
        <v>13867</v>
      </c>
      <c r="C3321" s="159" t="s">
        <v>10986</v>
      </c>
      <c r="D3321" s="159" t="s">
        <v>10986</v>
      </c>
      <c r="E3321" s="160">
        <v>1</v>
      </c>
      <c r="F3321" s="161">
        <v>21000</v>
      </c>
      <c r="G3321" s="161"/>
      <c r="H3321" s="159" t="s">
        <v>3651</v>
      </c>
      <c r="I3321" s="159" t="s">
        <v>4846</v>
      </c>
      <c r="J3321" s="159" t="s">
        <v>13868</v>
      </c>
      <c r="K3321" s="159" t="s">
        <v>199</v>
      </c>
      <c r="L3321" s="159" t="s">
        <v>13869</v>
      </c>
    </row>
    <row r="3322" spans="1:12" x14ac:dyDescent="0.2">
      <c r="A3322" s="159" t="s">
        <v>12229</v>
      </c>
      <c r="B3322" s="159" t="s">
        <v>12230</v>
      </c>
      <c r="C3322" s="159" t="s">
        <v>10986</v>
      </c>
      <c r="D3322" s="159" t="s">
        <v>10986</v>
      </c>
      <c r="E3322" s="160">
        <v>1</v>
      </c>
      <c r="F3322" s="161">
        <v>2405000</v>
      </c>
      <c r="G3322" s="161">
        <v>2405000</v>
      </c>
      <c r="H3322" s="159" t="s">
        <v>3670</v>
      </c>
      <c r="I3322" s="159" t="s">
        <v>3871</v>
      </c>
      <c r="J3322" s="159" t="s">
        <v>13870</v>
      </c>
      <c r="K3322" s="159"/>
      <c r="L3322" s="159" t="s">
        <v>13871</v>
      </c>
    </row>
    <row r="3323" spans="1:12" x14ac:dyDescent="0.2">
      <c r="A3323" s="159" t="s">
        <v>13872</v>
      </c>
      <c r="B3323" s="159" t="s">
        <v>13873</v>
      </c>
      <c r="C3323" s="159" t="s">
        <v>10986</v>
      </c>
      <c r="D3323" s="159" t="s">
        <v>10986</v>
      </c>
      <c r="E3323" s="160">
        <v>1</v>
      </c>
      <c r="F3323" s="161">
        <v>24998919</v>
      </c>
      <c r="G3323" s="161">
        <v>24998919</v>
      </c>
      <c r="H3323" s="159" t="s">
        <v>3651</v>
      </c>
      <c r="I3323" s="159" t="s">
        <v>3671</v>
      </c>
      <c r="J3323" s="159" t="s">
        <v>4835</v>
      </c>
      <c r="K3323" s="159"/>
      <c r="L3323" s="159" t="s">
        <v>13874</v>
      </c>
    </row>
    <row r="3324" spans="1:12" x14ac:dyDescent="0.2">
      <c r="A3324" s="159" t="s">
        <v>7536</v>
      </c>
      <c r="B3324" s="159" t="s">
        <v>7537</v>
      </c>
      <c r="C3324" s="159" t="s">
        <v>13761</v>
      </c>
      <c r="D3324" s="159" t="s">
        <v>13761</v>
      </c>
      <c r="E3324" s="160">
        <v>1</v>
      </c>
      <c r="F3324" s="161">
        <v>7903411</v>
      </c>
      <c r="G3324" s="161">
        <v>10000000</v>
      </c>
      <c r="H3324" s="159" t="s">
        <v>3651</v>
      </c>
      <c r="I3324" s="159" t="s">
        <v>3671</v>
      </c>
      <c r="J3324" s="159" t="s">
        <v>6660</v>
      </c>
      <c r="K3324" s="159"/>
      <c r="L3324" s="159" t="s">
        <v>13875</v>
      </c>
    </row>
    <row r="3325" spans="1:12" x14ac:dyDescent="0.2">
      <c r="A3325" s="159" t="s">
        <v>10737</v>
      </c>
      <c r="B3325" s="159" t="s">
        <v>10738</v>
      </c>
      <c r="C3325" s="159" t="s">
        <v>13761</v>
      </c>
      <c r="D3325" s="159" t="s">
        <v>13761</v>
      </c>
      <c r="E3325" s="160">
        <v>1</v>
      </c>
      <c r="F3325" s="161">
        <v>3777808</v>
      </c>
      <c r="G3325" s="161">
        <v>3777808</v>
      </c>
      <c r="H3325" s="159" t="s">
        <v>3651</v>
      </c>
      <c r="I3325" s="159" t="s">
        <v>3666</v>
      </c>
      <c r="J3325" s="159" t="s">
        <v>3855</v>
      </c>
      <c r="K3325" s="159"/>
      <c r="L3325" s="159" t="s">
        <v>13876</v>
      </c>
    </row>
    <row r="3326" spans="1:12" x14ac:dyDescent="0.2">
      <c r="A3326" s="159" t="s">
        <v>13877</v>
      </c>
      <c r="B3326" s="159" t="s">
        <v>13878</v>
      </c>
      <c r="C3326" s="159" t="s">
        <v>13761</v>
      </c>
      <c r="D3326" s="159" t="s">
        <v>13761</v>
      </c>
      <c r="E3326" s="160">
        <v>1</v>
      </c>
      <c r="F3326" s="161">
        <v>29998991</v>
      </c>
      <c r="G3326" s="161">
        <v>29998991</v>
      </c>
      <c r="H3326" s="159" t="s">
        <v>3651</v>
      </c>
      <c r="I3326" s="159" t="s">
        <v>3656</v>
      </c>
      <c r="J3326" s="159" t="s">
        <v>4945</v>
      </c>
      <c r="K3326" s="159" t="s">
        <v>189</v>
      </c>
      <c r="L3326" s="159" t="s">
        <v>13879</v>
      </c>
    </row>
    <row r="3327" spans="1:12" x14ac:dyDescent="0.2">
      <c r="A3327" s="159" t="s">
        <v>5642</v>
      </c>
      <c r="B3327" s="159" t="s">
        <v>5643</v>
      </c>
      <c r="C3327" s="159" t="s">
        <v>13880</v>
      </c>
      <c r="D3327" s="159" t="s">
        <v>13880</v>
      </c>
      <c r="E3327" s="160">
        <v>1</v>
      </c>
      <c r="F3327" s="161">
        <v>96130465</v>
      </c>
      <c r="G3327" s="161">
        <v>141066486</v>
      </c>
      <c r="H3327" s="159" t="s">
        <v>3651</v>
      </c>
      <c r="I3327" s="159" t="s">
        <v>3656</v>
      </c>
      <c r="J3327" s="159" t="s">
        <v>7085</v>
      </c>
      <c r="K3327" s="159"/>
      <c r="L3327" s="159" t="s">
        <v>13881</v>
      </c>
    </row>
    <row r="3328" spans="1:12" x14ac:dyDescent="0.2">
      <c r="A3328" s="159" t="s">
        <v>7624</v>
      </c>
      <c r="B3328" s="159" t="s">
        <v>7625</v>
      </c>
      <c r="C3328" s="159" t="s">
        <v>13880</v>
      </c>
      <c r="D3328" s="159" t="s">
        <v>13880</v>
      </c>
      <c r="E3328" s="160">
        <v>1</v>
      </c>
      <c r="F3328" s="161">
        <v>15000000</v>
      </c>
      <c r="G3328" s="161">
        <v>15000000</v>
      </c>
      <c r="H3328" s="159" t="s">
        <v>3670</v>
      </c>
      <c r="I3328" s="159" t="s">
        <v>3656</v>
      </c>
      <c r="J3328" s="159" t="s">
        <v>6912</v>
      </c>
      <c r="K3328" s="159" t="s">
        <v>182</v>
      </c>
      <c r="L3328" s="159" t="s">
        <v>13882</v>
      </c>
    </row>
    <row r="3329" spans="1:12" x14ac:dyDescent="0.2">
      <c r="A3329" s="159" t="s">
        <v>13883</v>
      </c>
      <c r="B3329" s="159" t="s">
        <v>13884</v>
      </c>
      <c r="C3329" s="159" t="s">
        <v>9902</v>
      </c>
      <c r="D3329" s="159" t="s">
        <v>13885</v>
      </c>
      <c r="E3329" s="160">
        <v>2</v>
      </c>
      <c r="F3329" s="161">
        <v>4300000</v>
      </c>
      <c r="G3329" s="161">
        <v>4300000</v>
      </c>
      <c r="H3329" s="159" t="s">
        <v>3651</v>
      </c>
      <c r="I3329" s="159" t="s">
        <v>3690</v>
      </c>
      <c r="J3329" s="159" t="s">
        <v>10425</v>
      </c>
      <c r="K3329" s="159" t="s">
        <v>199</v>
      </c>
      <c r="L3329" s="159" t="s">
        <v>13886</v>
      </c>
    </row>
    <row r="3330" spans="1:12" x14ac:dyDescent="0.2">
      <c r="A3330" s="159" t="s">
        <v>12053</v>
      </c>
      <c r="B3330" s="159" t="s">
        <v>12054</v>
      </c>
      <c r="C3330" s="159" t="s">
        <v>9902</v>
      </c>
      <c r="D3330" s="159" t="s">
        <v>9902</v>
      </c>
      <c r="E3330" s="160">
        <v>1</v>
      </c>
      <c r="F3330" s="161">
        <v>22500000</v>
      </c>
      <c r="G3330" s="161">
        <v>22500000</v>
      </c>
      <c r="H3330" s="159" t="s">
        <v>3651</v>
      </c>
      <c r="I3330" s="159" t="s">
        <v>3680</v>
      </c>
      <c r="J3330" s="159" t="s">
        <v>12055</v>
      </c>
      <c r="K3330" s="159" t="s">
        <v>196</v>
      </c>
      <c r="L3330" s="159" t="s">
        <v>13887</v>
      </c>
    </row>
    <row r="3331" spans="1:12" x14ac:dyDescent="0.2">
      <c r="A3331" s="159" t="s">
        <v>7432</v>
      </c>
      <c r="B3331" s="159" t="s">
        <v>7433</v>
      </c>
      <c r="C3331" s="159" t="s">
        <v>9902</v>
      </c>
      <c r="D3331" s="159" t="s">
        <v>9902</v>
      </c>
      <c r="E3331" s="160">
        <v>1</v>
      </c>
      <c r="F3331" s="161">
        <v>107500</v>
      </c>
      <c r="G3331" s="161">
        <v>107500</v>
      </c>
      <c r="H3331" s="159" t="s">
        <v>3651</v>
      </c>
      <c r="I3331" s="159" t="s">
        <v>3711</v>
      </c>
      <c r="J3331" s="159" t="s">
        <v>7434</v>
      </c>
      <c r="K3331" s="159" t="s">
        <v>185</v>
      </c>
      <c r="L3331" s="159" t="s">
        <v>13888</v>
      </c>
    </row>
    <row r="3332" spans="1:12" x14ac:dyDescent="0.2">
      <c r="A3332" s="159" t="s">
        <v>9476</v>
      </c>
      <c r="B3332" s="159" t="s">
        <v>9477</v>
      </c>
      <c r="C3332" s="159" t="s">
        <v>13889</v>
      </c>
      <c r="D3332" s="159" t="s">
        <v>13889</v>
      </c>
      <c r="E3332" s="160">
        <v>1</v>
      </c>
      <c r="F3332" s="161">
        <v>5430646</v>
      </c>
      <c r="G3332" s="161">
        <v>20000022</v>
      </c>
      <c r="H3332" s="159" t="s">
        <v>3651</v>
      </c>
      <c r="I3332" s="159" t="s">
        <v>3656</v>
      </c>
      <c r="J3332" s="159" t="s">
        <v>3978</v>
      </c>
      <c r="K3332" s="159"/>
      <c r="L3332" s="159" t="s">
        <v>13890</v>
      </c>
    </row>
    <row r="3333" spans="1:12" x14ac:dyDescent="0.2">
      <c r="A3333" s="159" t="s">
        <v>11002</v>
      </c>
      <c r="B3333" s="159" t="s">
        <v>5216</v>
      </c>
      <c r="C3333" s="159" t="s">
        <v>13889</v>
      </c>
      <c r="D3333" s="159" t="s">
        <v>13889</v>
      </c>
      <c r="E3333" s="160">
        <v>1</v>
      </c>
      <c r="F3333" s="161">
        <v>16984999</v>
      </c>
      <c r="G3333" s="161">
        <v>28969997</v>
      </c>
      <c r="H3333" s="159" t="s">
        <v>3670</v>
      </c>
      <c r="I3333" s="159" t="s">
        <v>3656</v>
      </c>
      <c r="J3333" s="159" t="s">
        <v>5070</v>
      </c>
      <c r="K3333" s="159"/>
      <c r="L3333" s="159" t="s">
        <v>13891</v>
      </c>
    </row>
    <row r="3334" spans="1:12" x14ac:dyDescent="0.2">
      <c r="A3334" s="159" t="s">
        <v>13892</v>
      </c>
      <c r="B3334" s="159" t="s">
        <v>3688</v>
      </c>
      <c r="C3334" s="159" t="s">
        <v>12983</v>
      </c>
      <c r="D3334" s="159" t="s">
        <v>12983</v>
      </c>
      <c r="E3334" s="160">
        <v>1</v>
      </c>
      <c r="F3334" s="161">
        <v>36081418</v>
      </c>
      <c r="G3334" s="161">
        <v>36081418</v>
      </c>
      <c r="H3334" s="159" t="s">
        <v>3670</v>
      </c>
      <c r="I3334" s="159" t="s">
        <v>3748</v>
      </c>
      <c r="J3334" s="159" t="s">
        <v>10368</v>
      </c>
      <c r="K3334" s="159"/>
      <c r="L3334" s="159" t="s">
        <v>13893</v>
      </c>
    </row>
    <row r="3335" spans="1:12" x14ac:dyDescent="0.2">
      <c r="A3335" s="159" t="s">
        <v>13894</v>
      </c>
      <c r="B3335" s="159" t="s">
        <v>13895</v>
      </c>
      <c r="C3335" s="159" t="s">
        <v>12983</v>
      </c>
      <c r="D3335" s="159" t="s">
        <v>12983</v>
      </c>
      <c r="E3335" s="160">
        <v>1</v>
      </c>
      <c r="F3335" s="161">
        <v>3299994</v>
      </c>
      <c r="G3335" s="161">
        <v>5800000</v>
      </c>
      <c r="H3335" s="159" t="s">
        <v>3651</v>
      </c>
      <c r="I3335" s="159" t="s">
        <v>3711</v>
      </c>
      <c r="J3335" s="159" t="s">
        <v>5719</v>
      </c>
      <c r="K3335" s="159" t="s">
        <v>189</v>
      </c>
      <c r="L3335" s="159" t="s">
        <v>13896</v>
      </c>
    </row>
    <row r="3336" spans="1:12" x14ac:dyDescent="0.2">
      <c r="A3336" s="159" t="s">
        <v>5307</v>
      </c>
      <c r="B3336" s="159" t="s">
        <v>5308</v>
      </c>
      <c r="C3336" s="159" t="s">
        <v>12983</v>
      </c>
      <c r="D3336" s="159" t="s">
        <v>12983</v>
      </c>
      <c r="E3336" s="160">
        <v>1</v>
      </c>
      <c r="F3336" s="161">
        <v>2499999</v>
      </c>
      <c r="G3336" s="161">
        <v>3499999</v>
      </c>
      <c r="H3336" s="159" t="s">
        <v>3651</v>
      </c>
      <c r="I3336" s="159" t="s">
        <v>3671</v>
      </c>
      <c r="J3336" s="159" t="s">
        <v>4902</v>
      </c>
      <c r="K3336" s="159"/>
      <c r="L3336" s="159" t="s">
        <v>13897</v>
      </c>
    </row>
    <row r="3337" spans="1:12" x14ac:dyDescent="0.2">
      <c r="A3337" s="159" t="s">
        <v>13335</v>
      </c>
      <c r="B3337" s="159" t="s">
        <v>13336</v>
      </c>
      <c r="C3337" s="159" t="s">
        <v>12983</v>
      </c>
      <c r="D3337" s="159" t="s">
        <v>12983</v>
      </c>
      <c r="E3337" s="160">
        <v>1</v>
      </c>
      <c r="F3337" s="161">
        <v>8855499</v>
      </c>
      <c r="G3337" s="161">
        <v>19649993</v>
      </c>
      <c r="H3337" s="159" t="s">
        <v>3651</v>
      </c>
      <c r="I3337" s="159" t="s">
        <v>3690</v>
      </c>
      <c r="J3337" s="159" t="s">
        <v>10425</v>
      </c>
      <c r="K3337" s="159"/>
      <c r="L3337" s="159" t="s">
        <v>13898</v>
      </c>
    </row>
    <row r="3338" spans="1:12" x14ac:dyDescent="0.2">
      <c r="A3338" s="159" t="s">
        <v>13899</v>
      </c>
      <c r="B3338" s="159" t="s">
        <v>13900</v>
      </c>
      <c r="C3338" s="159" t="s">
        <v>13901</v>
      </c>
      <c r="D3338" s="159" t="s">
        <v>13901</v>
      </c>
      <c r="E3338" s="160">
        <v>1</v>
      </c>
      <c r="F3338" s="161">
        <v>500000</v>
      </c>
      <c r="G3338" s="161">
        <v>500000</v>
      </c>
      <c r="H3338" s="159" t="s">
        <v>3651</v>
      </c>
      <c r="I3338" s="159" t="s">
        <v>3671</v>
      </c>
      <c r="J3338" s="159" t="s">
        <v>7225</v>
      </c>
      <c r="K3338" s="159" t="s">
        <v>199</v>
      </c>
      <c r="L3338" s="159" t="s">
        <v>13902</v>
      </c>
    </row>
    <row r="3339" spans="1:12" x14ac:dyDescent="0.2">
      <c r="A3339" s="159" t="s">
        <v>11064</v>
      </c>
      <c r="B3339" s="159" t="s">
        <v>11065</v>
      </c>
      <c r="C3339" s="159" t="s">
        <v>13901</v>
      </c>
      <c r="D3339" s="159" t="s">
        <v>13901</v>
      </c>
      <c r="E3339" s="160">
        <v>1</v>
      </c>
      <c r="F3339" s="161">
        <v>2950000</v>
      </c>
      <c r="G3339" s="161">
        <v>2950000</v>
      </c>
      <c r="H3339" s="159" t="s">
        <v>3651</v>
      </c>
      <c r="I3339" s="159" t="s">
        <v>4846</v>
      </c>
      <c r="J3339" s="159" t="s">
        <v>4958</v>
      </c>
      <c r="K3339" s="159"/>
      <c r="L3339" s="159" t="s">
        <v>13903</v>
      </c>
    </row>
    <row r="3340" spans="1:12" x14ac:dyDescent="0.2">
      <c r="A3340" s="159" t="s">
        <v>13904</v>
      </c>
      <c r="B3340" s="159" t="s">
        <v>13905</v>
      </c>
      <c r="C3340" s="159" t="s">
        <v>1806</v>
      </c>
      <c r="D3340" s="159" t="s">
        <v>1806</v>
      </c>
      <c r="E3340" s="160">
        <v>1</v>
      </c>
      <c r="F3340" s="161">
        <v>1751000</v>
      </c>
      <c r="G3340" s="161">
        <v>3000000</v>
      </c>
      <c r="H3340" s="159" t="s">
        <v>3651</v>
      </c>
      <c r="I3340" s="159" t="s">
        <v>6859</v>
      </c>
      <c r="J3340" s="159" t="s">
        <v>6860</v>
      </c>
      <c r="K3340" s="159" t="s">
        <v>193</v>
      </c>
      <c r="L3340" s="159" t="s">
        <v>13906</v>
      </c>
    </row>
    <row r="3341" spans="1:12" x14ac:dyDescent="0.2">
      <c r="A3341" s="159" t="s">
        <v>6681</v>
      </c>
      <c r="B3341" s="159" t="s">
        <v>6682</v>
      </c>
      <c r="C3341" s="159" t="s">
        <v>13907</v>
      </c>
      <c r="D3341" s="159" t="s">
        <v>13907</v>
      </c>
      <c r="E3341" s="160">
        <v>1</v>
      </c>
      <c r="F3341" s="161">
        <v>5261533</v>
      </c>
      <c r="G3341" s="161">
        <v>5650000</v>
      </c>
      <c r="H3341" s="159" t="s">
        <v>3651</v>
      </c>
      <c r="I3341" s="159" t="s">
        <v>3810</v>
      </c>
      <c r="J3341" s="159" t="s">
        <v>5005</v>
      </c>
      <c r="K3341" s="159"/>
      <c r="L3341" s="159" t="s">
        <v>13908</v>
      </c>
    </row>
    <row r="3342" spans="1:12" x14ac:dyDescent="0.2">
      <c r="A3342" s="159" t="s">
        <v>13909</v>
      </c>
      <c r="B3342" s="159" t="s">
        <v>13910</v>
      </c>
      <c r="C3342" s="159" t="s">
        <v>13907</v>
      </c>
      <c r="D3342" s="159" t="s">
        <v>13907</v>
      </c>
      <c r="E3342" s="160">
        <v>1</v>
      </c>
      <c r="F3342" s="161">
        <v>130000</v>
      </c>
      <c r="G3342" s="161">
        <v>5000000</v>
      </c>
      <c r="H3342" s="159" t="s">
        <v>3651</v>
      </c>
      <c r="I3342" s="159" t="s">
        <v>3753</v>
      </c>
      <c r="J3342" s="159" t="s">
        <v>6227</v>
      </c>
      <c r="K3342" s="159"/>
      <c r="L3342" s="159" t="s">
        <v>13911</v>
      </c>
    </row>
    <row r="3343" spans="1:12" x14ac:dyDescent="0.2">
      <c r="A3343" s="159" t="s">
        <v>10423</v>
      </c>
      <c r="B3343" s="159" t="s">
        <v>10424</v>
      </c>
      <c r="C3343" s="159" t="s">
        <v>13907</v>
      </c>
      <c r="D3343" s="159" t="s">
        <v>13907</v>
      </c>
      <c r="E3343" s="160">
        <v>1</v>
      </c>
      <c r="F3343" s="161">
        <v>2300000</v>
      </c>
      <c r="G3343" s="161">
        <v>2300000</v>
      </c>
      <c r="H3343" s="159" t="s">
        <v>3651</v>
      </c>
      <c r="I3343" s="159" t="s">
        <v>3690</v>
      </c>
      <c r="J3343" s="159" t="s">
        <v>10425</v>
      </c>
      <c r="K3343" s="159"/>
      <c r="L3343" s="159" t="s">
        <v>13912</v>
      </c>
    </row>
    <row r="3344" spans="1:12" x14ac:dyDescent="0.2">
      <c r="A3344" s="159" t="s">
        <v>13913</v>
      </c>
      <c r="B3344" s="159" t="s">
        <v>13914</v>
      </c>
      <c r="C3344" s="159" t="s">
        <v>13907</v>
      </c>
      <c r="D3344" s="159" t="s">
        <v>13907</v>
      </c>
      <c r="E3344" s="160">
        <v>1</v>
      </c>
      <c r="F3344" s="161">
        <v>250000</v>
      </c>
      <c r="G3344" s="161">
        <v>2500000</v>
      </c>
      <c r="H3344" s="159" t="s">
        <v>3651</v>
      </c>
      <c r="I3344" s="159" t="s">
        <v>4846</v>
      </c>
      <c r="J3344" s="159" t="s">
        <v>5261</v>
      </c>
      <c r="K3344" s="159" t="s">
        <v>199</v>
      </c>
      <c r="L3344" s="159" t="s">
        <v>13915</v>
      </c>
    </row>
    <row r="3345" spans="1:12" x14ac:dyDescent="0.2">
      <c r="A3345" s="159" t="s">
        <v>13916</v>
      </c>
      <c r="B3345" s="159" t="s">
        <v>13917</v>
      </c>
      <c r="C3345" s="159" t="s">
        <v>13907</v>
      </c>
      <c r="D3345" s="159" t="s">
        <v>2933</v>
      </c>
      <c r="E3345" s="160">
        <v>2</v>
      </c>
      <c r="F3345" s="161">
        <v>250000</v>
      </c>
      <c r="G3345" s="161">
        <v>2500000</v>
      </c>
      <c r="H3345" s="159" t="s">
        <v>3651</v>
      </c>
      <c r="I3345" s="159" t="s">
        <v>4846</v>
      </c>
      <c r="J3345" s="159" t="s">
        <v>5261</v>
      </c>
      <c r="K3345" s="159" t="s">
        <v>199</v>
      </c>
      <c r="L3345" s="159" t="s">
        <v>13918</v>
      </c>
    </row>
    <row r="3346" spans="1:12" x14ac:dyDescent="0.2">
      <c r="A3346" s="159" t="s">
        <v>6109</v>
      </c>
      <c r="B3346" s="159" t="s">
        <v>6110</v>
      </c>
      <c r="C3346" s="159" t="s">
        <v>3364</v>
      </c>
      <c r="D3346" s="159" t="s">
        <v>3364</v>
      </c>
      <c r="E3346" s="160">
        <v>1</v>
      </c>
      <c r="F3346" s="161">
        <v>2377000</v>
      </c>
      <c r="G3346" s="161">
        <v>2377000</v>
      </c>
      <c r="H3346" s="159" t="s">
        <v>3670</v>
      </c>
      <c r="I3346" s="159" t="s">
        <v>3656</v>
      </c>
      <c r="J3346" s="159" t="s">
        <v>4144</v>
      </c>
      <c r="K3346" s="159"/>
      <c r="L3346" s="159" t="s">
        <v>13919</v>
      </c>
    </row>
    <row r="3347" spans="1:12" x14ac:dyDescent="0.2">
      <c r="A3347" s="159" t="s">
        <v>5319</v>
      </c>
      <c r="B3347" s="159" t="s">
        <v>5320</v>
      </c>
      <c r="C3347" s="159" t="s">
        <v>3364</v>
      </c>
      <c r="D3347" s="159" t="s">
        <v>3364</v>
      </c>
      <c r="E3347" s="160">
        <v>1</v>
      </c>
      <c r="F3347" s="161">
        <v>59124298</v>
      </c>
      <c r="G3347" s="161">
        <v>59124298</v>
      </c>
      <c r="H3347" s="159" t="s">
        <v>3651</v>
      </c>
      <c r="I3347" s="159" t="s">
        <v>3671</v>
      </c>
      <c r="J3347" s="159" t="s">
        <v>3868</v>
      </c>
      <c r="K3347" s="159"/>
      <c r="L3347" s="159" t="s">
        <v>13920</v>
      </c>
    </row>
    <row r="3348" spans="1:12" x14ac:dyDescent="0.2">
      <c r="A3348" s="159" t="s">
        <v>13921</v>
      </c>
      <c r="B3348" s="159" t="s">
        <v>13922</v>
      </c>
      <c r="C3348" s="159" t="s">
        <v>3364</v>
      </c>
      <c r="D3348" s="159" t="s">
        <v>3364</v>
      </c>
      <c r="E3348" s="160">
        <v>1</v>
      </c>
      <c r="F3348" s="161">
        <v>2184175</v>
      </c>
      <c r="G3348" s="161">
        <v>2184175</v>
      </c>
      <c r="H3348" s="159" t="s">
        <v>3651</v>
      </c>
      <c r="I3348" s="159" t="s">
        <v>4846</v>
      </c>
      <c r="J3348" s="159" t="s">
        <v>4958</v>
      </c>
      <c r="K3348" s="159"/>
      <c r="L3348" s="159" t="s">
        <v>13923</v>
      </c>
    </row>
    <row r="3349" spans="1:12" x14ac:dyDescent="0.2">
      <c r="A3349" s="159" t="s">
        <v>8806</v>
      </c>
      <c r="B3349" s="159" t="s">
        <v>8807</v>
      </c>
      <c r="C3349" s="159" t="s">
        <v>3364</v>
      </c>
      <c r="D3349" s="159" t="s">
        <v>3364</v>
      </c>
      <c r="E3349" s="160">
        <v>1</v>
      </c>
      <c r="F3349" s="161">
        <v>30099998</v>
      </c>
      <c r="G3349" s="161">
        <v>30099998</v>
      </c>
      <c r="H3349" s="159" t="s">
        <v>3670</v>
      </c>
      <c r="I3349" s="159" t="s">
        <v>3680</v>
      </c>
      <c r="J3349" s="159" t="s">
        <v>3680</v>
      </c>
      <c r="K3349" s="159"/>
      <c r="L3349" s="159" t="s">
        <v>13924</v>
      </c>
    </row>
    <row r="3350" spans="1:12" x14ac:dyDescent="0.2">
      <c r="A3350" s="159" t="s">
        <v>5258</v>
      </c>
      <c r="B3350" s="159" t="s">
        <v>5259</v>
      </c>
      <c r="C3350" s="159" t="s">
        <v>3364</v>
      </c>
      <c r="D3350" s="159" t="s">
        <v>3364</v>
      </c>
      <c r="E3350" s="160">
        <v>1</v>
      </c>
      <c r="F3350" s="161">
        <v>796328</v>
      </c>
      <c r="G3350" s="161">
        <v>5000000</v>
      </c>
      <c r="H3350" s="159" t="s">
        <v>3651</v>
      </c>
      <c r="I3350" s="159" t="s">
        <v>4846</v>
      </c>
      <c r="J3350" s="159" t="s">
        <v>5261</v>
      </c>
      <c r="K3350" s="159"/>
      <c r="L3350" s="159" t="s">
        <v>13925</v>
      </c>
    </row>
    <row r="3351" spans="1:12" x14ac:dyDescent="0.2">
      <c r="A3351" s="159" t="s">
        <v>11380</v>
      </c>
      <c r="B3351" s="159" t="s">
        <v>11381</v>
      </c>
      <c r="C3351" s="159" t="s">
        <v>3364</v>
      </c>
      <c r="D3351" s="159" t="s">
        <v>3364</v>
      </c>
      <c r="E3351" s="160">
        <v>1</v>
      </c>
      <c r="F3351" s="161">
        <v>265000</v>
      </c>
      <c r="G3351" s="161">
        <v>2000000</v>
      </c>
      <c r="H3351" s="159" t="s">
        <v>3651</v>
      </c>
      <c r="I3351" s="159" t="s">
        <v>3958</v>
      </c>
      <c r="J3351" s="159" t="s">
        <v>5943</v>
      </c>
      <c r="K3351" s="159" t="s">
        <v>185</v>
      </c>
      <c r="L3351" s="159" t="s">
        <v>13926</v>
      </c>
    </row>
    <row r="3352" spans="1:12" x14ac:dyDescent="0.2">
      <c r="A3352" s="159" t="s">
        <v>13927</v>
      </c>
      <c r="B3352" s="159" t="s">
        <v>13928</v>
      </c>
      <c r="C3352" s="159" t="s">
        <v>3364</v>
      </c>
      <c r="D3352" s="159" t="s">
        <v>3364</v>
      </c>
      <c r="E3352" s="160">
        <v>1</v>
      </c>
      <c r="F3352" s="161">
        <v>3026864</v>
      </c>
      <c r="G3352" s="161"/>
      <c r="H3352" s="159" t="s">
        <v>3651</v>
      </c>
      <c r="I3352" s="159" t="s">
        <v>3716</v>
      </c>
      <c r="J3352" s="159" t="s">
        <v>4890</v>
      </c>
      <c r="K3352" s="159" t="s">
        <v>199</v>
      </c>
      <c r="L3352" s="159" t="s">
        <v>13929</v>
      </c>
    </row>
    <row r="3353" spans="1:12" x14ac:dyDescent="0.2">
      <c r="A3353" s="159" t="s">
        <v>6257</v>
      </c>
      <c r="B3353" s="159" t="s">
        <v>6258</v>
      </c>
      <c r="C3353" s="159" t="s">
        <v>13930</v>
      </c>
      <c r="D3353" s="159" t="s">
        <v>13931</v>
      </c>
      <c r="E3353" s="160">
        <v>3</v>
      </c>
      <c r="F3353" s="161">
        <v>35000000</v>
      </c>
      <c r="G3353" s="161">
        <v>35000000</v>
      </c>
      <c r="H3353" s="159" t="s">
        <v>3670</v>
      </c>
      <c r="I3353" s="159" t="s">
        <v>3671</v>
      </c>
      <c r="J3353" s="159" t="s">
        <v>4835</v>
      </c>
      <c r="K3353" s="159"/>
      <c r="L3353" s="159" t="s">
        <v>13932</v>
      </c>
    </row>
    <row r="3354" spans="1:12" x14ac:dyDescent="0.2">
      <c r="A3354" s="159" t="s">
        <v>13933</v>
      </c>
      <c r="B3354" s="159" t="s">
        <v>13934</v>
      </c>
      <c r="C3354" s="159" t="s">
        <v>13930</v>
      </c>
      <c r="D3354" s="159" t="s">
        <v>13930</v>
      </c>
      <c r="E3354" s="160">
        <v>1</v>
      </c>
      <c r="F3354" s="161">
        <v>1000000</v>
      </c>
      <c r="G3354" s="161">
        <v>1000000</v>
      </c>
      <c r="H3354" s="159" t="s">
        <v>3651</v>
      </c>
      <c r="I3354" s="159" t="s">
        <v>3753</v>
      </c>
      <c r="J3354" s="159" t="s">
        <v>6994</v>
      </c>
      <c r="K3354" s="159" t="s">
        <v>199</v>
      </c>
      <c r="L3354" s="159" t="s">
        <v>13935</v>
      </c>
    </row>
    <row r="3355" spans="1:12" x14ac:dyDescent="0.2">
      <c r="A3355" s="159" t="s">
        <v>13936</v>
      </c>
      <c r="B3355" s="159" t="s">
        <v>13937</v>
      </c>
      <c r="C3355" s="159" t="s">
        <v>13938</v>
      </c>
      <c r="D3355" s="159" t="s">
        <v>13938</v>
      </c>
      <c r="E3355" s="160">
        <v>1</v>
      </c>
      <c r="F3355" s="161">
        <v>1000000</v>
      </c>
      <c r="G3355" s="161">
        <v>5000000</v>
      </c>
      <c r="H3355" s="159" t="s">
        <v>3651</v>
      </c>
      <c r="I3355" s="159" t="s">
        <v>3671</v>
      </c>
      <c r="J3355" s="159" t="s">
        <v>4835</v>
      </c>
      <c r="K3355" s="159"/>
      <c r="L3355" s="159" t="s">
        <v>13939</v>
      </c>
    </row>
    <row r="3356" spans="1:12" x14ac:dyDescent="0.2">
      <c r="A3356" s="159" t="s">
        <v>13940</v>
      </c>
      <c r="B3356" s="159" t="s">
        <v>13941</v>
      </c>
      <c r="C3356" s="159" t="s">
        <v>13754</v>
      </c>
      <c r="D3356" s="159" t="s">
        <v>13942</v>
      </c>
      <c r="E3356" s="160">
        <v>2</v>
      </c>
      <c r="F3356" s="161">
        <v>2250000</v>
      </c>
      <c r="G3356" s="161">
        <v>4000000</v>
      </c>
      <c r="H3356" s="159" t="s">
        <v>3651</v>
      </c>
      <c r="I3356" s="159" t="s">
        <v>5325</v>
      </c>
      <c r="J3356" s="159" t="s">
        <v>13943</v>
      </c>
      <c r="K3356" s="159" t="s">
        <v>193</v>
      </c>
      <c r="L3356" s="159" t="s">
        <v>13944</v>
      </c>
    </row>
    <row r="3357" spans="1:12" x14ac:dyDescent="0.2">
      <c r="A3357" s="159" t="s">
        <v>13945</v>
      </c>
      <c r="B3357" s="159" t="s">
        <v>13946</v>
      </c>
      <c r="C3357" s="159" t="s">
        <v>13754</v>
      </c>
      <c r="D3357" s="159" t="s">
        <v>13754</v>
      </c>
      <c r="E3357" s="160">
        <v>1</v>
      </c>
      <c r="F3357" s="161">
        <v>75000</v>
      </c>
      <c r="G3357" s="161">
        <v>2000000</v>
      </c>
      <c r="H3357" s="159" t="s">
        <v>3651</v>
      </c>
      <c r="I3357" s="159" t="s">
        <v>4010</v>
      </c>
      <c r="J3357" s="159" t="s">
        <v>13947</v>
      </c>
      <c r="K3357" s="159" t="s">
        <v>199</v>
      </c>
      <c r="L3357" s="159" t="s">
        <v>13948</v>
      </c>
    </row>
    <row r="3358" spans="1:12" x14ac:dyDescent="0.2">
      <c r="A3358" s="159" t="s">
        <v>10092</v>
      </c>
      <c r="B3358" s="159" t="s">
        <v>10093</v>
      </c>
      <c r="C3358" s="159" t="s">
        <v>3084</v>
      </c>
      <c r="D3358" s="159" t="s">
        <v>3084</v>
      </c>
      <c r="E3358" s="160">
        <v>1</v>
      </c>
      <c r="F3358" s="161">
        <v>4613213</v>
      </c>
      <c r="G3358" s="161">
        <v>8000000</v>
      </c>
      <c r="H3358" s="159" t="s">
        <v>3651</v>
      </c>
      <c r="I3358" s="159" t="s">
        <v>3810</v>
      </c>
      <c r="J3358" s="159" t="s">
        <v>5859</v>
      </c>
      <c r="K3358" s="159"/>
      <c r="L3358" s="159" t="s">
        <v>13949</v>
      </c>
    </row>
    <row r="3359" spans="1:12" x14ac:dyDescent="0.2">
      <c r="A3359" s="159" t="s">
        <v>13950</v>
      </c>
      <c r="B3359" s="159" t="s">
        <v>13951</v>
      </c>
      <c r="C3359" s="159" t="s">
        <v>3084</v>
      </c>
      <c r="D3359" s="159" t="s">
        <v>3084</v>
      </c>
      <c r="E3359" s="160">
        <v>1</v>
      </c>
      <c r="F3359" s="161">
        <v>6630000</v>
      </c>
      <c r="G3359" s="161">
        <v>10000000</v>
      </c>
      <c r="H3359" s="159" t="s">
        <v>3651</v>
      </c>
      <c r="I3359" s="159" t="s">
        <v>4846</v>
      </c>
      <c r="J3359" s="159" t="s">
        <v>4958</v>
      </c>
      <c r="K3359" s="159" t="s">
        <v>199</v>
      </c>
      <c r="L3359" s="159" t="s">
        <v>13952</v>
      </c>
    </row>
    <row r="3360" spans="1:12" x14ac:dyDescent="0.2">
      <c r="A3360" s="159" t="s">
        <v>5051</v>
      </c>
      <c r="B3360" s="159" t="s">
        <v>5052</v>
      </c>
      <c r="C3360" s="159" t="s">
        <v>3084</v>
      </c>
      <c r="D3360" s="159" t="s">
        <v>3084</v>
      </c>
      <c r="E3360" s="160">
        <v>1</v>
      </c>
      <c r="F3360" s="161">
        <v>25000</v>
      </c>
      <c r="G3360" s="161">
        <v>1000000</v>
      </c>
      <c r="H3360" s="159" t="s">
        <v>3651</v>
      </c>
      <c r="I3360" s="159" t="s">
        <v>3753</v>
      </c>
      <c r="J3360" s="159" t="s">
        <v>5053</v>
      </c>
      <c r="K3360" s="159" t="s">
        <v>185</v>
      </c>
      <c r="L3360" s="159" t="s">
        <v>13953</v>
      </c>
    </row>
    <row r="3361" spans="1:12" x14ac:dyDescent="0.2">
      <c r="A3361" s="159" t="s">
        <v>13954</v>
      </c>
      <c r="B3361" s="159" t="s">
        <v>13955</v>
      </c>
      <c r="C3361" s="159" t="s">
        <v>3084</v>
      </c>
      <c r="D3361" s="159" t="s">
        <v>3084</v>
      </c>
      <c r="E3361" s="160">
        <v>1</v>
      </c>
      <c r="F3361" s="161">
        <v>1513123</v>
      </c>
      <c r="G3361" s="161">
        <v>1813124</v>
      </c>
      <c r="H3361" s="159" t="s">
        <v>3651</v>
      </c>
      <c r="I3361" s="159" t="s">
        <v>3656</v>
      </c>
      <c r="J3361" s="159" t="s">
        <v>5192</v>
      </c>
      <c r="K3361" s="159"/>
      <c r="L3361" s="159" t="s">
        <v>13956</v>
      </c>
    </row>
    <row r="3362" spans="1:12" x14ac:dyDescent="0.2">
      <c r="A3362" s="159" t="s">
        <v>11806</v>
      </c>
      <c r="B3362" s="159" t="s">
        <v>11807</v>
      </c>
      <c r="C3362" s="159" t="s">
        <v>2933</v>
      </c>
      <c r="D3362" s="159" t="s">
        <v>2933</v>
      </c>
      <c r="E3362" s="160">
        <v>1</v>
      </c>
      <c r="F3362" s="161">
        <v>25244903</v>
      </c>
      <c r="G3362" s="161">
        <v>25244903</v>
      </c>
      <c r="H3362" s="159" t="s">
        <v>3651</v>
      </c>
      <c r="I3362" s="159" t="s">
        <v>3671</v>
      </c>
      <c r="J3362" s="159" t="s">
        <v>11809</v>
      </c>
      <c r="K3362" s="159"/>
      <c r="L3362" s="159" t="s">
        <v>13957</v>
      </c>
    </row>
    <row r="3363" spans="1:12" x14ac:dyDescent="0.2">
      <c r="A3363" s="159" t="s">
        <v>13958</v>
      </c>
      <c r="B3363" s="159" t="s">
        <v>13959</v>
      </c>
      <c r="C3363" s="159" t="s">
        <v>2933</v>
      </c>
      <c r="D3363" s="159" t="s">
        <v>2933</v>
      </c>
      <c r="E3363" s="160">
        <v>1</v>
      </c>
      <c r="F3363" s="161">
        <v>180047</v>
      </c>
      <c r="G3363" s="161">
        <v>550000</v>
      </c>
      <c r="H3363" s="159" t="s">
        <v>3651</v>
      </c>
      <c r="I3363" s="159" t="s">
        <v>3871</v>
      </c>
      <c r="J3363" s="159" t="s">
        <v>13960</v>
      </c>
      <c r="K3363" s="159"/>
      <c r="L3363" s="159" t="s">
        <v>13961</v>
      </c>
    </row>
    <row r="3364" spans="1:12" x14ac:dyDescent="0.2">
      <c r="A3364" s="159" t="s">
        <v>9018</v>
      </c>
      <c r="B3364" s="159" t="s">
        <v>9019</v>
      </c>
      <c r="C3364" s="159" t="s">
        <v>2933</v>
      </c>
      <c r="D3364" s="159" t="s">
        <v>2933</v>
      </c>
      <c r="E3364" s="160">
        <v>1</v>
      </c>
      <c r="F3364" s="161">
        <v>30250000</v>
      </c>
      <c r="G3364" s="161">
        <v>80000000</v>
      </c>
      <c r="H3364" s="159" t="s">
        <v>3651</v>
      </c>
      <c r="I3364" s="159" t="s">
        <v>3671</v>
      </c>
      <c r="J3364" s="159" t="s">
        <v>6104</v>
      </c>
      <c r="K3364" s="159" t="s">
        <v>185</v>
      </c>
      <c r="L3364" s="159" t="s">
        <v>13962</v>
      </c>
    </row>
    <row r="3365" spans="1:12" x14ac:dyDescent="0.2">
      <c r="A3365" s="159" t="s">
        <v>13963</v>
      </c>
      <c r="B3365" s="159" t="s">
        <v>13964</v>
      </c>
      <c r="C3365" s="159" t="s">
        <v>2408</v>
      </c>
      <c r="D3365" s="159" t="s">
        <v>2408</v>
      </c>
      <c r="E3365" s="160">
        <v>1</v>
      </c>
      <c r="F3365" s="161">
        <v>264500</v>
      </c>
      <c r="G3365" s="161">
        <v>2000000</v>
      </c>
      <c r="H3365" s="159" t="s">
        <v>3651</v>
      </c>
      <c r="I3365" s="159" t="s">
        <v>4010</v>
      </c>
      <c r="J3365" s="159" t="s">
        <v>13947</v>
      </c>
      <c r="K3365" s="159" t="s">
        <v>193</v>
      </c>
      <c r="L3365" s="159" t="s">
        <v>13965</v>
      </c>
    </row>
    <row r="3366" spans="1:12" x14ac:dyDescent="0.2">
      <c r="A3366" s="159" t="s">
        <v>10297</v>
      </c>
      <c r="B3366" s="159" t="s">
        <v>10298</v>
      </c>
      <c r="C3366" s="159" t="s">
        <v>2408</v>
      </c>
      <c r="D3366" s="159" t="s">
        <v>2408</v>
      </c>
      <c r="E3366" s="160">
        <v>1</v>
      </c>
      <c r="F3366" s="161">
        <v>4000000</v>
      </c>
      <c r="G3366" s="161">
        <v>4000000</v>
      </c>
      <c r="H3366" s="159" t="s">
        <v>3651</v>
      </c>
      <c r="I3366" s="159" t="s">
        <v>4979</v>
      </c>
      <c r="J3366" s="159" t="s">
        <v>10299</v>
      </c>
      <c r="K3366" s="159"/>
      <c r="L3366" s="159" t="s">
        <v>13966</v>
      </c>
    </row>
    <row r="3367" spans="1:12" x14ac:dyDescent="0.2">
      <c r="A3367" s="159" t="s">
        <v>13967</v>
      </c>
      <c r="B3367" s="159" t="s">
        <v>13968</v>
      </c>
      <c r="C3367" s="159" t="s">
        <v>13969</v>
      </c>
      <c r="D3367" s="159" t="s">
        <v>13969</v>
      </c>
      <c r="E3367" s="160">
        <v>1</v>
      </c>
      <c r="F3367" s="161">
        <v>200000</v>
      </c>
      <c r="G3367" s="161">
        <v>200000</v>
      </c>
      <c r="H3367" s="159" t="s">
        <v>3651</v>
      </c>
      <c r="I3367" s="159" t="s">
        <v>3666</v>
      </c>
      <c r="J3367" s="159" t="s">
        <v>3855</v>
      </c>
      <c r="K3367" s="159" t="s">
        <v>193</v>
      </c>
      <c r="L3367" s="159" t="s">
        <v>13970</v>
      </c>
    </row>
    <row r="3368" spans="1:12" x14ac:dyDescent="0.2">
      <c r="A3368" s="159" t="s">
        <v>6003</v>
      </c>
      <c r="B3368" s="159" t="s">
        <v>6004</v>
      </c>
      <c r="C3368" s="159" t="s">
        <v>13969</v>
      </c>
      <c r="D3368" s="159" t="s">
        <v>3550</v>
      </c>
      <c r="E3368" s="160">
        <v>2</v>
      </c>
      <c r="F3368" s="161">
        <v>46449665</v>
      </c>
      <c r="G3368" s="161">
        <v>56934922</v>
      </c>
      <c r="H3368" s="159" t="s">
        <v>3651</v>
      </c>
      <c r="I3368" s="159" t="s">
        <v>3656</v>
      </c>
      <c r="J3368" s="159" t="s">
        <v>4945</v>
      </c>
      <c r="K3368" s="159"/>
      <c r="L3368" s="159" t="s">
        <v>13971</v>
      </c>
    </row>
    <row r="3369" spans="1:12" x14ac:dyDescent="0.2">
      <c r="A3369" s="159" t="s">
        <v>13972</v>
      </c>
      <c r="B3369" s="159" t="s">
        <v>13973</v>
      </c>
      <c r="C3369" s="159" t="s">
        <v>13969</v>
      </c>
      <c r="D3369" s="159" t="s">
        <v>13969</v>
      </c>
      <c r="E3369" s="160">
        <v>1</v>
      </c>
      <c r="F3369" s="161">
        <v>300000</v>
      </c>
      <c r="G3369" s="161">
        <v>400000</v>
      </c>
      <c r="H3369" s="159" t="s">
        <v>3670</v>
      </c>
      <c r="I3369" s="159" t="s">
        <v>3656</v>
      </c>
      <c r="J3369" s="159" t="s">
        <v>4924</v>
      </c>
      <c r="K3369" s="159" t="s">
        <v>193</v>
      </c>
      <c r="L3369" s="159" t="s">
        <v>13974</v>
      </c>
    </row>
    <row r="3370" spans="1:12" x14ac:dyDescent="0.2">
      <c r="A3370" s="159" t="s">
        <v>6991</v>
      </c>
      <c r="B3370" s="159" t="s">
        <v>6992</v>
      </c>
      <c r="C3370" s="159" t="s">
        <v>13975</v>
      </c>
      <c r="D3370" s="159" t="s">
        <v>13975</v>
      </c>
      <c r="E3370" s="160">
        <v>1</v>
      </c>
      <c r="F3370" s="161">
        <v>0</v>
      </c>
      <c r="G3370" s="161"/>
      <c r="H3370" s="159" t="s">
        <v>3670</v>
      </c>
      <c r="I3370" s="159" t="s">
        <v>3671</v>
      </c>
      <c r="J3370" s="159" t="s">
        <v>4835</v>
      </c>
      <c r="K3370" s="159"/>
      <c r="L3370" s="159" t="s">
        <v>13976</v>
      </c>
    </row>
    <row r="3371" spans="1:12" x14ac:dyDescent="0.2">
      <c r="A3371" s="159" t="s">
        <v>9178</v>
      </c>
      <c r="B3371" s="159" t="s">
        <v>9179</v>
      </c>
      <c r="C3371" s="159" t="s">
        <v>13977</v>
      </c>
      <c r="D3371" s="159" t="s">
        <v>13977</v>
      </c>
      <c r="E3371" s="160">
        <v>1</v>
      </c>
      <c r="F3371" s="161">
        <v>159980</v>
      </c>
      <c r="G3371" s="161">
        <v>5000000</v>
      </c>
      <c r="H3371" s="159" t="s">
        <v>3651</v>
      </c>
      <c r="I3371" s="159" t="s">
        <v>3663</v>
      </c>
      <c r="J3371" s="159" t="s">
        <v>12435</v>
      </c>
      <c r="K3371" s="159"/>
      <c r="L3371" s="159" t="s">
        <v>13978</v>
      </c>
    </row>
    <row r="3372" spans="1:12" x14ac:dyDescent="0.2">
      <c r="A3372" s="159" t="s">
        <v>12374</v>
      </c>
      <c r="B3372" s="159" t="s">
        <v>12375</v>
      </c>
      <c r="C3372" s="159" t="s">
        <v>13979</v>
      </c>
      <c r="D3372" s="159" t="s">
        <v>13979</v>
      </c>
      <c r="E3372" s="160">
        <v>1</v>
      </c>
      <c r="F3372" s="161">
        <v>12977670</v>
      </c>
      <c r="G3372" s="161">
        <v>12977670</v>
      </c>
      <c r="H3372" s="159" t="s">
        <v>3651</v>
      </c>
      <c r="I3372" s="159" t="s">
        <v>4010</v>
      </c>
      <c r="J3372" s="159" t="s">
        <v>5065</v>
      </c>
      <c r="K3372" s="159"/>
      <c r="L3372" s="159" t="s">
        <v>13980</v>
      </c>
    </row>
    <row r="3373" spans="1:12" x14ac:dyDescent="0.2">
      <c r="A3373" s="159" t="s">
        <v>6219</v>
      </c>
      <c r="B3373" s="159" t="s">
        <v>6220</v>
      </c>
      <c r="C3373" s="159" t="s">
        <v>13979</v>
      </c>
      <c r="D3373" s="159" t="s">
        <v>13979</v>
      </c>
      <c r="E3373" s="160">
        <v>1</v>
      </c>
      <c r="F3373" s="161">
        <v>3500000</v>
      </c>
      <c r="G3373" s="161">
        <v>9500000</v>
      </c>
      <c r="H3373" s="159" t="s">
        <v>3651</v>
      </c>
      <c r="I3373" s="159" t="s">
        <v>3671</v>
      </c>
      <c r="J3373" s="159" t="s">
        <v>4835</v>
      </c>
      <c r="K3373" s="159"/>
      <c r="L3373" s="159" t="s">
        <v>13981</v>
      </c>
    </row>
    <row r="3374" spans="1:12" x14ac:dyDescent="0.2">
      <c r="A3374" s="159" t="s">
        <v>13982</v>
      </c>
      <c r="B3374" s="159" t="s">
        <v>13983</v>
      </c>
      <c r="C3374" s="159" t="s">
        <v>12333</v>
      </c>
      <c r="D3374" s="159" t="s">
        <v>12333</v>
      </c>
      <c r="E3374" s="160">
        <v>1</v>
      </c>
      <c r="F3374" s="161">
        <v>2500000</v>
      </c>
      <c r="G3374" s="161">
        <v>2500000</v>
      </c>
      <c r="H3374" s="159" t="s">
        <v>3651</v>
      </c>
      <c r="I3374" s="159" t="s">
        <v>3671</v>
      </c>
      <c r="J3374" s="159" t="s">
        <v>3887</v>
      </c>
      <c r="K3374" s="159" t="s">
        <v>199</v>
      </c>
      <c r="L3374" s="159" t="s">
        <v>13984</v>
      </c>
    </row>
    <row r="3375" spans="1:12" x14ac:dyDescent="0.2">
      <c r="A3375" s="159" t="s">
        <v>13921</v>
      </c>
      <c r="B3375" s="159" t="s">
        <v>13922</v>
      </c>
      <c r="C3375" s="159" t="s">
        <v>12333</v>
      </c>
      <c r="D3375" s="159" t="s">
        <v>12333</v>
      </c>
      <c r="E3375" s="160">
        <v>1</v>
      </c>
      <c r="F3375" s="161">
        <v>9867695</v>
      </c>
      <c r="G3375" s="161">
        <v>10523695</v>
      </c>
      <c r="H3375" s="159" t="s">
        <v>3651</v>
      </c>
      <c r="I3375" s="159" t="s">
        <v>4846</v>
      </c>
      <c r="J3375" s="159" t="s">
        <v>4958</v>
      </c>
      <c r="K3375" s="159"/>
      <c r="L3375" s="159" t="s">
        <v>13985</v>
      </c>
    </row>
    <row r="3376" spans="1:12" x14ac:dyDescent="0.2">
      <c r="A3376" s="159" t="s">
        <v>13986</v>
      </c>
      <c r="B3376" s="159" t="s">
        <v>13987</v>
      </c>
      <c r="C3376" s="159" t="s">
        <v>12333</v>
      </c>
      <c r="D3376" s="159" t="s">
        <v>12333</v>
      </c>
      <c r="E3376" s="160">
        <v>1</v>
      </c>
      <c r="F3376" s="161">
        <v>5500000</v>
      </c>
      <c r="G3376" s="161">
        <v>5500000</v>
      </c>
      <c r="H3376" s="159" t="s">
        <v>3651</v>
      </c>
      <c r="I3376" s="159" t="s">
        <v>3716</v>
      </c>
      <c r="J3376" s="159" t="s">
        <v>7317</v>
      </c>
      <c r="K3376" s="159" t="s">
        <v>196</v>
      </c>
      <c r="L3376" s="159" t="s">
        <v>13988</v>
      </c>
    </row>
    <row r="3377" spans="1:12" x14ac:dyDescent="0.2">
      <c r="A3377" s="159" t="s">
        <v>12130</v>
      </c>
      <c r="B3377" s="159" t="s">
        <v>12131</v>
      </c>
      <c r="C3377" s="159" t="s">
        <v>12333</v>
      </c>
      <c r="D3377" s="159" t="s">
        <v>12333</v>
      </c>
      <c r="E3377" s="160">
        <v>1</v>
      </c>
      <c r="F3377" s="161">
        <v>800000</v>
      </c>
      <c r="G3377" s="161">
        <v>1200000</v>
      </c>
      <c r="H3377" s="159" t="s">
        <v>3651</v>
      </c>
      <c r="I3377" s="159" t="s">
        <v>4857</v>
      </c>
      <c r="J3377" s="159" t="s">
        <v>12132</v>
      </c>
      <c r="K3377" s="159"/>
      <c r="L3377" s="159" t="s">
        <v>13989</v>
      </c>
    </row>
    <row r="3378" spans="1:12" x14ac:dyDescent="0.2">
      <c r="A3378" s="159" t="s">
        <v>13990</v>
      </c>
      <c r="B3378" s="159" t="s">
        <v>13991</v>
      </c>
      <c r="C3378" s="159" t="s">
        <v>12208</v>
      </c>
      <c r="D3378" s="159" t="s">
        <v>12208</v>
      </c>
      <c r="E3378" s="160">
        <v>1</v>
      </c>
      <c r="F3378" s="161">
        <v>1398628</v>
      </c>
      <c r="G3378" s="161">
        <v>1398628</v>
      </c>
      <c r="H3378" s="159" t="s">
        <v>3651</v>
      </c>
      <c r="I3378" s="159" t="s">
        <v>3680</v>
      </c>
      <c r="J3378" s="159" t="s">
        <v>13992</v>
      </c>
      <c r="K3378" s="159"/>
      <c r="L3378" s="159" t="s">
        <v>13993</v>
      </c>
    </row>
    <row r="3379" spans="1:12" x14ac:dyDescent="0.2">
      <c r="A3379" s="159" t="s">
        <v>13994</v>
      </c>
      <c r="B3379" s="159" t="s">
        <v>13995</v>
      </c>
      <c r="C3379" s="159" t="s">
        <v>7356</v>
      </c>
      <c r="D3379" s="159" t="s">
        <v>7356</v>
      </c>
      <c r="E3379" s="160">
        <v>1</v>
      </c>
      <c r="F3379" s="161">
        <v>50000</v>
      </c>
      <c r="G3379" s="161">
        <v>20000000</v>
      </c>
      <c r="H3379" s="159" t="s">
        <v>3670</v>
      </c>
      <c r="I3379" s="159" t="s">
        <v>6859</v>
      </c>
      <c r="J3379" s="159" t="s">
        <v>13996</v>
      </c>
      <c r="K3379" s="159" t="s">
        <v>196</v>
      </c>
      <c r="L3379" s="159" t="s">
        <v>13997</v>
      </c>
    </row>
    <row r="3380" spans="1:12" x14ac:dyDescent="0.2">
      <c r="A3380" s="159" t="s">
        <v>6109</v>
      </c>
      <c r="B3380" s="159" t="s">
        <v>6110</v>
      </c>
      <c r="C3380" s="159" t="s">
        <v>7356</v>
      </c>
      <c r="D3380" s="159" t="s">
        <v>7356</v>
      </c>
      <c r="E3380" s="160">
        <v>1</v>
      </c>
      <c r="F3380" s="161">
        <v>1000000</v>
      </c>
      <c r="G3380" s="161">
        <v>1000000</v>
      </c>
      <c r="H3380" s="159" t="s">
        <v>3670</v>
      </c>
      <c r="I3380" s="159" t="s">
        <v>3656</v>
      </c>
      <c r="J3380" s="159" t="s">
        <v>4144</v>
      </c>
      <c r="K3380" s="159"/>
      <c r="L3380" s="159" t="s">
        <v>13998</v>
      </c>
    </row>
    <row r="3381" spans="1:12" x14ac:dyDescent="0.2">
      <c r="A3381" s="159" t="s">
        <v>10305</v>
      </c>
      <c r="B3381" s="159" t="s">
        <v>10306</v>
      </c>
      <c r="C3381" s="159" t="s">
        <v>13999</v>
      </c>
      <c r="D3381" s="159" t="s">
        <v>13999</v>
      </c>
      <c r="E3381" s="160">
        <v>1</v>
      </c>
      <c r="F3381" s="161">
        <v>2688540</v>
      </c>
      <c r="G3381" s="161">
        <v>2688540</v>
      </c>
      <c r="H3381" s="159" t="s">
        <v>3651</v>
      </c>
      <c r="I3381" s="159" t="s">
        <v>3656</v>
      </c>
      <c r="J3381" s="159" t="s">
        <v>7005</v>
      </c>
      <c r="K3381" s="159"/>
      <c r="L3381" s="159" t="s">
        <v>14000</v>
      </c>
    </row>
    <row r="3382" spans="1:12" x14ac:dyDescent="0.2">
      <c r="A3382" s="159" t="s">
        <v>10646</v>
      </c>
      <c r="B3382" s="159" t="s">
        <v>10647</v>
      </c>
      <c r="C3382" s="159" t="s">
        <v>13999</v>
      </c>
      <c r="D3382" s="159" t="s">
        <v>13999</v>
      </c>
      <c r="E3382" s="160">
        <v>1</v>
      </c>
      <c r="F3382" s="161">
        <v>2990496</v>
      </c>
      <c r="G3382" s="161">
        <v>7000000</v>
      </c>
      <c r="H3382" s="159" t="s">
        <v>3651</v>
      </c>
      <c r="I3382" s="159" t="s">
        <v>3871</v>
      </c>
      <c r="J3382" s="159" t="s">
        <v>3872</v>
      </c>
      <c r="K3382" s="159"/>
      <c r="L3382" s="159" t="s">
        <v>14001</v>
      </c>
    </row>
    <row r="3383" spans="1:12" x14ac:dyDescent="0.2">
      <c r="A3383" s="159" t="s">
        <v>7030</v>
      </c>
      <c r="B3383" s="159" t="s">
        <v>7031</v>
      </c>
      <c r="C3383" s="159" t="s">
        <v>13999</v>
      </c>
      <c r="D3383" s="159" t="s">
        <v>13279</v>
      </c>
      <c r="E3383" s="160">
        <v>3</v>
      </c>
      <c r="F3383" s="161">
        <v>747000</v>
      </c>
      <c r="G3383" s="161">
        <v>2500000</v>
      </c>
      <c r="H3383" s="159" t="s">
        <v>3651</v>
      </c>
      <c r="I3383" s="159" t="s">
        <v>3671</v>
      </c>
      <c r="J3383" s="159" t="s">
        <v>4835</v>
      </c>
      <c r="K3383" s="159" t="s">
        <v>182</v>
      </c>
      <c r="L3383" s="159" t="s">
        <v>14002</v>
      </c>
    </row>
    <row r="3384" spans="1:12" x14ac:dyDescent="0.2">
      <c r="A3384" s="159" t="s">
        <v>14003</v>
      </c>
      <c r="B3384" s="159" t="s">
        <v>14004</v>
      </c>
      <c r="C3384" s="159" t="s">
        <v>14005</v>
      </c>
      <c r="D3384" s="159" t="s">
        <v>14005</v>
      </c>
      <c r="E3384" s="160">
        <v>1</v>
      </c>
      <c r="F3384" s="161">
        <v>0</v>
      </c>
      <c r="G3384" s="161">
        <v>15752800</v>
      </c>
      <c r="H3384" s="159" t="s">
        <v>3651</v>
      </c>
      <c r="I3384" s="159" t="s">
        <v>3656</v>
      </c>
      <c r="J3384" s="159" t="s">
        <v>5085</v>
      </c>
      <c r="K3384" s="159"/>
      <c r="L3384" s="159" t="s">
        <v>14006</v>
      </c>
    </row>
    <row r="3385" spans="1:12" x14ac:dyDescent="0.2">
      <c r="A3385" s="159" t="s">
        <v>14007</v>
      </c>
      <c r="B3385" s="159" t="s">
        <v>14008</v>
      </c>
      <c r="C3385" s="159" t="s">
        <v>14005</v>
      </c>
      <c r="D3385" s="159" t="s">
        <v>14005</v>
      </c>
      <c r="E3385" s="160">
        <v>1</v>
      </c>
      <c r="F3385" s="161">
        <v>32289627</v>
      </c>
      <c r="G3385" s="161">
        <v>32289627</v>
      </c>
      <c r="H3385" s="159" t="s">
        <v>3670</v>
      </c>
      <c r="I3385" s="159" t="s">
        <v>3810</v>
      </c>
      <c r="J3385" s="159" t="s">
        <v>14009</v>
      </c>
      <c r="K3385" s="159" t="s">
        <v>182</v>
      </c>
      <c r="L3385" s="159" t="s">
        <v>14010</v>
      </c>
    </row>
    <row r="3386" spans="1:12" x14ac:dyDescent="0.2">
      <c r="A3386" s="159" t="s">
        <v>11076</v>
      </c>
      <c r="B3386" s="159" t="s">
        <v>11077</v>
      </c>
      <c r="C3386" s="159" t="s">
        <v>14005</v>
      </c>
      <c r="D3386" s="159" t="s">
        <v>14005</v>
      </c>
      <c r="E3386" s="160">
        <v>1</v>
      </c>
      <c r="F3386" s="161">
        <v>58000000</v>
      </c>
      <c r="G3386" s="161">
        <v>58000000</v>
      </c>
      <c r="H3386" s="159" t="s">
        <v>3651</v>
      </c>
      <c r="I3386" s="159" t="s">
        <v>3680</v>
      </c>
      <c r="J3386" s="159" t="s">
        <v>11078</v>
      </c>
      <c r="K3386" s="159"/>
      <c r="L3386" s="159" t="s">
        <v>14011</v>
      </c>
    </row>
    <row r="3387" spans="1:12" x14ac:dyDescent="0.2">
      <c r="A3387" s="159" t="s">
        <v>14012</v>
      </c>
      <c r="B3387" s="159" t="s">
        <v>14013</v>
      </c>
      <c r="C3387" s="159" t="s">
        <v>14005</v>
      </c>
      <c r="D3387" s="159" t="s">
        <v>14005</v>
      </c>
      <c r="E3387" s="160">
        <v>1</v>
      </c>
      <c r="F3387" s="161">
        <v>0</v>
      </c>
      <c r="G3387" s="161">
        <v>10000000</v>
      </c>
      <c r="H3387" s="159" t="s">
        <v>3651</v>
      </c>
      <c r="I3387" s="159" t="s">
        <v>3680</v>
      </c>
      <c r="J3387" s="159" t="s">
        <v>3680</v>
      </c>
      <c r="K3387" s="159"/>
      <c r="L3387" s="159" t="s">
        <v>14014</v>
      </c>
    </row>
    <row r="3388" spans="1:12" x14ac:dyDescent="0.2">
      <c r="A3388" s="159" t="s">
        <v>9762</v>
      </c>
      <c r="B3388" s="159" t="s">
        <v>9763</v>
      </c>
      <c r="C3388" s="159" t="s">
        <v>14005</v>
      </c>
      <c r="D3388" s="159" t="s">
        <v>14005</v>
      </c>
      <c r="E3388" s="160">
        <v>1</v>
      </c>
      <c r="F3388" s="161">
        <v>8085364</v>
      </c>
      <c r="G3388" s="161">
        <v>30582903</v>
      </c>
      <c r="H3388" s="159" t="s">
        <v>3651</v>
      </c>
      <c r="I3388" s="159" t="s">
        <v>3711</v>
      </c>
      <c r="J3388" s="159" t="s">
        <v>12673</v>
      </c>
      <c r="K3388" s="159"/>
      <c r="L3388" s="159" t="s">
        <v>14015</v>
      </c>
    </row>
    <row r="3389" spans="1:12" x14ac:dyDescent="0.2">
      <c r="A3389" s="159" t="s">
        <v>14016</v>
      </c>
      <c r="B3389" s="159" t="s">
        <v>14017</v>
      </c>
      <c r="C3389" s="159" t="s">
        <v>14018</v>
      </c>
      <c r="D3389" s="159" t="s">
        <v>14018</v>
      </c>
      <c r="E3389" s="160">
        <v>1</v>
      </c>
      <c r="F3389" s="161">
        <v>1000000</v>
      </c>
      <c r="G3389" s="161">
        <v>2000000</v>
      </c>
      <c r="H3389" s="159" t="s">
        <v>3651</v>
      </c>
      <c r="I3389" s="159" t="s">
        <v>3671</v>
      </c>
      <c r="J3389" s="159" t="s">
        <v>3887</v>
      </c>
      <c r="K3389" s="159" t="s">
        <v>199</v>
      </c>
      <c r="L3389" s="159" t="s">
        <v>14019</v>
      </c>
    </row>
    <row r="3390" spans="1:12" x14ac:dyDescent="0.2">
      <c r="A3390" s="159" t="s">
        <v>5104</v>
      </c>
      <c r="B3390" s="159" t="s">
        <v>5105</v>
      </c>
      <c r="C3390" s="159" t="s">
        <v>14018</v>
      </c>
      <c r="D3390" s="159" t="s">
        <v>9286</v>
      </c>
      <c r="E3390" s="160">
        <v>2</v>
      </c>
      <c r="F3390" s="161">
        <v>1005000</v>
      </c>
      <c r="G3390" s="161">
        <v>1100000</v>
      </c>
      <c r="H3390" s="159" t="s">
        <v>3651</v>
      </c>
      <c r="I3390" s="159" t="s">
        <v>3656</v>
      </c>
      <c r="J3390" s="159" t="s">
        <v>10551</v>
      </c>
      <c r="K3390" s="159"/>
      <c r="L3390" s="159" t="s">
        <v>14020</v>
      </c>
    </row>
    <row r="3391" spans="1:12" x14ac:dyDescent="0.2">
      <c r="A3391" s="159" t="s">
        <v>7306</v>
      </c>
      <c r="B3391" s="159" t="s">
        <v>7307</v>
      </c>
      <c r="C3391" s="159" t="s">
        <v>14018</v>
      </c>
      <c r="D3391" s="159" t="s">
        <v>14018</v>
      </c>
      <c r="E3391" s="160">
        <v>1</v>
      </c>
      <c r="F3391" s="161">
        <v>225000</v>
      </c>
      <c r="G3391" s="161">
        <v>1000000</v>
      </c>
      <c r="H3391" s="159" t="s">
        <v>3651</v>
      </c>
      <c r="I3391" s="159" t="s">
        <v>3753</v>
      </c>
      <c r="J3391" s="159" t="s">
        <v>7309</v>
      </c>
      <c r="K3391" s="159"/>
      <c r="L3391" s="159" t="s">
        <v>14021</v>
      </c>
    </row>
    <row r="3392" spans="1:12" x14ac:dyDescent="0.2">
      <c r="A3392" s="159" t="s">
        <v>10032</v>
      </c>
      <c r="B3392" s="159" t="s">
        <v>6483</v>
      </c>
      <c r="C3392" s="159" t="s">
        <v>14018</v>
      </c>
      <c r="D3392" s="159" t="s">
        <v>14018</v>
      </c>
      <c r="E3392" s="160">
        <v>1</v>
      </c>
      <c r="F3392" s="161">
        <v>1791165</v>
      </c>
      <c r="G3392" s="161">
        <v>1791165</v>
      </c>
      <c r="H3392" s="159" t="s">
        <v>3651</v>
      </c>
      <c r="I3392" s="159" t="s">
        <v>3671</v>
      </c>
      <c r="J3392" s="159" t="s">
        <v>14022</v>
      </c>
      <c r="K3392" s="159"/>
      <c r="L3392" s="159" t="s">
        <v>14023</v>
      </c>
    </row>
    <row r="3393" spans="1:12" x14ac:dyDescent="0.2">
      <c r="A3393" s="159" t="s">
        <v>14024</v>
      </c>
      <c r="B3393" s="159" t="s">
        <v>14025</v>
      </c>
      <c r="C3393" s="159" t="s">
        <v>14018</v>
      </c>
      <c r="D3393" s="159" t="s">
        <v>14018</v>
      </c>
      <c r="E3393" s="160">
        <v>1</v>
      </c>
      <c r="F3393" s="161">
        <v>5000000</v>
      </c>
      <c r="G3393" s="161">
        <v>15000000</v>
      </c>
      <c r="H3393" s="159" t="s">
        <v>3651</v>
      </c>
      <c r="I3393" s="159" t="s">
        <v>3716</v>
      </c>
      <c r="J3393" s="159" t="s">
        <v>5266</v>
      </c>
      <c r="K3393" s="159" t="s">
        <v>189</v>
      </c>
      <c r="L3393" s="159" t="s">
        <v>14026</v>
      </c>
    </row>
    <row r="3394" spans="1:12" x14ac:dyDescent="0.2">
      <c r="A3394" s="159" t="s">
        <v>14027</v>
      </c>
      <c r="B3394" s="159" t="s">
        <v>14028</v>
      </c>
      <c r="C3394" s="159" t="s">
        <v>14018</v>
      </c>
      <c r="D3394" s="159" t="s">
        <v>14018</v>
      </c>
      <c r="E3394" s="160">
        <v>1</v>
      </c>
      <c r="F3394" s="161">
        <v>0</v>
      </c>
      <c r="G3394" s="161">
        <v>1500000</v>
      </c>
      <c r="H3394" s="159" t="s">
        <v>3651</v>
      </c>
      <c r="I3394" s="159" t="s">
        <v>4940</v>
      </c>
      <c r="J3394" s="159" t="s">
        <v>5116</v>
      </c>
      <c r="K3394" s="159" t="s">
        <v>189</v>
      </c>
      <c r="L3394" s="159" t="s">
        <v>14029</v>
      </c>
    </row>
    <row r="3395" spans="1:12" x14ac:dyDescent="0.2">
      <c r="A3395" s="159" t="s">
        <v>14030</v>
      </c>
      <c r="B3395" s="159" t="s">
        <v>14031</v>
      </c>
      <c r="C3395" s="159" t="s">
        <v>14032</v>
      </c>
      <c r="D3395" s="159" t="s">
        <v>14032</v>
      </c>
      <c r="E3395" s="160">
        <v>1</v>
      </c>
      <c r="F3395" s="161">
        <v>0</v>
      </c>
      <c r="G3395" s="161">
        <v>15000000</v>
      </c>
      <c r="H3395" s="159" t="s">
        <v>3651</v>
      </c>
      <c r="I3395" s="159" t="s">
        <v>5250</v>
      </c>
      <c r="J3395" s="159" t="s">
        <v>5251</v>
      </c>
      <c r="K3395" s="159" t="s">
        <v>199</v>
      </c>
      <c r="L3395" s="159" t="s">
        <v>14033</v>
      </c>
    </row>
    <row r="3396" spans="1:12" x14ac:dyDescent="0.2">
      <c r="A3396" s="159" t="s">
        <v>8692</v>
      </c>
      <c r="B3396" s="159" t="s">
        <v>8693</v>
      </c>
      <c r="C3396" s="159" t="s">
        <v>14032</v>
      </c>
      <c r="D3396" s="159" t="s">
        <v>14032</v>
      </c>
      <c r="E3396" s="160">
        <v>1</v>
      </c>
      <c r="F3396" s="161">
        <v>49999768</v>
      </c>
      <c r="G3396" s="161">
        <v>49999768</v>
      </c>
      <c r="H3396" s="159" t="s">
        <v>3651</v>
      </c>
      <c r="I3396" s="159" t="s">
        <v>3656</v>
      </c>
      <c r="J3396" s="159" t="s">
        <v>3944</v>
      </c>
      <c r="K3396" s="159"/>
      <c r="L3396" s="159" t="s">
        <v>14034</v>
      </c>
    </row>
    <row r="3397" spans="1:12" x14ac:dyDescent="0.2">
      <c r="A3397" s="159" t="s">
        <v>14030</v>
      </c>
      <c r="B3397" s="159" t="s">
        <v>14031</v>
      </c>
      <c r="C3397" s="159" t="s">
        <v>14032</v>
      </c>
      <c r="D3397" s="159" t="s">
        <v>14032</v>
      </c>
      <c r="E3397" s="160">
        <v>1</v>
      </c>
      <c r="F3397" s="161">
        <v>0</v>
      </c>
      <c r="G3397" s="161">
        <v>15000000</v>
      </c>
      <c r="H3397" s="159" t="s">
        <v>3651</v>
      </c>
      <c r="I3397" s="159" t="s">
        <v>5250</v>
      </c>
      <c r="J3397" s="159" t="s">
        <v>5251</v>
      </c>
      <c r="K3397" s="159" t="s">
        <v>199</v>
      </c>
      <c r="L3397" s="159" t="s">
        <v>14035</v>
      </c>
    </row>
    <row r="3398" spans="1:12" x14ac:dyDescent="0.2">
      <c r="A3398" s="159" t="s">
        <v>7542</v>
      </c>
      <c r="B3398" s="159" t="s">
        <v>7543</v>
      </c>
      <c r="C3398" s="159" t="s">
        <v>2871</v>
      </c>
      <c r="D3398" s="159" t="s">
        <v>2871</v>
      </c>
      <c r="E3398" s="160">
        <v>1</v>
      </c>
      <c r="F3398" s="161">
        <v>18673277</v>
      </c>
      <c r="G3398" s="161">
        <v>31957273</v>
      </c>
      <c r="H3398" s="159" t="s">
        <v>3651</v>
      </c>
      <c r="I3398" s="159" t="s">
        <v>5733</v>
      </c>
      <c r="J3398" s="159" t="s">
        <v>7388</v>
      </c>
      <c r="K3398" s="159"/>
      <c r="L3398" s="159" t="s">
        <v>14036</v>
      </c>
    </row>
    <row r="3399" spans="1:12" x14ac:dyDescent="0.2">
      <c r="A3399" s="159" t="s">
        <v>14037</v>
      </c>
      <c r="B3399" s="159" t="s">
        <v>14038</v>
      </c>
      <c r="C3399" s="159" t="s">
        <v>2871</v>
      </c>
      <c r="D3399" s="159" t="s">
        <v>2871</v>
      </c>
      <c r="E3399" s="160">
        <v>1</v>
      </c>
      <c r="F3399" s="161">
        <v>3400000</v>
      </c>
      <c r="G3399" s="161">
        <v>6000000</v>
      </c>
      <c r="H3399" s="159" t="s">
        <v>3651</v>
      </c>
      <c r="I3399" s="159" t="s">
        <v>3680</v>
      </c>
      <c r="J3399" s="159" t="s">
        <v>6392</v>
      </c>
      <c r="K3399" s="159" t="s">
        <v>182</v>
      </c>
      <c r="L3399" s="159" t="s">
        <v>14039</v>
      </c>
    </row>
    <row r="3400" spans="1:12" x14ac:dyDescent="0.2">
      <c r="A3400" s="159" t="s">
        <v>10151</v>
      </c>
      <c r="B3400" s="159" t="s">
        <v>10152</v>
      </c>
      <c r="C3400" s="159" t="s">
        <v>2871</v>
      </c>
      <c r="D3400" s="159" t="s">
        <v>8810</v>
      </c>
      <c r="E3400" s="160">
        <v>2</v>
      </c>
      <c r="F3400" s="161">
        <v>3385000</v>
      </c>
      <c r="G3400" s="161">
        <v>3500000</v>
      </c>
      <c r="H3400" s="159" t="s">
        <v>3651</v>
      </c>
      <c r="I3400" s="159" t="s">
        <v>5960</v>
      </c>
      <c r="J3400" s="159" t="s">
        <v>5136</v>
      </c>
      <c r="K3400" s="159" t="s">
        <v>185</v>
      </c>
      <c r="L3400" s="159" t="s">
        <v>14040</v>
      </c>
    </row>
    <row r="3401" spans="1:12" x14ac:dyDescent="0.2">
      <c r="A3401" s="159" t="s">
        <v>7407</v>
      </c>
      <c r="B3401" s="159" t="s">
        <v>7408</v>
      </c>
      <c r="C3401" s="159" t="s">
        <v>2871</v>
      </c>
      <c r="D3401" s="159" t="s">
        <v>2871</v>
      </c>
      <c r="E3401" s="160">
        <v>1</v>
      </c>
      <c r="F3401" s="161">
        <v>26400</v>
      </c>
      <c r="G3401" s="161">
        <v>15593738</v>
      </c>
      <c r="H3401" s="159" t="s">
        <v>3651</v>
      </c>
      <c r="I3401" s="159" t="s">
        <v>7410</v>
      </c>
      <c r="J3401" s="159" t="s">
        <v>7411</v>
      </c>
      <c r="K3401" s="159" t="s">
        <v>189</v>
      </c>
      <c r="L3401" s="159" t="s">
        <v>14041</v>
      </c>
    </row>
    <row r="3402" spans="1:12" x14ac:dyDescent="0.2">
      <c r="A3402" s="159" t="s">
        <v>11027</v>
      </c>
      <c r="B3402" s="159" t="s">
        <v>11028</v>
      </c>
      <c r="C3402" s="159" t="s">
        <v>2871</v>
      </c>
      <c r="D3402" s="159" t="s">
        <v>2871</v>
      </c>
      <c r="E3402" s="160">
        <v>1</v>
      </c>
      <c r="F3402" s="161">
        <v>14421653</v>
      </c>
      <c r="G3402" s="161">
        <v>14421653</v>
      </c>
      <c r="H3402" s="159" t="s">
        <v>3651</v>
      </c>
      <c r="I3402" s="159" t="s">
        <v>4010</v>
      </c>
      <c r="J3402" s="159" t="s">
        <v>7151</v>
      </c>
      <c r="K3402" s="159"/>
      <c r="L3402" s="159" t="s">
        <v>14042</v>
      </c>
    </row>
    <row r="3403" spans="1:12" x14ac:dyDescent="0.2">
      <c r="A3403" s="159" t="s">
        <v>11507</v>
      </c>
      <c r="B3403" s="159" t="s">
        <v>11508</v>
      </c>
      <c r="C3403" s="159" t="s">
        <v>2871</v>
      </c>
      <c r="D3403" s="159" t="s">
        <v>2871</v>
      </c>
      <c r="E3403" s="160">
        <v>1</v>
      </c>
      <c r="F3403" s="161">
        <v>16754446</v>
      </c>
      <c r="G3403" s="161">
        <v>16754446</v>
      </c>
      <c r="H3403" s="159" t="s">
        <v>3670</v>
      </c>
      <c r="I3403" s="159" t="s">
        <v>3671</v>
      </c>
      <c r="J3403" s="159" t="s">
        <v>3851</v>
      </c>
      <c r="K3403" s="159"/>
      <c r="L3403" s="159" t="s">
        <v>14043</v>
      </c>
    </row>
    <row r="3404" spans="1:12" x14ac:dyDescent="0.2">
      <c r="A3404" s="159" t="s">
        <v>9229</v>
      </c>
      <c r="B3404" s="159" t="s">
        <v>9230</v>
      </c>
      <c r="C3404" s="159" t="s">
        <v>2871</v>
      </c>
      <c r="D3404" s="159" t="s">
        <v>14044</v>
      </c>
      <c r="E3404" s="160">
        <v>2</v>
      </c>
      <c r="F3404" s="161">
        <v>2689372</v>
      </c>
      <c r="G3404" s="161">
        <v>4000000</v>
      </c>
      <c r="H3404" s="159" t="s">
        <v>3651</v>
      </c>
      <c r="I3404" s="159" t="s">
        <v>3810</v>
      </c>
      <c r="J3404" s="159" t="s">
        <v>5040</v>
      </c>
      <c r="K3404" s="159"/>
      <c r="L3404" s="159" t="s">
        <v>14045</v>
      </c>
    </row>
    <row r="3405" spans="1:12" x14ac:dyDescent="0.2">
      <c r="A3405" s="159" t="s">
        <v>14046</v>
      </c>
      <c r="B3405" s="159" t="s">
        <v>14047</v>
      </c>
      <c r="C3405" s="159" t="s">
        <v>14048</v>
      </c>
      <c r="D3405" s="159" t="s">
        <v>14048</v>
      </c>
      <c r="E3405" s="160">
        <v>1</v>
      </c>
      <c r="F3405" s="161">
        <v>1326500</v>
      </c>
      <c r="G3405" s="161">
        <v>3000000</v>
      </c>
      <c r="H3405" s="159" t="s">
        <v>3651</v>
      </c>
      <c r="I3405" s="159" t="s">
        <v>3716</v>
      </c>
      <c r="J3405" s="159" t="s">
        <v>14049</v>
      </c>
      <c r="K3405" s="159" t="s">
        <v>196</v>
      </c>
      <c r="L3405" s="159" t="s">
        <v>14050</v>
      </c>
    </row>
    <row r="3406" spans="1:12" x14ac:dyDescent="0.2">
      <c r="A3406" s="159" t="s">
        <v>14051</v>
      </c>
      <c r="B3406" s="159" t="s">
        <v>14052</v>
      </c>
      <c r="C3406" s="159" t="s">
        <v>14048</v>
      </c>
      <c r="D3406" s="159" t="s">
        <v>14048</v>
      </c>
      <c r="E3406" s="160">
        <v>1</v>
      </c>
      <c r="F3406" s="161">
        <v>100000</v>
      </c>
      <c r="G3406" s="161"/>
      <c r="H3406" s="159" t="s">
        <v>3651</v>
      </c>
      <c r="I3406" s="159" t="s">
        <v>5209</v>
      </c>
      <c r="J3406" s="159" t="s">
        <v>5210</v>
      </c>
      <c r="K3406" s="159" t="s">
        <v>199</v>
      </c>
      <c r="L3406" s="159" t="s">
        <v>14053</v>
      </c>
    </row>
    <row r="3407" spans="1:12" x14ac:dyDescent="0.2">
      <c r="A3407" s="159" t="s">
        <v>14046</v>
      </c>
      <c r="B3407" s="159" t="s">
        <v>14047</v>
      </c>
      <c r="C3407" s="159" t="s">
        <v>14048</v>
      </c>
      <c r="D3407" s="159" t="s">
        <v>14054</v>
      </c>
      <c r="E3407" s="160">
        <v>2</v>
      </c>
      <c r="F3407" s="161">
        <v>2550000</v>
      </c>
      <c r="G3407" s="161"/>
      <c r="H3407" s="159" t="s">
        <v>3651</v>
      </c>
      <c r="I3407" s="159" t="s">
        <v>3716</v>
      </c>
      <c r="J3407" s="159" t="s">
        <v>14049</v>
      </c>
      <c r="K3407" s="159" t="s">
        <v>196</v>
      </c>
      <c r="L3407" s="159" t="s">
        <v>14055</v>
      </c>
    </row>
    <row r="3408" spans="1:12" x14ac:dyDescent="0.2">
      <c r="A3408" s="159" t="s">
        <v>14056</v>
      </c>
      <c r="B3408" s="159" t="s">
        <v>14057</v>
      </c>
      <c r="C3408" s="159" t="s">
        <v>10571</v>
      </c>
      <c r="D3408" s="159" t="s">
        <v>10571</v>
      </c>
      <c r="E3408" s="160">
        <v>1</v>
      </c>
      <c r="F3408" s="161">
        <v>90000</v>
      </c>
      <c r="G3408" s="161">
        <v>90000</v>
      </c>
      <c r="H3408" s="159" t="s">
        <v>3651</v>
      </c>
      <c r="I3408" s="159" t="s">
        <v>3871</v>
      </c>
      <c r="J3408" s="159" t="s">
        <v>10710</v>
      </c>
      <c r="K3408" s="159" t="s">
        <v>189</v>
      </c>
      <c r="L3408" s="159" t="s">
        <v>14058</v>
      </c>
    </row>
    <row r="3409" spans="1:12" x14ac:dyDescent="0.2">
      <c r="A3409" s="159" t="s">
        <v>14059</v>
      </c>
      <c r="B3409" s="159" t="s">
        <v>14060</v>
      </c>
      <c r="C3409" s="159" t="s">
        <v>10571</v>
      </c>
      <c r="D3409" s="159" t="s">
        <v>14061</v>
      </c>
      <c r="E3409" s="160">
        <v>2</v>
      </c>
      <c r="F3409" s="161">
        <v>13000000</v>
      </c>
      <c r="G3409" s="161">
        <v>13000000</v>
      </c>
      <c r="H3409" s="159" t="s">
        <v>3651</v>
      </c>
      <c r="I3409" s="159" t="s">
        <v>3663</v>
      </c>
      <c r="J3409" s="159" t="s">
        <v>5044</v>
      </c>
      <c r="K3409" s="159" t="s">
        <v>185</v>
      </c>
      <c r="L3409" s="159" t="s">
        <v>14062</v>
      </c>
    </row>
    <row r="3410" spans="1:12" x14ac:dyDescent="0.2">
      <c r="A3410" s="159" t="s">
        <v>9827</v>
      </c>
      <c r="B3410" s="159" t="s">
        <v>9828</v>
      </c>
      <c r="C3410" s="159" t="s">
        <v>10571</v>
      </c>
      <c r="D3410" s="159" t="s">
        <v>10571</v>
      </c>
      <c r="E3410" s="160">
        <v>1</v>
      </c>
      <c r="F3410" s="161">
        <v>39561794</v>
      </c>
      <c r="G3410" s="161">
        <v>52503006</v>
      </c>
      <c r="H3410" s="159" t="s">
        <v>3651</v>
      </c>
      <c r="I3410" s="159" t="s">
        <v>3671</v>
      </c>
      <c r="J3410" s="159" t="s">
        <v>6660</v>
      </c>
      <c r="K3410" s="159"/>
      <c r="L3410" s="159" t="s">
        <v>14063</v>
      </c>
    </row>
    <row r="3411" spans="1:12" x14ac:dyDescent="0.2">
      <c r="A3411" s="159" t="s">
        <v>10623</v>
      </c>
      <c r="B3411" s="159" t="s">
        <v>10624</v>
      </c>
      <c r="C3411" s="159" t="s">
        <v>10571</v>
      </c>
      <c r="D3411" s="159" t="s">
        <v>10571</v>
      </c>
      <c r="E3411" s="160">
        <v>1</v>
      </c>
      <c r="F3411" s="161">
        <v>36495008</v>
      </c>
      <c r="G3411" s="161">
        <v>79999999</v>
      </c>
      <c r="H3411" s="159" t="s">
        <v>3651</v>
      </c>
      <c r="I3411" s="159" t="s">
        <v>3671</v>
      </c>
      <c r="J3411" s="159" t="s">
        <v>3887</v>
      </c>
      <c r="K3411" s="159"/>
      <c r="L3411" s="159" t="s">
        <v>14064</v>
      </c>
    </row>
    <row r="3412" spans="1:12" x14ac:dyDescent="0.2">
      <c r="A3412" s="159" t="s">
        <v>11364</v>
      </c>
      <c r="B3412" s="159" t="s">
        <v>11365</v>
      </c>
      <c r="C3412" s="159" t="s">
        <v>10571</v>
      </c>
      <c r="D3412" s="159" t="s">
        <v>10571</v>
      </c>
      <c r="E3412" s="160">
        <v>1</v>
      </c>
      <c r="F3412" s="161">
        <v>4735000</v>
      </c>
      <c r="G3412" s="161">
        <v>5000000</v>
      </c>
      <c r="H3412" s="159" t="s">
        <v>3651</v>
      </c>
      <c r="I3412" s="159" t="s">
        <v>3660</v>
      </c>
      <c r="J3412" s="159" t="s">
        <v>5242</v>
      </c>
      <c r="K3412" s="159" t="s">
        <v>185</v>
      </c>
      <c r="L3412" s="159" t="s">
        <v>14065</v>
      </c>
    </row>
    <row r="3413" spans="1:12" x14ac:dyDescent="0.2">
      <c r="A3413" s="159" t="s">
        <v>7239</v>
      </c>
      <c r="B3413" s="159" t="s">
        <v>7240</v>
      </c>
      <c r="C3413" s="159" t="s">
        <v>13683</v>
      </c>
      <c r="D3413" s="159" t="s">
        <v>13683</v>
      </c>
      <c r="E3413" s="160">
        <v>1</v>
      </c>
      <c r="F3413" s="161">
        <v>105254891</v>
      </c>
      <c r="G3413" s="161">
        <v>105254891</v>
      </c>
      <c r="H3413" s="159" t="s">
        <v>3670</v>
      </c>
      <c r="I3413" s="159" t="s">
        <v>5209</v>
      </c>
      <c r="J3413" s="159" t="s">
        <v>8121</v>
      </c>
      <c r="K3413" s="159"/>
      <c r="L3413" s="159" t="s">
        <v>14066</v>
      </c>
    </row>
    <row r="3414" spans="1:12" x14ac:dyDescent="0.2">
      <c r="A3414" s="159" t="s">
        <v>6703</v>
      </c>
      <c r="B3414" s="159" t="s">
        <v>6704</v>
      </c>
      <c r="C3414" s="159" t="s">
        <v>13683</v>
      </c>
      <c r="D3414" s="159" t="s">
        <v>13683</v>
      </c>
      <c r="E3414" s="160">
        <v>1</v>
      </c>
      <c r="F3414" s="161">
        <v>29441931</v>
      </c>
      <c r="G3414" s="161">
        <v>29441931</v>
      </c>
      <c r="H3414" s="159" t="s">
        <v>3651</v>
      </c>
      <c r="I3414" s="159" t="s">
        <v>3656</v>
      </c>
      <c r="J3414" s="159" t="s">
        <v>3858</v>
      </c>
      <c r="K3414" s="159"/>
      <c r="L3414" s="159" t="s">
        <v>14067</v>
      </c>
    </row>
    <row r="3415" spans="1:12" x14ac:dyDescent="0.2">
      <c r="A3415" s="159" t="s">
        <v>9933</v>
      </c>
      <c r="B3415" s="159" t="s">
        <v>9934</v>
      </c>
      <c r="C3415" s="159" t="s">
        <v>13683</v>
      </c>
      <c r="D3415" s="159" t="s">
        <v>13683</v>
      </c>
      <c r="E3415" s="160">
        <v>1</v>
      </c>
      <c r="F3415" s="161">
        <v>21734014</v>
      </c>
      <c r="G3415" s="161">
        <v>21734014</v>
      </c>
      <c r="H3415" s="159" t="s">
        <v>3651</v>
      </c>
      <c r="I3415" s="159" t="s">
        <v>3671</v>
      </c>
      <c r="J3415" s="159" t="s">
        <v>5501</v>
      </c>
      <c r="K3415" s="159"/>
      <c r="L3415" s="159" t="s">
        <v>14068</v>
      </c>
    </row>
    <row r="3416" spans="1:12" x14ac:dyDescent="0.2">
      <c r="A3416" s="159" t="s">
        <v>14069</v>
      </c>
      <c r="B3416" s="159" t="s">
        <v>14070</v>
      </c>
      <c r="C3416" s="159" t="s">
        <v>13683</v>
      </c>
      <c r="D3416" s="159" t="s">
        <v>13683</v>
      </c>
      <c r="E3416" s="160">
        <v>1</v>
      </c>
      <c r="F3416" s="161">
        <v>36355769</v>
      </c>
      <c r="G3416" s="161">
        <v>36355769</v>
      </c>
      <c r="H3416" s="159" t="s">
        <v>3670</v>
      </c>
      <c r="I3416" s="159" t="s">
        <v>3687</v>
      </c>
      <c r="J3416" s="159" t="s">
        <v>6295</v>
      </c>
      <c r="K3416" s="159" t="s">
        <v>199</v>
      </c>
      <c r="L3416" s="159" t="s">
        <v>14071</v>
      </c>
    </row>
    <row r="3417" spans="1:12" x14ac:dyDescent="0.2">
      <c r="A3417" s="159" t="s">
        <v>14072</v>
      </c>
      <c r="B3417" s="159" t="s">
        <v>14073</v>
      </c>
      <c r="C3417" s="159" t="s">
        <v>13683</v>
      </c>
      <c r="D3417" s="159" t="s">
        <v>3556</v>
      </c>
      <c r="E3417" s="160">
        <v>2</v>
      </c>
      <c r="F3417" s="161">
        <v>3936015</v>
      </c>
      <c r="G3417" s="161">
        <v>10000000</v>
      </c>
      <c r="H3417" s="159" t="s">
        <v>3651</v>
      </c>
      <c r="I3417" s="159" t="s">
        <v>3656</v>
      </c>
      <c r="J3417" s="159" t="s">
        <v>5077</v>
      </c>
      <c r="K3417" s="159"/>
      <c r="L3417" s="159" t="s">
        <v>14074</v>
      </c>
    </row>
    <row r="3418" spans="1:12" x14ac:dyDescent="0.2">
      <c r="A3418" s="159" t="s">
        <v>3821</v>
      </c>
      <c r="B3418" s="159" t="s">
        <v>3822</v>
      </c>
      <c r="C3418" s="159" t="s">
        <v>3610</v>
      </c>
      <c r="D3418" s="159" t="s">
        <v>3610</v>
      </c>
      <c r="E3418" s="160">
        <v>1</v>
      </c>
      <c r="F3418" s="161">
        <v>13109494</v>
      </c>
      <c r="G3418" s="161">
        <v>13109494</v>
      </c>
      <c r="H3418" s="159" t="s">
        <v>3651</v>
      </c>
      <c r="I3418" s="159" t="s">
        <v>3666</v>
      </c>
      <c r="J3418" s="159" t="s">
        <v>3855</v>
      </c>
      <c r="K3418" s="159"/>
      <c r="L3418" s="159" t="s">
        <v>3611</v>
      </c>
    </row>
    <row r="3419" spans="1:12" x14ac:dyDescent="0.2">
      <c r="A3419" s="159" t="s">
        <v>14075</v>
      </c>
      <c r="B3419" s="159" t="s">
        <v>14076</v>
      </c>
      <c r="C3419" s="159" t="s">
        <v>3610</v>
      </c>
      <c r="D3419" s="159" t="s">
        <v>14077</v>
      </c>
      <c r="E3419" s="160">
        <v>2</v>
      </c>
      <c r="F3419" s="161">
        <v>649000</v>
      </c>
      <c r="G3419" s="161">
        <v>750000</v>
      </c>
      <c r="H3419" s="159" t="s">
        <v>3651</v>
      </c>
      <c r="I3419" s="159" t="s">
        <v>3716</v>
      </c>
      <c r="J3419" s="159" t="s">
        <v>14049</v>
      </c>
      <c r="K3419" s="159" t="s">
        <v>196</v>
      </c>
      <c r="L3419" s="159" t="s">
        <v>14078</v>
      </c>
    </row>
    <row r="3420" spans="1:12" x14ac:dyDescent="0.2">
      <c r="A3420" s="159" t="s">
        <v>8628</v>
      </c>
      <c r="B3420" s="159" t="s">
        <v>7875</v>
      </c>
      <c r="C3420" s="159" t="s">
        <v>3610</v>
      </c>
      <c r="D3420" s="159" t="s">
        <v>3610</v>
      </c>
      <c r="E3420" s="160">
        <v>1</v>
      </c>
      <c r="F3420" s="161">
        <v>2376107</v>
      </c>
      <c r="G3420" s="161">
        <v>7954094</v>
      </c>
      <c r="H3420" s="159" t="s">
        <v>3651</v>
      </c>
      <c r="I3420" s="159" t="s">
        <v>5794</v>
      </c>
      <c r="J3420" s="159" t="s">
        <v>7876</v>
      </c>
      <c r="K3420" s="159"/>
      <c r="L3420" s="159" t="s">
        <v>14079</v>
      </c>
    </row>
    <row r="3421" spans="1:12" x14ac:dyDescent="0.2">
      <c r="A3421" s="159" t="s">
        <v>14080</v>
      </c>
      <c r="B3421" s="159" t="s">
        <v>14081</v>
      </c>
      <c r="C3421" s="159" t="s">
        <v>3610</v>
      </c>
      <c r="D3421" s="159" t="s">
        <v>3610</v>
      </c>
      <c r="E3421" s="160">
        <v>1</v>
      </c>
      <c r="F3421" s="161">
        <v>14402880</v>
      </c>
      <c r="G3421" s="161">
        <v>14402880</v>
      </c>
      <c r="H3421" s="159" t="s">
        <v>3651</v>
      </c>
      <c r="I3421" s="159" t="s">
        <v>4857</v>
      </c>
      <c r="J3421" s="159" t="s">
        <v>5286</v>
      </c>
      <c r="K3421" s="159"/>
      <c r="L3421" s="159" t="s">
        <v>14082</v>
      </c>
    </row>
    <row r="3422" spans="1:12" x14ac:dyDescent="0.2">
      <c r="A3422" s="159" t="s">
        <v>14083</v>
      </c>
      <c r="B3422" s="159" t="s">
        <v>14084</v>
      </c>
      <c r="C3422" s="159" t="s">
        <v>3610</v>
      </c>
      <c r="D3422" s="159" t="s">
        <v>3610</v>
      </c>
      <c r="E3422" s="160">
        <v>1</v>
      </c>
      <c r="F3422" s="161">
        <v>850000</v>
      </c>
      <c r="G3422" s="161">
        <v>850000</v>
      </c>
      <c r="H3422" s="159" t="s">
        <v>3651</v>
      </c>
      <c r="I3422" s="159" t="s">
        <v>3656</v>
      </c>
      <c r="J3422" s="159" t="s">
        <v>9369</v>
      </c>
      <c r="K3422" s="159"/>
      <c r="L3422" s="159" t="s">
        <v>14085</v>
      </c>
    </row>
    <row r="3423" spans="1:12" x14ac:dyDescent="0.2">
      <c r="A3423" s="159" t="s">
        <v>14075</v>
      </c>
      <c r="B3423" s="159" t="s">
        <v>14076</v>
      </c>
      <c r="C3423" s="159" t="s">
        <v>3610</v>
      </c>
      <c r="D3423" s="159" t="s">
        <v>14086</v>
      </c>
      <c r="E3423" s="160">
        <v>3</v>
      </c>
      <c r="F3423" s="161">
        <v>750500</v>
      </c>
      <c r="G3423" s="161"/>
      <c r="H3423" s="159" t="s">
        <v>3651</v>
      </c>
      <c r="I3423" s="159" t="s">
        <v>3716</v>
      </c>
      <c r="J3423" s="159" t="s">
        <v>14087</v>
      </c>
      <c r="K3423" s="159" t="s">
        <v>196</v>
      </c>
      <c r="L3423" s="159" t="s">
        <v>14088</v>
      </c>
    </row>
    <row r="3424" spans="1:12" x14ac:dyDescent="0.2">
      <c r="A3424" s="159" t="s">
        <v>10630</v>
      </c>
      <c r="B3424" s="159" t="s">
        <v>10631</v>
      </c>
      <c r="C3424" s="159" t="s">
        <v>14089</v>
      </c>
      <c r="D3424" s="159" t="s">
        <v>14089</v>
      </c>
      <c r="E3424" s="160">
        <v>1</v>
      </c>
      <c r="F3424" s="161">
        <v>49999533</v>
      </c>
      <c r="G3424" s="161">
        <v>49999533</v>
      </c>
      <c r="H3424" s="159" t="s">
        <v>3670</v>
      </c>
      <c r="I3424" s="159" t="s">
        <v>3656</v>
      </c>
      <c r="J3424" s="159" t="s">
        <v>5192</v>
      </c>
      <c r="K3424" s="159"/>
      <c r="L3424" s="159" t="s">
        <v>14090</v>
      </c>
    </row>
    <row r="3425" spans="1:12" x14ac:dyDescent="0.2">
      <c r="A3425" s="159" t="s">
        <v>14091</v>
      </c>
      <c r="B3425" s="159" t="s">
        <v>14092</v>
      </c>
      <c r="C3425" s="159" t="s">
        <v>14089</v>
      </c>
      <c r="D3425" s="159" t="s">
        <v>14089</v>
      </c>
      <c r="E3425" s="160">
        <v>1</v>
      </c>
      <c r="F3425" s="161">
        <v>0</v>
      </c>
      <c r="G3425" s="161">
        <v>10000000</v>
      </c>
      <c r="H3425" s="159" t="s">
        <v>3651</v>
      </c>
      <c r="I3425" s="159" t="s">
        <v>4010</v>
      </c>
      <c r="J3425" s="159" t="s">
        <v>14093</v>
      </c>
      <c r="K3425" s="159" t="s">
        <v>196</v>
      </c>
      <c r="L3425" s="159" t="s">
        <v>14094</v>
      </c>
    </row>
    <row r="3426" spans="1:12" x14ac:dyDescent="0.2">
      <c r="A3426" s="159" t="s">
        <v>14095</v>
      </c>
      <c r="B3426" s="159" t="s">
        <v>14096</v>
      </c>
      <c r="C3426" s="159" t="s">
        <v>14054</v>
      </c>
      <c r="D3426" s="159" t="s">
        <v>14054</v>
      </c>
      <c r="E3426" s="160">
        <v>1</v>
      </c>
      <c r="F3426" s="161">
        <v>1000000</v>
      </c>
      <c r="G3426" s="161">
        <v>2500000</v>
      </c>
      <c r="H3426" s="159" t="s">
        <v>3670</v>
      </c>
      <c r="I3426" s="159" t="s">
        <v>3810</v>
      </c>
      <c r="J3426" s="159" t="s">
        <v>14097</v>
      </c>
      <c r="K3426" s="159" t="s">
        <v>185</v>
      </c>
      <c r="L3426" s="159" t="s">
        <v>14098</v>
      </c>
    </row>
    <row r="3427" spans="1:12" x14ac:dyDescent="0.2">
      <c r="A3427" s="159" t="s">
        <v>10012</v>
      </c>
      <c r="B3427" s="159" t="s">
        <v>10013</v>
      </c>
      <c r="C3427" s="159" t="s">
        <v>14054</v>
      </c>
      <c r="D3427" s="159" t="s">
        <v>14054</v>
      </c>
      <c r="E3427" s="160">
        <v>1</v>
      </c>
      <c r="F3427" s="161">
        <v>14999995</v>
      </c>
      <c r="G3427" s="161">
        <v>14999995</v>
      </c>
      <c r="H3427" s="159" t="s">
        <v>3670</v>
      </c>
      <c r="I3427" s="159" t="s">
        <v>3671</v>
      </c>
      <c r="J3427" s="159" t="s">
        <v>3887</v>
      </c>
      <c r="K3427" s="159"/>
      <c r="L3427" s="159" t="s">
        <v>14099</v>
      </c>
    </row>
    <row r="3428" spans="1:12" x14ac:dyDescent="0.2">
      <c r="A3428" s="159" t="s">
        <v>14100</v>
      </c>
      <c r="B3428" s="159" t="s">
        <v>14101</v>
      </c>
      <c r="C3428" s="159" t="s">
        <v>14102</v>
      </c>
      <c r="D3428" s="159" t="s">
        <v>14102</v>
      </c>
      <c r="E3428" s="160">
        <v>1</v>
      </c>
      <c r="F3428" s="161">
        <v>0</v>
      </c>
      <c r="G3428" s="161">
        <v>1000000</v>
      </c>
      <c r="H3428" s="159" t="s">
        <v>3651</v>
      </c>
      <c r="I3428" s="159" t="s">
        <v>5708</v>
      </c>
      <c r="J3428" s="159" t="s">
        <v>6441</v>
      </c>
      <c r="K3428" s="159" t="s">
        <v>199</v>
      </c>
      <c r="L3428" s="159" t="s">
        <v>14103</v>
      </c>
    </row>
    <row r="3429" spans="1:12" x14ac:dyDescent="0.2">
      <c r="A3429" s="159" t="s">
        <v>14104</v>
      </c>
      <c r="B3429" s="159" t="s">
        <v>14105</v>
      </c>
      <c r="C3429" s="159" t="s">
        <v>14102</v>
      </c>
      <c r="D3429" s="159" t="s">
        <v>14102</v>
      </c>
      <c r="E3429" s="160">
        <v>1</v>
      </c>
      <c r="F3429" s="161">
        <v>600000</v>
      </c>
      <c r="G3429" s="161">
        <v>2000000</v>
      </c>
      <c r="H3429" s="159" t="s">
        <v>3651</v>
      </c>
      <c r="I3429" s="159" t="s">
        <v>3716</v>
      </c>
      <c r="J3429" s="159" t="s">
        <v>5266</v>
      </c>
      <c r="K3429" s="159" t="s">
        <v>182</v>
      </c>
      <c r="L3429" s="159" t="s">
        <v>14106</v>
      </c>
    </row>
    <row r="3430" spans="1:12" x14ac:dyDescent="0.2">
      <c r="A3430" s="159" t="s">
        <v>8546</v>
      </c>
      <c r="B3430" s="159" t="s">
        <v>8547</v>
      </c>
      <c r="C3430" s="159" t="s">
        <v>7744</v>
      </c>
      <c r="D3430" s="159" t="s">
        <v>7744</v>
      </c>
      <c r="E3430" s="160">
        <v>1</v>
      </c>
      <c r="F3430" s="161">
        <v>115000</v>
      </c>
      <c r="G3430" s="161">
        <v>115000</v>
      </c>
      <c r="H3430" s="159" t="s">
        <v>3651</v>
      </c>
      <c r="I3430" s="159" t="s">
        <v>6172</v>
      </c>
      <c r="J3430" s="159" t="s">
        <v>14107</v>
      </c>
      <c r="K3430" s="159" t="s">
        <v>189</v>
      </c>
      <c r="L3430" s="159" t="s">
        <v>14108</v>
      </c>
    </row>
    <row r="3431" spans="1:12" x14ac:dyDescent="0.2">
      <c r="A3431" s="159" t="s">
        <v>14109</v>
      </c>
      <c r="B3431" s="159" t="s">
        <v>14110</v>
      </c>
      <c r="C3431" s="159" t="s">
        <v>7744</v>
      </c>
      <c r="D3431" s="159" t="s">
        <v>7744</v>
      </c>
      <c r="E3431" s="160">
        <v>1</v>
      </c>
      <c r="F3431" s="161">
        <v>134188389</v>
      </c>
      <c r="G3431" s="161">
        <v>184133425</v>
      </c>
      <c r="H3431" s="159" t="s">
        <v>3651</v>
      </c>
      <c r="I3431" s="159" t="s">
        <v>3656</v>
      </c>
      <c r="J3431" s="159" t="s">
        <v>3944</v>
      </c>
      <c r="K3431" s="159"/>
      <c r="L3431" s="159" t="s">
        <v>14111</v>
      </c>
    </row>
    <row r="3432" spans="1:12" x14ac:dyDescent="0.2">
      <c r="A3432" s="159" t="s">
        <v>6041</v>
      </c>
      <c r="B3432" s="159" t="s">
        <v>6042</v>
      </c>
      <c r="C3432" s="159" t="s">
        <v>14112</v>
      </c>
      <c r="D3432" s="159" t="s">
        <v>3199</v>
      </c>
      <c r="E3432" s="160">
        <v>5</v>
      </c>
      <c r="F3432" s="161">
        <v>6853305</v>
      </c>
      <c r="G3432" s="161">
        <v>23499998</v>
      </c>
      <c r="H3432" s="159" t="s">
        <v>3651</v>
      </c>
      <c r="I3432" s="159" t="s">
        <v>3656</v>
      </c>
      <c r="J3432" s="159" t="s">
        <v>6912</v>
      </c>
      <c r="K3432" s="159"/>
      <c r="L3432" s="159" t="s">
        <v>14113</v>
      </c>
    </row>
    <row r="3433" spans="1:12" x14ac:dyDescent="0.2">
      <c r="A3433" s="159" t="s">
        <v>14114</v>
      </c>
      <c r="B3433" s="159" t="s">
        <v>14115</v>
      </c>
      <c r="C3433" s="159" t="s">
        <v>3213</v>
      </c>
      <c r="D3433" s="159" t="s">
        <v>3213</v>
      </c>
      <c r="E3433" s="160">
        <v>1</v>
      </c>
      <c r="F3433" s="161">
        <v>4500000</v>
      </c>
      <c r="G3433" s="161">
        <v>4500000</v>
      </c>
      <c r="H3433" s="159" t="s">
        <v>3651</v>
      </c>
      <c r="I3433" s="159" t="s">
        <v>3671</v>
      </c>
      <c r="J3433" s="159" t="s">
        <v>3887</v>
      </c>
      <c r="K3433" s="159" t="s">
        <v>193</v>
      </c>
      <c r="L3433" s="159" t="s">
        <v>14116</v>
      </c>
    </row>
    <row r="3434" spans="1:12" x14ac:dyDescent="0.2">
      <c r="A3434" s="159" t="s">
        <v>13681</v>
      </c>
      <c r="B3434" s="159" t="s">
        <v>13682</v>
      </c>
      <c r="C3434" s="159" t="s">
        <v>3213</v>
      </c>
      <c r="D3434" s="159" t="s">
        <v>3213</v>
      </c>
      <c r="E3434" s="160">
        <v>1</v>
      </c>
      <c r="F3434" s="161">
        <v>0</v>
      </c>
      <c r="G3434" s="161">
        <v>30000000</v>
      </c>
      <c r="H3434" s="159" t="s">
        <v>3651</v>
      </c>
      <c r="I3434" s="159" t="s">
        <v>3753</v>
      </c>
      <c r="J3434" s="159" t="s">
        <v>14117</v>
      </c>
      <c r="K3434" s="159" t="s">
        <v>199</v>
      </c>
      <c r="L3434" s="159" t="s">
        <v>14118</v>
      </c>
    </row>
    <row r="3435" spans="1:12" x14ac:dyDescent="0.2">
      <c r="A3435" s="159" t="s">
        <v>10774</v>
      </c>
      <c r="B3435" s="159" t="s">
        <v>10775</v>
      </c>
      <c r="C3435" s="159" t="s">
        <v>3213</v>
      </c>
      <c r="D3435" s="159" t="s">
        <v>3213</v>
      </c>
      <c r="E3435" s="160">
        <v>1</v>
      </c>
      <c r="F3435" s="161">
        <v>7059599</v>
      </c>
      <c r="G3435" s="161">
        <v>7250000</v>
      </c>
      <c r="H3435" s="159" t="s">
        <v>3651</v>
      </c>
      <c r="I3435" s="159" t="s">
        <v>3871</v>
      </c>
      <c r="J3435" s="159" t="s">
        <v>3872</v>
      </c>
      <c r="K3435" s="159"/>
      <c r="L3435" s="159" t="s">
        <v>14119</v>
      </c>
    </row>
    <row r="3436" spans="1:12" x14ac:dyDescent="0.2">
      <c r="A3436" s="159" t="s">
        <v>6427</v>
      </c>
      <c r="B3436" s="159" t="s">
        <v>6428</v>
      </c>
      <c r="C3436" s="159" t="s">
        <v>3213</v>
      </c>
      <c r="D3436" s="159" t="s">
        <v>3213</v>
      </c>
      <c r="E3436" s="160">
        <v>1</v>
      </c>
      <c r="F3436" s="161">
        <v>2000000</v>
      </c>
      <c r="G3436" s="161">
        <v>6666667</v>
      </c>
      <c r="H3436" s="159" t="s">
        <v>3651</v>
      </c>
      <c r="I3436" s="159" t="s">
        <v>3690</v>
      </c>
      <c r="J3436" s="159" t="s">
        <v>6429</v>
      </c>
      <c r="K3436" s="159"/>
      <c r="L3436" s="159" t="s">
        <v>14120</v>
      </c>
    </row>
    <row r="3437" spans="1:12" x14ac:dyDescent="0.2">
      <c r="A3437" s="159" t="s">
        <v>14121</v>
      </c>
      <c r="B3437" s="159" t="s">
        <v>14122</v>
      </c>
      <c r="C3437" s="159" t="s">
        <v>13687</v>
      </c>
      <c r="D3437" s="159" t="s">
        <v>13687</v>
      </c>
      <c r="E3437" s="160">
        <v>1</v>
      </c>
      <c r="F3437" s="161">
        <v>76958457</v>
      </c>
      <c r="G3437" s="161">
        <v>76958457</v>
      </c>
      <c r="H3437" s="159" t="s">
        <v>3651</v>
      </c>
      <c r="I3437" s="159" t="s">
        <v>3656</v>
      </c>
      <c r="J3437" s="159" t="s">
        <v>7142</v>
      </c>
      <c r="K3437" s="159" t="s">
        <v>182</v>
      </c>
      <c r="L3437" s="159" t="s">
        <v>14123</v>
      </c>
    </row>
    <row r="3438" spans="1:12" x14ac:dyDescent="0.2">
      <c r="A3438" s="159" t="s">
        <v>10469</v>
      </c>
      <c r="B3438" s="159" t="s">
        <v>10470</v>
      </c>
      <c r="C3438" s="159" t="s">
        <v>13687</v>
      </c>
      <c r="D3438" s="159" t="s">
        <v>13687</v>
      </c>
      <c r="E3438" s="160">
        <v>1</v>
      </c>
      <c r="F3438" s="161">
        <v>242034</v>
      </c>
      <c r="G3438" s="161">
        <v>250000</v>
      </c>
      <c r="H3438" s="159" t="s">
        <v>3651</v>
      </c>
      <c r="I3438" s="159" t="s">
        <v>4846</v>
      </c>
      <c r="J3438" s="159" t="s">
        <v>10138</v>
      </c>
      <c r="K3438" s="159"/>
      <c r="L3438" s="159" t="s">
        <v>14124</v>
      </c>
    </row>
    <row r="3439" spans="1:12" x14ac:dyDescent="0.2">
      <c r="A3439" s="159" t="s">
        <v>14125</v>
      </c>
      <c r="B3439" s="159" t="s">
        <v>14126</v>
      </c>
      <c r="C3439" s="159" t="s">
        <v>13687</v>
      </c>
      <c r="D3439" s="159" t="s">
        <v>13687</v>
      </c>
      <c r="E3439" s="160">
        <v>1</v>
      </c>
      <c r="F3439" s="161">
        <v>0</v>
      </c>
      <c r="G3439" s="161">
        <v>10000000</v>
      </c>
      <c r="H3439" s="159" t="s">
        <v>3651</v>
      </c>
      <c r="I3439" s="159" t="s">
        <v>3680</v>
      </c>
      <c r="J3439" s="159" t="s">
        <v>14127</v>
      </c>
      <c r="K3439" s="159" t="s">
        <v>199</v>
      </c>
      <c r="L3439" s="159" t="s">
        <v>14128</v>
      </c>
    </row>
    <row r="3440" spans="1:12" x14ac:dyDescent="0.2">
      <c r="A3440" s="159" t="s">
        <v>8737</v>
      </c>
      <c r="B3440" s="159" t="s">
        <v>8738</v>
      </c>
      <c r="C3440" s="159" t="s">
        <v>13687</v>
      </c>
      <c r="D3440" s="159" t="s">
        <v>13687</v>
      </c>
      <c r="E3440" s="160">
        <v>1</v>
      </c>
      <c r="F3440" s="161">
        <v>11499999</v>
      </c>
      <c r="G3440" s="161">
        <v>11500000</v>
      </c>
      <c r="H3440" s="159" t="s">
        <v>3670</v>
      </c>
      <c r="I3440" s="159" t="s">
        <v>4857</v>
      </c>
      <c r="J3440" s="159" t="s">
        <v>12109</v>
      </c>
      <c r="K3440" s="159"/>
      <c r="L3440" s="159" t="s">
        <v>14129</v>
      </c>
    </row>
    <row r="3441" spans="1:12" x14ac:dyDescent="0.2">
      <c r="A3441" s="159" t="s">
        <v>14130</v>
      </c>
      <c r="B3441" s="159" t="s">
        <v>14131</v>
      </c>
      <c r="C3441" s="159" t="s">
        <v>13687</v>
      </c>
      <c r="D3441" s="159" t="s">
        <v>13687</v>
      </c>
      <c r="E3441" s="160">
        <v>1</v>
      </c>
      <c r="F3441" s="161">
        <v>150000</v>
      </c>
      <c r="G3441" s="161">
        <v>250000</v>
      </c>
      <c r="H3441" s="159" t="s">
        <v>3651</v>
      </c>
      <c r="I3441" s="159" t="s">
        <v>3671</v>
      </c>
      <c r="J3441" s="159" t="s">
        <v>3851</v>
      </c>
      <c r="K3441" s="159" t="s">
        <v>196</v>
      </c>
      <c r="L3441" s="159" t="s">
        <v>14132</v>
      </c>
    </row>
    <row r="3442" spans="1:12" x14ac:dyDescent="0.2">
      <c r="A3442" s="159" t="s">
        <v>8416</v>
      </c>
      <c r="B3442" s="159" t="s">
        <v>8417</v>
      </c>
      <c r="C3442" s="159" t="s">
        <v>14133</v>
      </c>
      <c r="D3442" s="159" t="s">
        <v>14133</v>
      </c>
      <c r="E3442" s="160">
        <v>1</v>
      </c>
      <c r="F3442" s="161">
        <v>1406112</v>
      </c>
      <c r="G3442" s="161">
        <v>12388157</v>
      </c>
      <c r="H3442" s="159" t="s">
        <v>3651</v>
      </c>
      <c r="I3442" s="159" t="s">
        <v>5733</v>
      </c>
      <c r="J3442" s="159" t="s">
        <v>5951</v>
      </c>
      <c r="K3442" s="159"/>
      <c r="L3442" s="159" t="s">
        <v>14134</v>
      </c>
    </row>
    <row r="3443" spans="1:12" x14ac:dyDescent="0.2">
      <c r="A3443" s="159" t="s">
        <v>10136</v>
      </c>
      <c r="B3443" s="159" t="s">
        <v>10137</v>
      </c>
      <c r="C3443" s="159" t="s">
        <v>14133</v>
      </c>
      <c r="D3443" s="159" t="s">
        <v>14133</v>
      </c>
      <c r="E3443" s="160">
        <v>1</v>
      </c>
      <c r="F3443" s="161">
        <v>15602151</v>
      </c>
      <c r="G3443" s="161">
        <v>26702156</v>
      </c>
      <c r="H3443" s="159" t="s">
        <v>3670</v>
      </c>
      <c r="I3443" s="159" t="s">
        <v>4846</v>
      </c>
      <c r="J3443" s="159" t="s">
        <v>5089</v>
      </c>
      <c r="K3443" s="159"/>
      <c r="L3443" s="159" t="s">
        <v>14135</v>
      </c>
    </row>
    <row r="3444" spans="1:12" x14ac:dyDescent="0.2">
      <c r="A3444" s="159" t="s">
        <v>14136</v>
      </c>
      <c r="B3444" s="159" t="s">
        <v>14137</v>
      </c>
      <c r="C3444" s="159" t="s">
        <v>14138</v>
      </c>
      <c r="D3444" s="159" t="s">
        <v>14138</v>
      </c>
      <c r="E3444" s="160">
        <v>1</v>
      </c>
      <c r="F3444" s="161">
        <v>30000</v>
      </c>
      <c r="G3444" s="161">
        <v>1500000</v>
      </c>
      <c r="H3444" s="159" t="s">
        <v>3651</v>
      </c>
      <c r="I3444" s="159" t="s">
        <v>4846</v>
      </c>
      <c r="J3444" s="159" t="s">
        <v>4958</v>
      </c>
      <c r="K3444" s="159" t="s">
        <v>199</v>
      </c>
      <c r="L3444" s="159" t="s">
        <v>14139</v>
      </c>
    </row>
    <row r="3445" spans="1:12" x14ac:dyDescent="0.2">
      <c r="A3445" s="159" t="s">
        <v>13069</v>
      </c>
      <c r="B3445" s="159" t="s">
        <v>13070</v>
      </c>
      <c r="C3445" s="159" t="s">
        <v>14138</v>
      </c>
      <c r="D3445" s="159" t="s">
        <v>14138</v>
      </c>
      <c r="E3445" s="160">
        <v>1</v>
      </c>
      <c r="F3445" s="161">
        <v>2238373</v>
      </c>
      <c r="G3445" s="161">
        <v>2721129</v>
      </c>
      <c r="H3445" s="159" t="s">
        <v>3651</v>
      </c>
      <c r="I3445" s="159" t="s">
        <v>3753</v>
      </c>
      <c r="J3445" s="159" t="s">
        <v>4962</v>
      </c>
      <c r="K3445" s="159"/>
      <c r="L3445" s="159" t="s">
        <v>14140</v>
      </c>
    </row>
    <row r="3446" spans="1:12" x14ac:dyDescent="0.2">
      <c r="A3446" s="159" t="s">
        <v>10325</v>
      </c>
      <c r="B3446" s="159" t="s">
        <v>10326</v>
      </c>
      <c r="C3446" s="159" t="s">
        <v>14138</v>
      </c>
      <c r="D3446" s="159" t="s">
        <v>14138</v>
      </c>
      <c r="E3446" s="160">
        <v>1</v>
      </c>
      <c r="F3446" s="161">
        <v>1965000</v>
      </c>
      <c r="G3446" s="161">
        <v>20000000</v>
      </c>
      <c r="H3446" s="159" t="s">
        <v>3651</v>
      </c>
      <c r="I3446" s="159" t="s">
        <v>3958</v>
      </c>
      <c r="J3446" s="159" t="s">
        <v>10327</v>
      </c>
      <c r="K3446" s="159" t="s">
        <v>189</v>
      </c>
      <c r="L3446" s="159" t="s">
        <v>14141</v>
      </c>
    </row>
    <row r="3447" spans="1:12" x14ac:dyDescent="0.2">
      <c r="A3447" s="159" t="s">
        <v>5442</v>
      </c>
      <c r="B3447" s="159" t="s">
        <v>5443</v>
      </c>
      <c r="C3447" s="159" t="s">
        <v>14138</v>
      </c>
      <c r="D3447" s="159" t="s">
        <v>14138</v>
      </c>
      <c r="E3447" s="160">
        <v>1</v>
      </c>
      <c r="F3447" s="161">
        <v>5000000</v>
      </c>
      <c r="G3447" s="161">
        <v>7500000</v>
      </c>
      <c r="H3447" s="159" t="s">
        <v>3651</v>
      </c>
      <c r="I3447" s="159" t="s">
        <v>3656</v>
      </c>
      <c r="J3447" s="159" t="s">
        <v>5270</v>
      </c>
      <c r="K3447" s="159"/>
      <c r="L3447" s="159" t="s">
        <v>14142</v>
      </c>
    </row>
    <row r="3448" spans="1:12" x14ac:dyDescent="0.2">
      <c r="A3448" s="159" t="s">
        <v>14143</v>
      </c>
      <c r="B3448" s="159" t="s">
        <v>14144</v>
      </c>
      <c r="C3448" s="159" t="s">
        <v>14145</v>
      </c>
      <c r="D3448" s="159" t="s">
        <v>14145</v>
      </c>
      <c r="E3448" s="160">
        <v>1</v>
      </c>
      <c r="F3448" s="161">
        <v>11499987</v>
      </c>
      <c r="G3448" s="161">
        <v>11499987</v>
      </c>
      <c r="H3448" s="159" t="s">
        <v>3651</v>
      </c>
      <c r="I3448" s="159" t="s">
        <v>7988</v>
      </c>
      <c r="J3448" s="159" t="s">
        <v>14146</v>
      </c>
      <c r="K3448" s="159" t="s">
        <v>196</v>
      </c>
      <c r="L3448" s="159" t="s">
        <v>14147</v>
      </c>
    </row>
    <row r="3449" spans="1:12" x14ac:dyDescent="0.2">
      <c r="A3449" s="159" t="s">
        <v>14148</v>
      </c>
      <c r="B3449" s="159" t="s">
        <v>14149</v>
      </c>
      <c r="C3449" s="159" t="s">
        <v>14145</v>
      </c>
      <c r="D3449" s="159" t="s">
        <v>14145</v>
      </c>
      <c r="E3449" s="160">
        <v>1</v>
      </c>
      <c r="F3449" s="161">
        <v>1772369</v>
      </c>
      <c r="G3449" s="161"/>
      <c r="H3449" s="159" t="s">
        <v>3651</v>
      </c>
      <c r="I3449" s="159" t="s">
        <v>5250</v>
      </c>
      <c r="J3449" s="159" t="s">
        <v>14150</v>
      </c>
      <c r="K3449" s="159" t="s">
        <v>185</v>
      </c>
      <c r="L3449" s="159" t="s">
        <v>14151</v>
      </c>
    </row>
    <row r="3450" spans="1:12" x14ac:dyDescent="0.2">
      <c r="A3450" s="159" t="s">
        <v>6144</v>
      </c>
      <c r="B3450" s="159" t="s">
        <v>6145</v>
      </c>
      <c r="C3450" s="159" t="s">
        <v>14145</v>
      </c>
      <c r="D3450" s="159" t="s">
        <v>14145</v>
      </c>
      <c r="E3450" s="160">
        <v>1</v>
      </c>
      <c r="F3450" s="161">
        <v>9427041</v>
      </c>
      <c r="G3450" s="161">
        <v>17514686</v>
      </c>
      <c r="H3450" s="159" t="s">
        <v>3651</v>
      </c>
      <c r="I3450" s="159" t="s">
        <v>3663</v>
      </c>
      <c r="J3450" s="159" t="s">
        <v>6147</v>
      </c>
      <c r="K3450" s="159" t="s">
        <v>185</v>
      </c>
      <c r="L3450" s="159" t="s">
        <v>14152</v>
      </c>
    </row>
    <row r="3451" spans="1:12" x14ac:dyDescent="0.2">
      <c r="A3451" s="159" t="s">
        <v>4870</v>
      </c>
      <c r="B3451" s="159" t="s">
        <v>4871</v>
      </c>
      <c r="C3451" s="159" t="s">
        <v>14145</v>
      </c>
      <c r="D3451" s="159" t="s">
        <v>14145</v>
      </c>
      <c r="E3451" s="160">
        <v>1</v>
      </c>
      <c r="F3451" s="161">
        <v>2499998</v>
      </c>
      <c r="G3451" s="161">
        <v>2500624</v>
      </c>
      <c r="H3451" s="159" t="s">
        <v>3670</v>
      </c>
      <c r="I3451" s="159" t="s">
        <v>3666</v>
      </c>
      <c r="J3451" s="159" t="s">
        <v>5676</v>
      </c>
      <c r="K3451" s="159"/>
      <c r="L3451" s="159" t="s">
        <v>14153</v>
      </c>
    </row>
    <row r="3452" spans="1:12" x14ac:dyDescent="0.2">
      <c r="A3452" s="159" t="s">
        <v>3857</v>
      </c>
      <c r="B3452" s="159" t="s">
        <v>14154</v>
      </c>
      <c r="C3452" s="159" t="s">
        <v>14145</v>
      </c>
      <c r="D3452" s="159" t="s">
        <v>14145</v>
      </c>
      <c r="E3452" s="160">
        <v>1</v>
      </c>
      <c r="F3452" s="161">
        <v>324997989</v>
      </c>
      <c r="G3452" s="161">
        <v>324997989</v>
      </c>
      <c r="H3452" s="159" t="s">
        <v>3651</v>
      </c>
      <c r="I3452" s="159" t="s">
        <v>3656</v>
      </c>
      <c r="J3452" s="159" t="s">
        <v>3858</v>
      </c>
      <c r="K3452" s="159"/>
      <c r="L3452" s="159" t="s">
        <v>3859</v>
      </c>
    </row>
    <row r="3453" spans="1:12" x14ac:dyDescent="0.2">
      <c r="A3453" s="159" t="s">
        <v>7653</v>
      </c>
      <c r="B3453" s="159" t="s">
        <v>7654</v>
      </c>
      <c r="C3453" s="159" t="s">
        <v>3629</v>
      </c>
      <c r="D3453" s="159" t="s">
        <v>3629</v>
      </c>
      <c r="E3453" s="160">
        <v>1</v>
      </c>
      <c r="F3453" s="161">
        <v>1200000</v>
      </c>
      <c r="G3453" s="161">
        <v>3199991</v>
      </c>
      <c r="H3453" s="159" t="s">
        <v>3670</v>
      </c>
      <c r="I3453" s="159" t="s">
        <v>3656</v>
      </c>
      <c r="J3453" s="159" t="s">
        <v>5192</v>
      </c>
      <c r="K3453" s="159"/>
      <c r="L3453" s="159" t="s">
        <v>14155</v>
      </c>
    </row>
    <row r="3454" spans="1:12" x14ac:dyDescent="0.2">
      <c r="A3454" s="159" t="s">
        <v>14156</v>
      </c>
      <c r="B3454" s="159" t="s">
        <v>14157</v>
      </c>
      <c r="C3454" s="159" t="s">
        <v>3629</v>
      </c>
      <c r="D3454" s="159" t="s">
        <v>3629</v>
      </c>
      <c r="E3454" s="160">
        <v>1</v>
      </c>
      <c r="F3454" s="161">
        <v>60255052</v>
      </c>
      <c r="G3454" s="161">
        <v>60255052</v>
      </c>
      <c r="H3454" s="159" t="s">
        <v>3651</v>
      </c>
      <c r="I3454" s="159" t="s">
        <v>3656</v>
      </c>
      <c r="J3454" s="159" t="s">
        <v>5226</v>
      </c>
      <c r="K3454" s="159" t="s">
        <v>185</v>
      </c>
      <c r="L3454" s="159" t="s">
        <v>14158</v>
      </c>
    </row>
    <row r="3455" spans="1:12" x14ac:dyDescent="0.2">
      <c r="A3455" s="159" t="s">
        <v>5207</v>
      </c>
      <c r="B3455" s="159" t="s">
        <v>5208</v>
      </c>
      <c r="C3455" s="159" t="s">
        <v>3629</v>
      </c>
      <c r="D3455" s="159" t="s">
        <v>3629</v>
      </c>
      <c r="E3455" s="160">
        <v>1</v>
      </c>
      <c r="F3455" s="161">
        <v>517000</v>
      </c>
      <c r="G3455" s="161">
        <v>517000</v>
      </c>
      <c r="H3455" s="159" t="s">
        <v>3651</v>
      </c>
      <c r="I3455" s="159" t="s">
        <v>5209</v>
      </c>
      <c r="J3455" s="159" t="s">
        <v>5581</v>
      </c>
      <c r="K3455" s="159"/>
      <c r="L3455" s="159" t="s">
        <v>14159</v>
      </c>
    </row>
    <row r="3456" spans="1:12" x14ac:dyDescent="0.2">
      <c r="A3456" s="159" t="s">
        <v>6340</v>
      </c>
      <c r="B3456" s="159" t="s">
        <v>6341</v>
      </c>
      <c r="C3456" s="159" t="s">
        <v>3629</v>
      </c>
      <c r="D3456" s="159" t="s">
        <v>3629</v>
      </c>
      <c r="E3456" s="160">
        <v>1</v>
      </c>
      <c r="F3456" s="161">
        <v>3718121</v>
      </c>
      <c r="G3456" s="161">
        <v>3718121</v>
      </c>
      <c r="H3456" s="159" t="s">
        <v>3651</v>
      </c>
      <c r="I3456" s="159" t="s">
        <v>3656</v>
      </c>
      <c r="J3456" s="159" t="s">
        <v>13606</v>
      </c>
      <c r="K3456" s="159"/>
      <c r="L3456" s="159" t="s">
        <v>14160</v>
      </c>
    </row>
    <row r="3457" spans="1:12" x14ac:dyDescent="0.2">
      <c r="A3457" s="159" t="s">
        <v>3813</v>
      </c>
      <c r="B3457" s="159" t="s">
        <v>3814</v>
      </c>
      <c r="C3457" s="159" t="s">
        <v>3629</v>
      </c>
      <c r="D3457" s="159" t="s">
        <v>3629</v>
      </c>
      <c r="E3457" s="160">
        <v>1</v>
      </c>
      <c r="F3457" s="161">
        <v>1500000</v>
      </c>
      <c r="G3457" s="161">
        <v>3000000</v>
      </c>
      <c r="H3457" s="159" t="s">
        <v>3651</v>
      </c>
      <c r="I3457" s="159" t="s">
        <v>3753</v>
      </c>
      <c r="J3457" s="159" t="s">
        <v>6369</v>
      </c>
      <c r="K3457" s="159"/>
      <c r="L3457" s="159" t="s">
        <v>3630</v>
      </c>
    </row>
    <row r="3458" spans="1:12" x14ac:dyDescent="0.2">
      <c r="A3458" s="159" t="s">
        <v>14161</v>
      </c>
      <c r="B3458" s="159" t="s">
        <v>6360</v>
      </c>
      <c r="C3458" s="159" t="s">
        <v>3629</v>
      </c>
      <c r="D3458" s="159" t="s">
        <v>3629</v>
      </c>
      <c r="E3458" s="160">
        <v>1</v>
      </c>
      <c r="F3458" s="161">
        <v>1158060</v>
      </c>
      <c r="G3458" s="161">
        <v>10000000</v>
      </c>
      <c r="H3458" s="159" t="s">
        <v>3651</v>
      </c>
      <c r="I3458" s="159" t="s">
        <v>3753</v>
      </c>
      <c r="J3458" s="159" t="s">
        <v>5330</v>
      </c>
      <c r="K3458" s="159" t="s">
        <v>185</v>
      </c>
      <c r="L3458" s="159" t="s">
        <v>14162</v>
      </c>
    </row>
    <row r="3459" spans="1:12" x14ac:dyDescent="0.2">
      <c r="A3459" s="159" t="s">
        <v>14163</v>
      </c>
      <c r="B3459" s="159" t="s">
        <v>6574</v>
      </c>
      <c r="C3459" s="159" t="s">
        <v>3580</v>
      </c>
      <c r="D3459" s="159" t="s">
        <v>3580</v>
      </c>
      <c r="E3459" s="160">
        <v>1</v>
      </c>
      <c r="F3459" s="161">
        <v>1499995</v>
      </c>
      <c r="G3459" s="161">
        <v>2499992</v>
      </c>
      <c r="H3459" s="159" t="s">
        <v>3651</v>
      </c>
      <c r="I3459" s="159" t="s">
        <v>3810</v>
      </c>
      <c r="J3459" s="159" t="s">
        <v>5040</v>
      </c>
      <c r="K3459" s="159"/>
      <c r="L3459" s="159" t="s">
        <v>14164</v>
      </c>
    </row>
    <row r="3460" spans="1:12" x14ac:dyDescent="0.2">
      <c r="A3460" s="159" t="s">
        <v>3713</v>
      </c>
      <c r="B3460" s="159" t="s">
        <v>3714</v>
      </c>
      <c r="C3460" s="159" t="s">
        <v>3580</v>
      </c>
      <c r="D3460" s="159" t="s">
        <v>3580</v>
      </c>
      <c r="E3460" s="160">
        <v>1</v>
      </c>
      <c r="F3460" s="161">
        <v>1415796</v>
      </c>
      <c r="G3460" s="161">
        <v>25931342</v>
      </c>
      <c r="H3460" s="159" t="s">
        <v>3651</v>
      </c>
      <c r="I3460" s="159" t="s">
        <v>3716</v>
      </c>
      <c r="J3460" s="159" t="s">
        <v>4204</v>
      </c>
      <c r="K3460" s="159"/>
      <c r="L3460" s="159" t="s">
        <v>3581</v>
      </c>
    </row>
    <row r="3461" spans="1:12" x14ac:dyDescent="0.2">
      <c r="A3461" s="159" t="s">
        <v>14165</v>
      </c>
      <c r="B3461" s="159" t="s">
        <v>14166</v>
      </c>
      <c r="C3461" s="159" t="s">
        <v>3580</v>
      </c>
      <c r="D3461" s="159" t="s">
        <v>3580</v>
      </c>
      <c r="E3461" s="160">
        <v>1</v>
      </c>
      <c r="F3461" s="161">
        <v>2532988</v>
      </c>
      <c r="G3461" s="161">
        <v>2532988</v>
      </c>
      <c r="H3461" s="159" t="s">
        <v>3651</v>
      </c>
      <c r="I3461" s="159" t="s">
        <v>3656</v>
      </c>
      <c r="J3461" s="159" t="s">
        <v>6707</v>
      </c>
      <c r="K3461" s="159" t="s">
        <v>193</v>
      </c>
      <c r="L3461" s="159" t="s">
        <v>14167</v>
      </c>
    </row>
    <row r="3462" spans="1:12" x14ac:dyDescent="0.2">
      <c r="A3462" s="159" t="s">
        <v>7498</v>
      </c>
      <c r="B3462" s="159" t="s">
        <v>7499</v>
      </c>
      <c r="C3462" s="159" t="s">
        <v>14168</v>
      </c>
      <c r="D3462" s="159" t="s">
        <v>14168</v>
      </c>
      <c r="E3462" s="160">
        <v>1</v>
      </c>
      <c r="F3462" s="161">
        <v>4000000</v>
      </c>
      <c r="G3462" s="161">
        <v>4000000</v>
      </c>
      <c r="H3462" s="159" t="s">
        <v>3651</v>
      </c>
      <c r="I3462" s="159" t="s">
        <v>3666</v>
      </c>
      <c r="J3462" s="159" t="s">
        <v>5305</v>
      </c>
      <c r="K3462" s="159"/>
      <c r="L3462" s="159" t="s">
        <v>14169</v>
      </c>
    </row>
    <row r="3463" spans="1:12" x14ac:dyDescent="0.2">
      <c r="A3463" s="159" t="s">
        <v>14170</v>
      </c>
      <c r="B3463" s="159" t="s">
        <v>14171</v>
      </c>
      <c r="C3463" s="159" t="s">
        <v>14168</v>
      </c>
      <c r="D3463" s="159" t="s">
        <v>14168</v>
      </c>
      <c r="E3463" s="160">
        <v>1</v>
      </c>
      <c r="F3463" s="161">
        <v>1125000</v>
      </c>
      <c r="G3463" s="161">
        <v>1700000</v>
      </c>
      <c r="H3463" s="159" t="s">
        <v>3651</v>
      </c>
      <c r="I3463" s="159" t="s">
        <v>3810</v>
      </c>
      <c r="J3463" s="159" t="s">
        <v>3861</v>
      </c>
      <c r="K3463" s="159" t="s">
        <v>199</v>
      </c>
      <c r="L3463" s="159" t="s">
        <v>14172</v>
      </c>
    </row>
    <row r="3464" spans="1:12" x14ac:dyDescent="0.2">
      <c r="A3464" s="159" t="s">
        <v>13324</v>
      </c>
      <c r="B3464" s="159" t="s">
        <v>13325</v>
      </c>
      <c r="C3464" s="159" t="s">
        <v>14168</v>
      </c>
      <c r="D3464" s="159" t="s">
        <v>14168</v>
      </c>
      <c r="E3464" s="160">
        <v>1</v>
      </c>
      <c r="F3464" s="161">
        <v>2921446</v>
      </c>
      <c r="G3464" s="161">
        <v>2921446</v>
      </c>
      <c r="H3464" s="159" t="s">
        <v>3651</v>
      </c>
      <c r="I3464" s="159" t="s">
        <v>5565</v>
      </c>
      <c r="J3464" s="159" t="s">
        <v>5566</v>
      </c>
      <c r="K3464" s="159" t="s">
        <v>189</v>
      </c>
      <c r="L3464" s="159" t="s">
        <v>14173</v>
      </c>
    </row>
    <row r="3465" spans="1:12" x14ac:dyDescent="0.2">
      <c r="A3465" s="159" t="s">
        <v>14174</v>
      </c>
      <c r="B3465" s="159" t="s">
        <v>14175</v>
      </c>
      <c r="C3465" s="159" t="s">
        <v>14176</v>
      </c>
      <c r="D3465" s="159" t="s">
        <v>14176</v>
      </c>
      <c r="E3465" s="160">
        <v>1</v>
      </c>
      <c r="F3465" s="161">
        <v>34000</v>
      </c>
      <c r="G3465" s="161"/>
      <c r="H3465" s="159" t="s">
        <v>3651</v>
      </c>
      <c r="I3465" s="159" t="s">
        <v>3656</v>
      </c>
      <c r="J3465" s="159" t="s">
        <v>7383</v>
      </c>
      <c r="K3465" s="159" t="s">
        <v>199</v>
      </c>
      <c r="L3465" s="159" t="s">
        <v>14177</v>
      </c>
    </row>
    <row r="3466" spans="1:12" x14ac:dyDescent="0.2">
      <c r="A3466" s="159" t="s">
        <v>10620</v>
      </c>
      <c r="B3466" s="159" t="s">
        <v>10621</v>
      </c>
      <c r="C3466" s="159" t="s">
        <v>14176</v>
      </c>
      <c r="D3466" s="159" t="s">
        <v>14176</v>
      </c>
      <c r="E3466" s="160">
        <v>1</v>
      </c>
      <c r="F3466" s="161">
        <v>8025000</v>
      </c>
      <c r="G3466" s="161">
        <v>12000000</v>
      </c>
      <c r="H3466" s="159" t="s">
        <v>3651</v>
      </c>
      <c r="I3466" s="159" t="s">
        <v>3660</v>
      </c>
      <c r="J3466" s="159" t="s">
        <v>7060</v>
      </c>
      <c r="K3466" s="159"/>
      <c r="L3466" s="159" t="s">
        <v>14178</v>
      </c>
    </row>
    <row r="3467" spans="1:12" x14ac:dyDescent="0.2">
      <c r="A3467" s="159" t="s">
        <v>14179</v>
      </c>
      <c r="B3467" s="159" t="s">
        <v>14180</v>
      </c>
      <c r="C3467" s="159" t="s">
        <v>8810</v>
      </c>
      <c r="D3467" s="159" t="s">
        <v>8810</v>
      </c>
      <c r="E3467" s="160">
        <v>1</v>
      </c>
      <c r="F3467" s="161">
        <v>0</v>
      </c>
      <c r="G3467" s="161">
        <v>50000000</v>
      </c>
      <c r="H3467" s="159" t="s">
        <v>3651</v>
      </c>
      <c r="I3467" s="159" t="s">
        <v>3716</v>
      </c>
      <c r="J3467" s="159" t="s">
        <v>4890</v>
      </c>
      <c r="K3467" s="159"/>
      <c r="L3467" s="159" t="s">
        <v>14181</v>
      </c>
    </row>
    <row r="3468" spans="1:12" x14ac:dyDescent="0.2">
      <c r="A3468" s="159" t="s">
        <v>14182</v>
      </c>
      <c r="B3468" s="159" t="s">
        <v>14183</v>
      </c>
      <c r="C3468" s="159" t="s">
        <v>8810</v>
      </c>
      <c r="D3468" s="159" t="s">
        <v>8810</v>
      </c>
      <c r="E3468" s="160">
        <v>1</v>
      </c>
      <c r="F3468" s="161">
        <v>29430356</v>
      </c>
      <c r="G3468" s="161">
        <v>37148654</v>
      </c>
      <c r="H3468" s="159" t="s">
        <v>3651</v>
      </c>
      <c r="I3468" s="159" t="s">
        <v>3711</v>
      </c>
      <c r="J3468" s="159" t="s">
        <v>5599</v>
      </c>
      <c r="K3468" s="159"/>
      <c r="L3468" s="159" t="s">
        <v>14184</v>
      </c>
    </row>
    <row r="3469" spans="1:12" x14ac:dyDescent="0.2">
      <c r="A3469" s="159" t="s">
        <v>11499</v>
      </c>
      <c r="B3469" s="159" t="s">
        <v>11500</v>
      </c>
      <c r="C3469" s="159" t="s">
        <v>8810</v>
      </c>
      <c r="D3469" s="159" t="s">
        <v>8810</v>
      </c>
      <c r="E3469" s="160">
        <v>1</v>
      </c>
      <c r="F3469" s="161">
        <v>5641600</v>
      </c>
      <c r="G3469" s="161">
        <v>5641600</v>
      </c>
      <c r="H3469" s="159" t="s">
        <v>3651</v>
      </c>
      <c r="I3469" s="159" t="s">
        <v>3671</v>
      </c>
      <c r="J3469" s="159" t="s">
        <v>11501</v>
      </c>
      <c r="K3469" s="159"/>
      <c r="L3469" s="159" t="s">
        <v>14185</v>
      </c>
    </row>
    <row r="3470" spans="1:12" x14ac:dyDescent="0.2">
      <c r="A3470" s="159" t="s">
        <v>9412</v>
      </c>
      <c r="B3470" s="159" t="s">
        <v>9413</v>
      </c>
      <c r="C3470" s="159" t="s">
        <v>14186</v>
      </c>
      <c r="D3470" s="159" t="s">
        <v>14186</v>
      </c>
      <c r="E3470" s="160">
        <v>1</v>
      </c>
      <c r="F3470" s="161">
        <v>618000</v>
      </c>
      <c r="G3470" s="161">
        <v>4000000</v>
      </c>
      <c r="H3470" s="159" t="s">
        <v>3651</v>
      </c>
      <c r="I3470" s="159" t="s">
        <v>5733</v>
      </c>
      <c r="J3470" s="159" t="s">
        <v>9415</v>
      </c>
      <c r="K3470" s="159"/>
      <c r="L3470" s="159" t="s">
        <v>14187</v>
      </c>
    </row>
    <row r="3471" spans="1:12" x14ac:dyDescent="0.2">
      <c r="A3471" s="159" t="s">
        <v>14188</v>
      </c>
      <c r="B3471" s="159" t="s">
        <v>14189</v>
      </c>
      <c r="C3471" s="159" t="s">
        <v>14186</v>
      </c>
      <c r="D3471" s="159" t="s">
        <v>14190</v>
      </c>
      <c r="E3471" s="160">
        <v>2</v>
      </c>
      <c r="F3471" s="161">
        <v>31888146</v>
      </c>
      <c r="G3471" s="161">
        <v>31888146</v>
      </c>
      <c r="H3471" s="159" t="s">
        <v>3670</v>
      </c>
      <c r="I3471" s="159" t="s">
        <v>3656</v>
      </c>
      <c r="J3471" s="159" t="s">
        <v>5077</v>
      </c>
      <c r="K3471" s="159"/>
      <c r="L3471" s="159" t="s">
        <v>14191</v>
      </c>
    </row>
    <row r="3472" spans="1:12" x14ac:dyDescent="0.2">
      <c r="A3472" s="159" t="s">
        <v>14192</v>
      </c>
      <c r="B3472" s="159" t="s">
        <v>14193</v>
      </c>
      <c r="C3472" s="159" t="s">
        <v>14186</v>
      </c>
      <c r="D3472" s="159" t="s">
        <v>11578</v>
      </c>
      <c r="E3472" s="160">
        <v>2</v>
      </c>
      <c r="F3472" s="161">
        <v>310000</v>
      </c>
      <c r="G3472" s="161">
        <v>10000000</v>
      </c>
      <c r="H3472" s="159" t="s">
        <v>3651</v>
      </c>
      <c r="I3472" s="159" t="s">
        <v>3666</v>
      </c>
      <c r="J3472" s="159" t="s">
        <v>3855</v>
      </c>
      <c r="K3472" s="159"/>
      <c r="L3472" s="159" t="s">
        <v>14194</v>
      </c>
    </row>
    <row r="3473" spans="1:12" x14ac:dyDescent="0.2">
      <c r="A3473" s="159" t="s">
        <v>14195</v>
      </c>
      <c r="B3473" s="159" t="s">
        <v>14196</v>
      </c>
      <c r="C3473" s="159" t="s">
        <v>14186</v>
      </c>
      <c r="D3473" s="159" t="s">
        <v>14186</v>
      </c>
      <c r="E3473" s="160">
        <v>1</v>
      </c>
      <c r="F3473" s="161">
        <v>32599997</v>
      </c>
      <c r="G3473" s="161">
        <v>66599990</v>
      </c>
      <c r="H3473" s="159" t="s">
        <v>3651</v>
      </c>
      <c r="I3473" s="159" t="s">
        <v>3656</v>
      </c>
      <c r="J3473" s="159" t="s">
        <v>3944</v>
      </c>
      <c r="K3473" s="159" t="s">
        <v>193</v>
      </c>
      <c r="L3473" s="159" t="s">
        <v>14197</v>
      </c>
    </row>
    <row r="3474" spans="1:12" x14ac:dyDescent="0.2">
      <c r="A3474" s="159" t="s">
        <v>14198</v>
      </c>
      <c r="B3474" s="159" t="s">
        <v>14199</v>
      </c>
      <c r="C3474" s="159" t="s">
        <v>14186</v>
      </c>
      <c r="D3474" s="159" t="s">
        <v>14186</v>
      </c>
      <c r="E3474" s="160">
        <v>1</v>
      </c>
      <c r="F3474" s="161">
        <v>19635474</v>
      </c>
      <c r="G3474" s="161">
        <v>33635474</v>
      </c>
      <c r="H3474" s="159" t="s">
        <v>3651</v>
      </c>
      <c r="I3474" s="159" t="s">
        <v>3687</v>
      </c>
      <c r="J3474" s="159" t="s">
        <v>4907</v>
      </c>
      <c r="K3474" s="159" t="s">
        <v>199</v>
      </c>
      <c r="L3474" s="159" t="s">
        <v>14200</v>
      </c>
    </row>
    <row r="3475" spans="1:12" x14ac:dyDescent="0.2">
      <c r="A3475" s="159" t="s">
        <v>9276</v>
      </c>
      <c r="B3475" s="159" t="s">
        <v>9277</v>
      </c>
      <c r="C3475" s="159" t="s">
        <v>14201</v>
      </c>
      <c r="D3475" s="159" t="s">
        <v>14202</v>
      </c>
      <c r="E3475" s="160">
        <v>2</v>
      </c>
      <c r="F3475" s="161">
        <v>12641849</v>
      </c>
      <c r="G3475" s="161">
        <v>14079337</v>
      </c>
      <c r="H3475" s="159" t="s">
        <v>3651</v>
      </c>
      <c r="I3475" s="159" t="s">
        <v>5733</v>
      </c>
      <c r="J3475" s="159" t="s">
        <v>5734</v>
      </c>
      <c r="K3475" s="159"/>
      <c r="L3475" s="159" t="s">
        <v>14203</v>
      </c>
    </row>
    <row r="3476" spans="1:12" x14ac:dyDescent="0.2">
      <c r="A3476" s="159" t="s">
        <v>13612</v>
      </c>
      <c r="B3476" s="159" t="s">
        <v>12049</v>
      </c>
      <c r="C3476" s="159" t="s">
        <v>14201</v>
      </c>
      <c r="D3476" s="159" t="s">
        <v>14201</v>
      </c>
      <c r="E3476" s="160">
        <v>1</v>
      </c>
      <c r="F3476" s="161">
        <v>18000000</v>
      </c>
      <c r="G3476" s="161">
        <v>18000000</v>
      </c>
      <c r="H3476" s="159" t="s">
        <v>3670</v>
      </c>
      <c r="I3476" s="159" t="s">
        <v>3810</v>
      </c>
      <c r="J3476" s="159" t="s">
        <v>5040</v>
      </c>
      <c r="K3476" s="159" t="s">
        <v>185</v>
      </c>
      <c r="L3476" s="159" t="s">
        <v>14204</v>
      </c>
    </row>
    <row r="3477" spans="1:12" x14ac:dyDescent="0.2">
      <c r="A3477" s="159" t="s">
        <v>13324</v>
      </c>
      <c r="B3477" s="159" t="s">
        <v>13325</v>
      </c>
      <c r="C3477" s="159" t="s">
        <v>10699</v>
      </c>
      <c r="D3477" s="159" t="s">
        <v>10699</v>
      </c>
      <c r="E3477" s="160">
        <v>1</v>
      </c>
      <c r="F3477" s="161">
        <v>202299</v>
      </c>
      <c r="G3477" s="161">
        <v>202299</v>
      </c>
      <c r="H3477" s="159" t="s">
        <v>3651</v>
      </c>
      <c r="I3477" s="159" t="s">
        <v>5565</v>
      </c>
      <c r="J3477" s="159" t="s">
        <v>5566</v>
      </c>
      <c r="K3477" s="159" t="s">
        <v>189</v>
      </c>
      <c r="L3477" s="159" t="s">
        <v>14205</v>
      </c>
    </row>
    <row r="3478" spans="1:12" x14ac:dyDescent="0.2">
      <c r="A3478" s="159" t="s">
        <v>14206</v>
      </c>
      <c r="B3478" s="159" t="s">
        <v>14207</v>
      </c>
      <c r="C3478" s="159" t="s">
        <v>10699</v>
      </c>
      <c r="D3478" s="159" t="s">
        <v>10699</v>
      </c>
      <c r="E3478" s="160">
        <v>1</v>
      </c>
      <c r="F3478" s="161">
        <v>4905886</v>
      </c>
      <c r="G3478" s="161">
        <v>7235074</v>
      </c>
      <c r="H3478" s="159" t="s">
        <v>3651</v>
      </c>
      <c r="I3478" s="159" t="s">
        <v>3656</v>
      </c>
      <c r="J3478" s="159" t="s">
        <v>5077</v>
      </c>
      <c r="K3478" s="159"/>
      <c r="L3478" s="159" t="s">
        <v>14208</v>
      </c>
    </row>
    <row r="3479" spans="1:12" x14ac:dyDescent="0.2">
      <c r="A3479" s="159" t="s">
        <v>9315</v>
      </c>
      <c r="B3479" s="159" t="s">
        <v>9316</v>
      </c>
      <c r="C3479" s="159" t="s">
        <v>10699</v>
      </c>
      <c r="D3479" s="159" t="s">
        <v>10699</v>
      </c>
      <c r="E3479" s="160">
        <v>1</v>
      </c>
      <c r="F3479" s="161">
        <v>9910397</v>
      </c>
      <c r="G3479" s="161"/>
      <c r="H3479" s="159" t="s">
        <v>3651</v>
      </c>
      <c r="I3479" s="159" t="s">
        <v>3671</v>
      </c>
      <c r="J3479" s="159" t="s">
        <v>5256</v>
      </c>
      <c r="K3479" s="159"/>
      <c r="L3479" s="159" t="s">
        <v>14209</v>
      </c>
    </row>
    <row r="3480" spans="1:12" x14ac:dyDescent="0.2">
      <c r="A3480" s="159" t="s">
        <v>10355</v>
      </c>
      <c r="B3480" s="159" t="s">
        <v>10356</v>
      </c>
      <c r="C3480" s="159" t="s">
        <v>12221</v>
      </c>
      <c r="D3480" s="159" t="s">
        <v>12221</v>
      </c>
      <c r="E3480" s="160">
        <v>1</v>
      </c>
      <c r="F3480" s="161">
        <v>99269270</v>
      </c>
      <c r="G3480" s="161">
        <v>124999970</v>
      </c>
      <c r="H3480" s="159" t="s">
        <v>3651</v>
      </c>
      <c r="I3480" s="159" t="s">
        <v>3656</v>
      </c>
      <c r="J3480" s="159" t="s">
        <v>5077</v>
      </c>
      <c r="K3480" s="159"/>
      <c r="L3480" s="159" t="s">
        <v>14210</v>
      </c>
    </row>
    <row r="3481" spans="1:12" x14ac:dyDescent="0.2">
      <c r="A3481" s="159" t="s">
        <v>14211</v>
      </c>
      <c r="B3481" s="159" t="s">
        <v>14212</v>
      </c>
      <c r="C3481" s="159" t="s">
        <v>12221</v>
      </c>
      <c r="D3481" s="159" t="s">
        <v>12221</v>
      </c>
      <c r="E3481" s="160">
        <v>1</v>
      </c>
      <c r="F3481" s="161">
        <v>689966</v>
      </c>
      <c r="G3481" s="161">
        <v>3000000</v>
      </c>
      <c r="H3481" s="159" t="s">
        <v>3651</v>
      </c>
      <c r="I3481" s="159" t="s">
        <v>5380</v>
      </c>
      <c r="J3481" s="159" t="s">
        <v>5960</v>
      </c>
      <c r="K3481" s="159" t="s">
        <v>196</v>
      </c>
      <c r="L3481" s="159" t="s">
        <v>14213</v>
      </c>
    </row>
    <row r="3482" spans="1:12" x14ac:dyDescent="0.2">
      <c r="A3482" s="159" t="s">
        <v>3867</v>
      </c>
      <c r="B3482" s="159" t="s">
        <v>14214</v>
      </c>
      <c r="C3482" s="159" t="s">
        <v>12221</v>
      </c>
      <c r="D3482" s="159" t="s">
        <v>12221</v>
      </c>
      <c r="E3482" s="160">
        <v>1</v>
      </c>
      <c r="F3482" s="161">
        <v>285000000</v>
      </c>
      <c r="G3482" s="161">
        <v>285000000</v>
      </c>
      <c r="H3482" s="159" t="s">
        <v>3651</v>
      </c>
      <c r="I3482" s="159" t="s">
        <v>3671</v>
      </c>
      <c r="J3482" s="159" t="s">
        <v>3868</v>
      </c>
      <c r="K3482" s="159"/>
      <c r="L3482" s="159" t="s">
        <v>3869</v>
      </c>
    </row>
    <row r="3483" spans="1:12" x14ac:dyDescent="0.2">
      <c r="A3483" s="159" t="s">
        <v>14215</v>
      </c>
      <c r="B3483" s="159" t="s">
        <v>7579</v>
      </c>
      <c r="C3483" s="159" t="s">
        <v>14216</v>
      </c>
      <c r="D3483" s="159" t="s">
        <v>14216</v>
      </c>
      <c r="E3483" s="160">
        <v>1</v>
      </c>
      <c r="F3483" s="161">
        <v>13807138</v>
      </c>
      <c r="G3483" s="161">
        <v>17307138</v>
      </c>
      <c r="H3483" s="159" t="s">
        <v>3670</v>
      </c>
      <c r="I3483" s="159" t="s">
        <v>3671</v>
      </c>
      <c r="J3483" s="159" t="s">
        <v>7580</v>
      </c>
      <c r="K3483" s="159" t="s">
        <v>182</v>
      </c>
      <c r="L3483" s="159" t="s">
        <v>14217</v>
      </c>
    </row>
    <row r="3484" spans="1:12" x14ac:dyDescent="0.2">
      <c r="A3484" s="159" t="s">
        <v>6109</v>
      </c>
      <c r="B3484" s="159" t="s">
        <v>6110</v>
      </c>
      <c r="C3484" s="159" t="s">
        <v>14216</v>
      </c>
      <c r="D3484" s="159" t="s">
        <v>14216</v>
      </c>
      <c r="E3484" s="160">
        <v>1</v>
      </c>
      <c r="F3484" s="161">
        <v>10810000</v>
      </c>
      <c r="G3484" s="161">
        <v>10810000</v>
      </c>
      <c r="H3484" s="159" t="s">
        <v>3670</v>
      </c>
      <c r="I3484" s="159" t="s">
        <v>3656</v>
      </c>
      <c r="J3484" s="159" t="s">
        <v>4144</v>
      </c>
      <c r="K3484" s="159"/>
      <c r="L3484" s="159" t="s">
        <v>14218</v>
      </c>
    </row>
    <row r="3485" spans="1:12" x14ac:dyDescent="0.2">
      <c r="A3485" s="159" t="s">
        <v>9627</v>
      </c>
      <c r="B3485" s="159" t="s">
        <v>9628</v>
      </c>
      <c r="C3485" s="159" t="s">
        <v>14216</v>
      </c>
      <c r="D3485" s="159" t="s">
        <v>14216</v>
      </c>
      <c r="E3485" s="160">
        <v>1</v>
      </c>
      <c r="F3485" s="161">
        <v>119999987</v>
      </c>
      <c r="G3485" s="161">
        <v>119999987</v>
      </c>
      <c r="H3485" s="159" t="s">
        <v>3670</v>
      </c>
      <c r="I3485" s="159" t="s">
        <v>3656</v>
      </c>
      <c r="J3485" s="159" t="s">
        <v>4924</v>
      </c>
      <c r="K3485" s="159"/>
      <c r="L3485" s="159" t="s">
        <v>14219</v>
      </c>
    </row>
    <row r="3486" spans="1:12" x14ac:dyDescent="0.2">
      <c r="A3486" s="159" t="s">
        <v>14220</v>
      </c>
      <c r="B3486" s="159" t="s">
        <v>14221</v>
      </c>
      <c r="C3486" s="159" t="s">
        <v>14216</v>
      </c>
      <c r="D3486" s="159" t="s">
        <v>14216</v>
      </c>
      <c r="E3486" s="160">
        <v>1</v>
      </c>
      <c r="F3486" s="161">
        <v>1275000</v>
      </c>
      <c r="G3486" s="161">
        <v>1275000</v>
      </c>
      <c r="H3486" s="159" t="s">
        <v>3651</v>
      </c>
      <c r="I3486" s="159" t="s">
        <v>3656</v>
      </c>
      <c r="J3486" s="159" t="s">
        <v>14222</v>
      </c>
      <c r="K3486" s="159" t="s">
        <v>196</v>
      </c>
      <c r="L3486" s="159" t="s">
        <v>14223</v>
      </c>
    </row>
    <row r="3487" spans="1:12" x14ac:dyDescent="0.2">
      <c r="A3487" s="159" t="s">
        <v>14224</v>
      </c>
      <c r="B3487" s="159" t="s">
        <v>14225</v>
      </c>
      <c r="C3487" s="159" t="s">
        <v>14216</v>
      </c>
      <c r="D3487" s="159" t="s">
        <v>14216</v>
      </c>
      <c r="E3487" s="160">
        <v>1</v>
      </c>
      <c r="F3487" s="161">
        <v>2691250</v>
      </c>
      <c r="G3487" s="161">
        <v>10000000</v>
      </c>
      <c r="H3487" s="159" t="s">
        <v>3670</v>
      </c>
      <c r="I3487" s="159" t="s">
        <v>3753</v>
      </c>
      <c r="J3487" s="159" t="s">
        <v>11703</v>
      </c>
      <c r="K3487" s="159" t="s">
        <v>199</v>
      </c>
      <c r="L3487" s="159" t="s">
        <v>14226</v>
      </c>
    </row>
    <row r="3488" spans="1:12" x14ac:dyDescent="0.2">
      <c r="A3488" s="159" t="s">
        <v>3844</v>
      </c>
      <c r="B3488" s="159" t="s">
        <v>14227</v>
      </c>
      <c r="C3488" s="159" t="s">
        <v>14228</v>
      </c>
      <c r="D3488" s="159" t="s">
        <v>14228</v>
      </c>
      <c r="E3488" s="160">
        <v>1</v>
      </c>
      <c r="F3488" s="161">
        <v>763000000</v>
      </c>
      <c r="G3488" s="161">
        <v>763000000</v>
      </c>
      <c r="H3488" s="159" t="s">
        <v>3670</v>
      </c>
      <c r="I3488" s="159" t="s">
        <v>3845</v>
      </c>
      <c r="J3488" s="159" t="s">
        <v>3846</v>
      </c>
      <c r="K3488" s="159" t="s">
        <v>199</v>
      </c>
      <c r="L3488" s="159" t="s">
        <v>3847</v>
      </c>
    </row>
    <row r="3489" spans="1:12" x14ac:dyDescent="0.2">
      <c r="A3489" s="159" t="s">
        <v>5155</v>
      </c>
      <c r="B3489" s="159" t="s">
        <v>5156</v>
      </c>
      <c r="C3489" s="159" t="s">
        <v>14228</v>
      </c>
      <c r="D3489" s="159" t="s">
        <v>14228</v>
      </c>
      <c r="E3489" s="160">
        <v>1</v>
      </c>
      <c r="F3489" s="161">
        <v>48214232</v>
      </c>
      <c r="G3489" s="161">
        <v>120535618</v>
      </c>
      <c r="H3489" s="159" t="s">
        <v>3651</v>
      </c>
      <c r="I3489" s="159" t="s">
        <v>3656</v>
      </c>
      <c r="J3489" s="159" t="s">
        <v>5157</v>
      </c>
      <c r="K3489" s="159" t="s">
        <v>185</v>
      </c>
      <c r="L3489" s="159" t="s">
        <v>14229</v>
      </c>
    </row>
    <row r="3490" spans="1:12" x14ac:dyDescent="0.2">
      <c r="A3490" s="159" t="s">
        <v>14230</v>
      </c>
      <c r="B3490" s="159" t="s">
        <v>14231</v>
      </c>
      <c r="C3490" s="159" t="s">
        <v>14228</v>
      </c>
      <c r="D3490" s="159" t="s">
        <v>14228</v>
      </c>
      <c r="E3490" s="160">
        <v>1</v>
      </c>
      <c r="F3490" s="161">
        <v>2000000</v>
      </c>
      <c r="G3490" s="161">
        <v>2000000</v>
      </c>
      <c r="H3490" s="159" t="s">
        <v>3651</v>
      </c>
      <c r="I3490" s="159" t="s">
        <v>4846</v>
      </c>
      <c r="J3490" s="159" t="s">
        <v>4968</v>
      </c>
      <c r="K3490" s="159" t="s">
        <v>199</v>
      </c>
      <c r="L3490" s="159" t="s">
        <v>14232</v>
      </c>
    </row>
    <row r="3491" spans="1:12" x14ac:dyDescent="0.2">
      <c r="A3491" s="159" t="s">
        <v>9556</v>
      </c>
      <c r="B3491" s="159" t="s">
        <v>9557</v>
      </c>
      <c r="C3491" s="159" t="s">
        <v>14228</v>
      </c>
      <c r="D3491" s="159" t="s">
        <v>14228</v>
      </c>
      <c r="E3491" s="160">
        <v>1</v>
      </c>
      <c r="F3491" s="161">
        <v>5258906</v>
      </c>
      <c r="G3491" s="161">
        <v>11000000</v>
      </c>
      <c r="H3491" s="159" t="s">
        <v>3651</v>
      </c>
      <c r="I3491" s="159" t="s">
        <v>3680</v>
      </c>
      <c r="J3491" s="159" t="s">
        <v>9558</v>
      </c>
      <c r="K3491" s="159"/>
      <c r="L3491" s="159" t="s">
        <v>14233</v>
      </c>
    </row>
    <row r="3492" spans="1:12" x14ac:dyDescent="0.2">
      <c r="A3492" s="159" t="s">
        <v>13015</v>
      </c>
      <c r="B3492" s="159" t="s">
        <v>13016</v>
      </c>
      <c r="C3492" s="159" t="s">
        <v>12860</v>
      </c>
      <c r="D3492" s="159" t="s">
        <v>12860</v>
      </c>
      <c r="E3492" s="160">
        <v>1</v>
      </c>
      <c r="F3492" s="161">
        <v>3020599</v>
      </c>
      <c r="G3492" s="161">
        <v>5000000</v>
      </c>
      <c r="H3492" s="159" t="s">
        <v>3651</v>
      </c>
      <c r="I3492" s="159" t="s">
        <v>3671</v>
      </c>
      <c r="J3492" s="159" t="s">
        <v>5394</v>
      </c>
      <c r="K3492" s="159"/>
      <c r="L3492" s="159" t="s">
        <v>14234</v>
      </c>
    </row>
    <row r="3493" spans="1:12" x14ac:dyDescent="0.2">
      <c r="A3493" s="159" t="s">
        <v>11637</v>
      </c>
      <c r="B3493" s="159" t="s">
        <v>6472</v>
      </c>
      <c r="C3493" s="159" t="s">
        <v>12860</v>
      </c>
      <c r="D3493" s="159" t="s">
        <v>12860</v>
      </c>
      <c r="E3493" s="160">
        <v>1</v>
      </c>
      <c r="F3493" s="161">
        <v>1450000</v>
      </c>
      <c r="G3493" s="161">
        <v>1500000</v>
      </c>
      <c r="H3493" s="159" t="s">
        <v>3651</v>
      </c>
      <c r="I3493" s="159" t="s">
        <v>3687</v>
      </c>
      <c r="J3493" s="159" t="s">
        <v>6473</v>
      </c>
      <c r="K3493" s="159"/>
      <c r="L3493" s="159" t="s">
        <v>14235</v>
      </c>
    </row>
    <row r="3494" spans="1:12" x14ac:dyDescent="0.2">
      <c r="A3494" s="159" t="s">
        <v>14236</v>
      </c>
      <c r="B3494" s="159" t="s">
        <v>14237</v>
      </c>
      <c r="C3494" s="159" t="s">
        <v>2226</v>
      </c>
      <c r="D3494" s="159" t="s">
        <v>2226</v>
      </c>
      <c r="E3494" s="160">
        <v>1</v>
      </c>
      <c r="F3494" s="161">
        <v>500000</v>
      </c>
      <c r="G3494" s="161">
        <v>6000000</v>
      </c>
      <c r="H3494" s="159" t="s">
        <v>3651</v>
      </c>
      <c r="I3494" s="159" t="s">
        <v>3656</v>
      </c>
      <c r="J3494" s="159" t="s">
        <v>4144</v>
      </c>
      <c r="K3494" s="159" t="s">
        <v>189</v>
      </c>
      <c r="L3494" s="159" t="s">
        <v>14238</v>
      </c>
    </row>
    <row r="3495" spans="1:12" x14ac:dyDescent="0.2">
      <c r="A3495" s="159" t="s">
        <v>12887</v>
      </c>
      <c r="B3495" s="159" t="s">
        <v>12888</v>
      </c>
      <c r="C3495" s="159" t="s">
        <v>12583</v>
      </c>
      <c r="D3495" s="159" t="s">
        <v>12583</v>
      </c>
      <c r="E3495" s="160">
        <v>1</v>
      </c>
      <c r="F3495" s="161">
        <v>3402704</v>
      </c>
      <c r="G3495" s="161">
        <v>7402704</v>
      </c>
      <c r="H3495" s="159" t="s">
        <v>3670</v>
      </c>
      <c r="I3495" s="159" t="s">
        <v>3656</v>
      </c>
      <c r="J3495" s="159" t="s">
        <v>12889</v>
      </c>
      <c r="K3495" s="159" t="s">
        <v>196</v>
      </c>
      <c r="L3495" s="159" t="s">
        <v>14239</v>
      </c>
    </row>
    <row r="3496" spans="1:12" x14ac:dyDescent="0.2">
      <c r="A3496" s="159" t="s">
        <v>9845</v>
      </c>
      <c r="B3496" s="159" t="s">
        <v>9846</v>
      </c>
      <c r="C3496" s="159" t="s">
        <v>12583</v>
      </c>
      <c r="D3496" s="159" t="s">
        <v>12583</v>
      </c>
      <c r="E3496" s="160">
        <v>1</v>
      </c>
      <c r="F3496" s="161">
        <v>425000</v>
      </c>
      <c r="G3496" s="161">
        <v>425000</v>
      </c>
      <c r="H3496" s="159" t="s">
        <v>3651</v>
      </c>
      <c r="I3496" s="159" t="s">
        <v>3711</v>
      </c>
      <c r="J3496" s="159" t="s">
        <v>7736</v>
      </c>
      <c r="K3496" s="159"/>
      <c r="L3496" s="159" t="s">
        <v>14240</v>
      </c>
    </row>
    <row r="3497" spans="1:12" x14ac:dyDescent="0.2">
      <c r="A3497" s="159" t="s">
        <v>14241</v>
      </c>
      <c r="B3497" s="159" t="s">
        <v>14242</v>
      </c>
      <c r="C3497" s="159" t="s">
        <v>11961</v>
      </c>
      <c r="D3497" s="159" t="s">
        <v>11961</v>
      </c>
      <c r="E3497" s="160">
        <v>1</v>
      </c>
      <c r="F3497" s="161">
        <v>100000</v>
      </c>
      <c r="G3497" s="161">
        <v>300000</v>
      </c>
      <c r="H3497" s="159" t="s">
        <v>3651</v>
      </c>
      <c r="I3497" s="159" t="s">
        <v>3671</v>
      </c>
      <c r="J3497" s="159" t="s">
        <v>3926</v>
      </c>
      <c r="K3497" s="159" t="s">
        <v>193</v>
      </c>
      <c r="L3497" s="159" t="s">
        <v>14243</v>
      </c>
    </row>
    <row r="3498" spans="1:12" x14ac:dyDescent="0.2">
      <c r="A3498" s="159" t="s">
        <v>10380</v>
      </c>
      <c r="B3498" s="159" t="s">
        <v>10381</v>
      </c>
      <c r="C3498" s="159" t="s">
        <v>13351</v>
      </c>
      <c r="D3498" s="159" t="s">
        <v>10680</v>
      </c>
      <c r="E3498" s="160">
        <v>2</v>
      </c>
      <c r="F3498" s="161">
        <v>9100000</v>
      </c>
      <c r="G3498" s="161">
        <v>10000000</v>
      </c>
      <c r="H3498" s="159" t="s">
        <v>3651</v>
      </c>
      <c r="I3498" s="159" t="s">
        <v>5733</v>
      </c>
      <c r="J3498" s="159" t="s">
        <v>14244</v>
      </c>
      <c r="K3498" s="159" t="s">
        <v>182</v>
      </c>
      <c r="L3498" s="159" t="s">
        <v>14245</v>
      </c>
    </row>
    <row r="3499" spans="1:12" x14ac:dyDescent="0.2">
      <c r="A3499" s="159" t="s">
        <v>5611</v>
      </c>
      <c r="B3499" s="159" t="s">
        <v>5612</v>
      </c>
      <c r="C3499" s="159" t="s">
        <v>13351</v>
      </c>
      <c r="D3499" s="159" t="s">
        <v>13351</v>
      </c>
      <c r="E3499" s="160">
        <v>1</v>
      </c>
      <c r="F3499" s="161">
        <v>3500000</v>
      </c>
      <c r="G3499" s="161">
        <v>5000000</v>
      </c>
      <c r="H3499" s="159" t="s">
        <v>3651</v>
      </c>
      <c r="I3499" s="159" t="s">
        <v>3716</v>
      </c>
      <c r="J3499" s="159" t="s">
        <v>5613</v>
      </c>
      <c r="K3499" s="159"/>
      <c r="L3499" s="159" t="s">
        <v>14246</v>
      </c>
    </row>
    <row r="3500" spans="1:12" x14ac:dyDescent="0.2">
      <c r="A3500" s="159" t="s">
        <v>14247</v>
      </c>
      <c r="B3500" s="159" t="s">
        <v>14248</v>
      </c>
      <c r="C3500" s="159" t="s">
        <v>13351</v>
      </c>
      <c r="D3500" s="159" t="s">
        <v>13351</v>
      </c>
      <c r="E3500" s="160">
        <v>1</v>
      </c>
      <c r="F3500" s="161">
        <v>4824999</v>
      </c>
      <c r="G3500" s="161">
        <v>5500000</v>
      </c>
      <c r="H3500" s="159" t="s">
        <v>3651</v>
      </c>
      <c r="I3500" s="159" t="s">
        <v>3656</v>
      </c>
      <c r="J3500" s="159" t="s">
        <v>3881</v>
      </c>
      <c r="K3500" s="159" t="s">
        <v>199</v>
      </c>
      <c r="L3500" s="159" t="s">
        <v>14249</v>
      </c>
    </row>
    <row r="3501" spans="1:12" x14ac:dyDescent="0.2">
      <c r="A3501" s="159" t="s">
        <v>14250</v>
      </c>
      <c r="B3501" s="159" t="s">
        <v>14251</v>
      </c>
      <c r="C3501" s="159" t="s">
        <v>13351</v>
      </c>
      <c r="D3501" s="159" t="s">
        <v>13351</v>
      </c>
      <c r="E3501" s="160">
        <v>1</v>
      </c>
      <c r="F3501" s="161">
        <v>1500000</v>
      </c>
      <c r="G3501" s="161">
        <v>1500000</v>
      </c>
      <c r="H3501" s="159" t="s">
        <v>3670</v>
      </c>
      <c r="I3501" s="159" t="s">
        <v>4846</v>
      </c>
      <c r="J3501" s="159" t="s">
        <v>4968</v>
      </c>
      <c r="K3501" s="159" t="s">
        <v>185</v>
      </c>
      <c r="L3501" s="159" t="s">
        <v>14252</v>
      </c>
    </row>
    <row r="3502" spans="1:12" x14ac:dyDescent="0.2">
      <c r="A3502" s="159" t="s">
        <v>14250</v>
      </c>
      <c r="B3502" s="159" t="s">
        <v>14251</v>
      </c>
      <c r="C3502" s="159" t="s">
        <v>13351</v>
      </c>
      <c r="D3502" s="159" t="s">
        <v>13351</v>
      </c>
      <c r="E3502" s="160">
        <v>1</v>
      </c>
      <c r="F3502" s="161">
        <v>4000000</v>
      </c>
      <c r="G3502" s="161">
        <v>4000000</v>
      </c>
      <c r="H3502" s="159" t="s">
        <v>3670</v>
      </c>
      <c r="I3502" s="159" t="s">
        <v>4846</v>
      </c>
      <c r="J3502" s="159" t="s">
        <v>4968</v>
      </c>
      <c r="K3502" s="159" t="s">
        <v>185</v>
      </c>
      <c r="L3502" s="159" t="s">
        <v>14253</v>
      </c>
    </row>
    <row r="3503" spans="1:12" x14ac:dyDescent="0.2">
      <c r="A3503" s="159" t="s">
        <v>14130</v>
      </c>
      <c r="B3503" s="159" t="s">
        <v>14131</v>
      </c>
      <c r="C3503" s="159" t="s">
        <v>13351</v>
      </c>
      <c r="D3503" s="159" t="s">
        <v>13351</v>
      </c>
      <c r="E3503" s="160">
        <v>1</v>
      </c>
      <c r="F3503" s="161">
        <v>105000</v>
      </c>
      <c r="G3503" s="161">
        <v>105000</v>
      </c>
      <c r="H3503" s="159" t="s">
        <v>3651</v>
      </c>
      <c r="I3503" s="159" t="s">
        <v>3671</v>
      </c>
      <c r="J3503" s="159" t="s">
        <v>3851</v>
      </c>
      <c r="K3503" s="159" t="s">
        <v>196</v>
      </c>
      <c r="L3503" s="159" t="s">
        <v>14254</v>
      </c>
    </row>
    <row r="3504" spans="1:12" x14ac:dyDescent="0.2">
      <c r="A3504" s="159" t="s">
        <v>5458</v>
      </c>
      <c r="B3504" s="159" t="s">
        <v>5459</v>
      </c>
      <c r="C3504" s="159" t="s">
        <v>13351</v>
      </c>
      <c r="D3504" s="159" t="s">
        <v>13351</v>
      </c>
      <c r="E3504" s="160">
        <v>1</v>
      </c>
      <c r="F3504" s="161">
        <v>4285289</v>
      </c>
      <c r="G3504" s="161">
        <v>4285289</v>
      </c>
      <c r="H3504" s="159" t="s">
        <v>3670</v>
      </c>
      <c r="I3504" s="159" t="s">
        <v>5209</v>
      </c>
      <c r="J3504" s="159" t="s">
        <v>6552</v>
      </c>
      <c r="K3504" s="159"/>
      <c r="L3504" s="159" t="s">
        <v>14255</v>
      </c>
    </row>
    <row r="3505" spans="1:12" x14ac:dyDescent="0.2">
      <c r="A3505" s="159" t="s">
        <v>5412</v>
      </c>
      <c r="B3505" s="159" t="s">
        <v>5413</v>
      </c>
      <c r="C3505" s="159" t="s">
        <v>3337</v>
      </c>
      <c r="D3505" s="159" t="s">
        <v>3337</v>
      </c>
      <c r="E3505" s="160">
        <v>1</v>
      </c>
      <c r="F3505" s="161">
        <v>120061960</v>
      </c>
      <c r="G3505" s="161">
        <v>120061960</v>
      </c>
      <c r="H3505" s="159" t="s">
        <v>3670</v>
      </c>
      <c r="I3505" s="159" t="s">
        <v>3671</v>
      </c>
      <c r="J3505" s="159" t="s">
        <v>7904</v>
      </c>
      <c r="K3505" s="159"/>
      <c r="L3505" s="159" t="s">
        <v>14256</v>
      </c>
    </row>
    <row r="3506" spans="1:12" x14ac:dyDescent="0.2">
      <c r="A3506" s="159" t="s">
        <v>14257</v>
      </c>
      <c r="B3506" s="159" t="s">
        <v>14258</v>
      </c>
      <c r="C3506" s="159" t="s">
        <v>3337</v>
      </c>
      <c r="D3506" s="159" t="s">
        <v>3337</v>
      </c>
      <c r="E3506" s="160">
        <v>1</v>
      </c>
      <c r="F3506" s="161">
        <v>14791454</v>
      </c>
      <c r="G3506" s="161">
        <v>14791454</v>
      </c>
      <c r="H3506" s="159" t="s">
        <v>3651</v>
      </c>
      <c r="I3506" s="159" t="s">
        <v>3671</v>
      </c>
      <c r="J3506" s="159" t="s">
        <v>3887</v>
      </c>
      <c r="K3506" s="159" t="s">
        <v>185</v>
      </c>
      <c r="L3506" s="159" t="s">
        <v>14259</v>
      </c>
    </row>
    <row r="3507" spans="1:12" x14ac:dyDescent="0.2">
      <c r="A3507" s="159" t="s">
        <v>3700</v>
      </c>
      <c r="B3507" s="159" t="s">
        <v>3702</v>
      </c>
      <c r="C3507" s="159" t="s">
        <v>3337</v>
      </c>
      <c r="D3507" s="159" t="s">
        <v>3337</v>
      </c>
      <c r="E3507" s="160">
        <v>1</v>
      </c>
      <c r="F3507" s="161">
        <v>214025200</v>
      </c>
      <c r="G3507" s="161">
        <v>214025200</v>
      </c>
      <c r="H3507" s="159" t="s">
        <v>3651</v>
      </c>
      <c r="I3507" s="159" t="s">
        <v>3671</v>
      </c>
      <c r="J3507" s="159" t="s">
        <v>3887</v>
      </c>
      <c r="K3507" s="159" t="s">
        <v>185</v>
      </c>
      <c r="L3507" s="159" t="s">
        <v>3823</v>
      </c>
    </row>
    <row r="3508" spans="1:12" x14ac:dyDescent="0.2">
      <c r="A3508" s="159" t="s">
        <v>11933</v>
      </c>
      <c r="B3508" s="159" t="s">
        <v>10026</v>
      </c>
      <c r="C3508" s="159" t="s">
        <v>14260</v>
      </c>
      <c r="D3508" s="159" t="s">
        <v>14260</v>
      </c>
      <c r="E3508" s="160">
        <v>1</v>
      </c>
      <c r="F3508" s="161">
        <v>500000</v>
      </c>
      <c r="G3508" s="161">
        <v>5000000</v>
      </c>
      <c r="H3508" s="159" t="s">
        <v>3651</v>
      </c>
      <c r="I3508" s="159" t="s">
        <v>3753</v>
      </c>
      <c r="J3508" s="159" t="s">
        <v>5448</v>
      </c>
      <c r="K3508" s="159"/>
      <c r="L3508" s="159" t="s">
        <v>14261</v>
      </c>
    </row>
    <row r="3509" spans="1:12" x14ac:dyDescent="0.2">
      <c r="A3509" s="159" t="s">
        <v>14262</v>
      </c>
      <c r="B3509" s="159" t="s">
        <v>14263</v>
      </c>
      <c r="C3509" s="159" t="s">
        <v>14260</v>
      </c>
      <c r="D3509" s="159" t="s">
        <v>14260</v>
      </c>
      <c r="E3509" s="160">
        <v>1</v>
      </c>
      <c r="F3509" s="161">
        <v>3164834</v>
      </c>
      <c r="G3509" s="161">
        <v>4064834</v>
      </c>
      <c r="H3509" s="159" t="s">
        <v>3651</v>
      </c>
      <c r="I3509" s="159" t="s">
        <v>3680</v>
      </c>
      <c r="J3509" s="159" t="s">
        <v>3680</v>
      </c>
      <c r="K3509" s="159"/>
      <c r="L3509" s="159" t="s">
        <v>14264</v>
      </c>
    </row>
    <row r="3510" spans="1:12" x14ac:dyDescent="0.2">
      <c r="A3510" s="159" t="s">
        <v>14265</v>
      </c>
      <c r="B3510" s="159" t="s">
        <v>14266</v>
      </c>
      <c r="C3510" s="159" t="s">
        <v>14260</v>
      </c>
      <c r="D3510" s="159" t="s">
        <v>14260</v>
      </c>
      <c r="E3510" s="160">
        <v>1</v>
      </c>
      <c r="F3510" s="161">
        <v>15084670</v>
      </c>
      <c r="G3510" s="161">
        <v>30000030</v>
      </c>
      <c r="H3510" s="159" t="s">
        <v>3651</v>
      </c>
      <c r="I3510" s="159" t="s">
        <v>3663</v>
      </c>
      <c r="J3510" s="159" t="s">
        <v>10697</v>
      </c>
      <c r="K3510" s="159"/>
      <c r="L3510" s="159" t="s">
        <v>14267</v>
      </c>
    </row>
    <row r="3511" spans="1:12" x14ac:dyDescent="0.2">
      <c r="A3511" s="159" t="s">
        <v>5323</v>
      </c>
      <c r="B3511" s="159" t="s">
        <v>5324</v>
      </c>
      <c r="C3511" s="159" t="s">
        <v>14260</v>
      </c>
      <c r="D3511" s="159" t="s">
        <v>14268</v>
      </c>
      <c r="E3511" s="160">
        <v>2</v>
      </c>
      <c r="F3511" s="161">
        <v>15218343</v>
      </c>
      <c r="G3511" s="161">
        <v>17014485</v>
      </c>
      <c r="H3511" s="159" t="s">
        <v>3670</v>
      </c>
      <c r="I3511" s="159" t="s">
        <v>5325</v>
      </c>
      <c r="J3511" s="159" t="s">
        <v>5326</v>
      </c>
      <c r="K3511" s="159"/>
      <c r="L3511" s="159" t="s">
        <v>14269</v>
      </c>
    </row>
    <row r="3512" spans="1:12" x14ac:dyDescent="0.2">
      <c r="A3512" s="159" t="s">
        <v>7685</v>
      </c>
      <c r="B3512" s="159" t="s">
        <v>7686</v>
      </c>
      <c r="C3512" s="159" t="s">
        <v>13931</v>
      </c>
      <c r="D3512" s="159" t="s">
        <v>13931</v>
      </c>
      <c r="E3512" s="160">
        <v>1</v>
      </c>
      <c r="F3512" s="161">
        <v>6683401</v>
      </c>
      <c r="G3512" s="161">
        <v>6716808</v>
      </c>
      <c r="H3512" s="159" t="s">
        <v>3651</v>
      </c>
      <c r="I3512" s="159" t="s">
        <v>3680</v>
      </c>
      <c r="J3512" s="159" t="s">
        <v>5656</v>
      </c>
      <c r="K3512" s="159"/>
      <c r="L3512" s="159" t="s">
        <v>14270</v>
      </c>
    </row>
    <row r="3513" spans="1:12" x14ac:dyDescent="0.2">
      <c r="A3513" s="159" t="s">
        <v>14271</v>
      </c>
      <c r="B3513" s="159" t="s">
        <v>14272</v>
      </c>
      <c r="C3513" s="159" t="s">
        <v>13931</v>
      </c>
      <c r="D3513" s="159" t="s">
        <v>13931</v>
      </c>
      <c r="E3513" s="160">
        <v>1</v>
      </c>
      <c r="F3513" s="161">
        <v>4214700</v>
      </c>
      <c r="G3513" s="161">
        <v>5714702</v>
      </c>
      <c r="H3513" s="159" t="s">
        <v>3651</v>
      </c>
      <c r="I3513" s="159" t="s">
        <v>5794</v>
      </c>
      <c r="J3513" s="159" t="s">
        <v>5795</v>
      </c>
      <c r="K3513" s="159"/>
      <c r="L3513" s="159" t="s">
        <v>14273</v>
      </c>
    </row>
    <row r="3514" spans="1:12" x14ac:dyDescent="0.2">
      <c r="A3514" s="159" t="s">
        <v>6463</v>
      </c>
      <c r="B3514" s="159" t="s">
        <v>6464</v>
      </c>
      <c r="C3514" s="159" t="s">
        <v>14274</v>
      </c>
      <c r="D3514" s="159" t="s">
        <v>14274</v>
      </c>
      <c r="E3514" s="160">
        <v>1</v>
      </c>
      <c r="F3514" s="161">
        <v>36175000</v>
      </c>
      <c r="G3514" s="161">
        <v>36175000</v>
      </c>
      <c r="H3514" s="159" t="s">
        <v>3651</v>
      </c>
      <c r="I3514" s="159" t="s">
        <v>3753</v>
      </c>
      <c r="J3514" s="159" t="s">
        <v>13717</v>
      </c>
      <c r="K3514" s="159" t="s">
        <v>185</v>
      </c>
      <c r="L3514" s="159" t="s">
        <v>14275</v>
      </c>
    </row>
    <row r="3515" spans="1:12" x14ac:dyDescent="0.2">
      <c r="A3515" s="159" t="s">
        <v>10854</v>
      </c>
      <c r="B3515" s="159" t="s">
        <v>10855</v>
      </c>
      <c r="C3515" s="159" t="s">
        <v>3550</v>
      </c>
      <c r="D3515" s="159" t="s">
        <v>3550</v>
      </c>
      <c r="E3515" s="160">
        <v>1</v>
      </c>
      <c r="F3515" s="161">
        <v>84152909</v>
      </c>
      <c r="G3515" s="161">
        <v>84152909</v>
      </c>
      <c r="H3515" s="159" t="s">
        <v>3670</v>
      </c>
      <c r="I3515" s="159" t="s">
        <v>3656</v>
      </c>
      <c r="J3515" s="159" t="s">
        <v>5077</v>
      </c>
      <c r="K3515" s="159"/>
      <c r="L3515" s="159" t="s">
        <v>14276</v>
      </c>
    </row>
    <row r="3516" spans="1:12" x14ac:dyDescent="0.2">
      <c r="A3516" s="159" t="s">
        <v>6085</v>
      </c>
      <c r="B3516" s="159" t="s">
        <v>6086</v>
      </c>
      <c r="C3516" s="159" t="s">
        <v>3550</v>
      </c>
      <c r="D3516" s="159" t="s">
        <v>3550</v>
      </c>
      <c r="E3516" s="160">
        <v>1</v>
      </c>
      <c r="F3516" s="161">
        <v>120250</v>
      </c>
      <c r="G3516" s="161">
        <v>120250</v>
      </c>
      <c r="H3516" s="159" t="s">
        <v>3651</v>
      </c>
      <c r="I3516" s="159" t="s">
        <v>3687</v>
      </c>
      <c r="J3516" s="159" t="s">
        <v>6088</v>
      </c>
      <c r="K3516" s="159" t="s">
        <v>185</v>
      </c>
      <c r="L3516" s="159" t="s">
        <v>14277</v>
      </c>
    </row>
    <row r="3517" spans="1:12" x14ac:dyDescent="0.2">
      <c r="A3517" s="159" t="s">
        <v>3826</v>
      </c>
      <c r="B3517" s="159" t="s">
        <v>3827</v>
      </c>
      <c r="C3517" s="159" t="s">
        <v>3550</v>
      </c>
      <c r="D3517" s="159" t="s">
        <v>3550</v>
      </c>
      <c r="E3517" s="160">
        <v>1</v>
      </c>
      <c r="F3517" s="161">
        <v>21500000</v>
      </c>
      <c r="G3517" s="161">
        <v>21500000</v>
      </c>
      <c r="H3517" s="159" t="s">
        <v>3651</v>
      </c>
      <c r="I3517" s="159" t="s">
        <v>3666</v>
      </c>
      <c r="J3517" s="159" t="s">
        <v>14278</v>
      </c>
      <c r="K3517" s="159"/>
      <c r="L3517" s="159" t="s">
        <v>3551</v>
      </c>
    </row>
    <row r="3518" spans="1:12" x14ac:dyDescent="0.2">
      <c r="A3518" s="159" t="s">
        <v>3824</v>
      </c>
      <c r="B3518" s="159" t="s">
        <v>3825</v>
      </c>
      <c r="C3518" s="159" t="s">
        <v>3550</v>
      </c>
      <c r="D3518" s="159" t="s">
        <v>3550</v>
      </c>
      <c r="E3518" s="160">
        <v>1</v>
      </c>
      <c r="F3518" s="161">
        <v>50017383</v>
      </c>
      <c r="G3518" s="161">
        <v>50017383</v>
      </c>
      <c r="H3518" s="159" t="s">
        <v>3670</v>
      </c>
      <c r="I3518" s="159" t="s">
        <v>3716</v>
      </c>
      <c r="J3518" s="159" t="s">
        <v>14279</v>
      </c>
      <c r="K3518" s="159"/>
      <c r="L3518" s="159" t="s">
        <v>3634</v>
      </c>
    </row>
    <row r="3519" spans="1:12" x14ac:dyDescent="0.2">
      <c r="A3519" s="159" t="s">
        <v>3737</v>
      </c>
      <c r="B3519" s="159" t="s">
        <v>3738</v>
      </c>
      <c r="C3519" s="159" t="s">
        <v>3556</v>
      </c>
      <c r="D3519" s="159" t="s">
        <v>3556</v>
      </c>
      <c r="E3519" s="160">
        <v>1</v>
      </c>
      <c r="F3519" s="161">
        <v>275000</v>
      </c>
      <c r="G3519" s="161">
        <v>12500000</v>
      </c>
      <c r="H3519" s="159" t="s">
        <v>3651</v>
      </c>
      <c r="I3519" s="159" t="s">
        <v>3656</v>
      </c>
      <c r="J3519" s="159" t="s">
        <v>4183</v>
      </c>
      <c r="K3519" s="159"/>
      <c r="L3519" s="159" t="s">
        <v>3557</v>
      </c>
    </row>
    <row r="3520" spans="1:12" x14ac:dyDescent="0.2">
      <c r="A3520" s="159" t="s">
        <v>10287</v>
      </c>
      <c r="B3520" s="159" t="s">
        <v>10288</v>
      </c>
      <c r="C3520" s="159" t="s">
        <v>3556</v>
      </c>
      <c r="D3520" s="159" t="s">
        <v>3556</v>
      </c>
      <c r="E3520" s="160">
        <v>1</v>
      </c>
      <c r="F3520" s="161">
        <v>3000000</v>
      </c>
      <c r="G3520" s="161">
        <v>3000000</v>
      </c>
      <c r="H3520" s="159" t="s">
        <v>3651</v>
      </c>
      <c r="I3520" s="159" t="s">
        <v>3666</v>
      </c>
      <c r="J3520" s="159" t="s">
        <v>3855</v>
      </c>
      <c r="K3520" s="159"/>
      <c r="L3520" s="159" t="s">
        <v>14280</v>
      </c>
    </row>
    <row r="3521" spans="1:12" x14ac:dyDescent="0.2">
      <c r="A3521" s="159" t="s">
        <v>14281</v>
      </c>
      <c r="B3521" s="159" t="s">
        <v>14282</v>
      </c>
      <c r="C3521" s="159" t="s">
        <v>3556</v>
      </c>
      <c r="D3521" s="159" t="s">
        <v>3556</v>
      </c>
      <c r="E3521" s="160">
        <v>1</v>
      </c>
      <c r="F3521" s="161">
        <v>1999999</v>
      </c>
      <c r="G3521" s="161">
        <v>1999999</v>
      </c>
      <c r="H3521" s="159" t="s">
        <v>3651</v>
      </c>
      <c r="I3521" s="159" t="s">
        <v>3652</v>
      </c>
      <c r="J3521" s="159" t="s">
        <v>14283</v>
      </c>
      <c r="K3521" s="159" t="s">
        <v>189</v>
      </c>
      <c r="L3521" s="159" t="s">
        <v>14284</v>
      </c>
    </row>
    <row r="3522" spans="1:12" x14ac:dyDescent="0.2">
      <c r="A3522" s="159" t="s">
        <v>14285</v>
      </c>
      <c r="B3522" s="159" t="s">
        <v>9523</v>
      </c>
      <c r="C3522" s="159" t="s">
        <v>2419</v>
      </c>
      <c r="D3522" s="159" t="s">
        <v>2419</v>
      </c>
      <c r="E3522" s="160">
        <v>1</v>
      </c>
      <c r="F3522" s="161">
        <v>16840000</v>
      </c>
      <c r="G3522" s="161">
        <v>16840000</v>
      </c>
      <c r="H3522" s="159" t="s">
        <v>3651</v>
      </c>
      <c r="I3522" s="159" t="s">
        <v>3671</v>
      </c>
      <c r="J3522" s="159" t="s">
        <v>3875</v>
      </c>
      <c r="K3522" s="159" t="s">
        <v>189</v>
      </c>
      <c r="L3522" s="159" t="s">
        <v>14286</v>
      </c>
    </row>
    <row r="3523" spans="1:12" x14ac:dyDescent="0.2">
      <c r="A3523" s="159" t="s">
        <v>14287</v>
      </c>
      <c r="B3523" s="159" t="s">
        <v>14288</v>
      </c>
      <c r="C3523" s="159" t="s">
        <v>2419</v>
      </c>
      <c r="D3523" s="159" t="s">
        <v>2419</v>
      </c>
      <c r="E3523" s="160">
        <v>1</v>
      </c>
      <c r="F3523" s="161">
        <v>724999</v>
      </c>
      <c r="G3523" s="161">
        <v>2250000</v>
      </c>
      <c r="H3523" s="159" t="s">
        <v>3651</v>
      </c>
      <c r="I3523" s="159" t="s">
        <v>4846</v>
      </c>
      <c r="J3523" s="159" t="s">
        <v>10138</v>
      </c>
      <c r="K3523" s="159"/>
      <c r="L3523" s="159" t="s">
        <v>14289</v>
      </c>
    </row>
    <row r="3524" spans="1:12" x14ac:dyDescent="0.2">
      <c r="A3524" s="159" t="s">
        <v>14290</v>
      </c>
      <c r="B3524" s="159" t="s">
        <v>14291</v>
      </c>
      <c r="C3524" s="159" t="s">
        <v>14292</v>
      </c>
      <c r="D3524" s="159" t="s">
        <v>14292</v>
      </c>
      <c r="E3524" s="160">
        <v>1</v>
      </c>
      <c r="F3524" s="161">
        <v>530800</v>
      </c>
      <c r="G3524" s="161">
        <v>1000000</v>
      </c>
      <c r="H3524" s="159" t="s">
        <v>3651</v>
      </c>
      <c r="I3524" s="159" t="s">
        <v>5184</v>
      </c>
      <c r="J3524" s="159" t="s">
        <v>6083</v>
      </c>
      <c r="K3524" s="159"/>
      <c r="L3524" s="159" t="s">
        <v>14293</v>
      </c>
    </row>
    <row r="3525" spans="1:12" x14ac:dyDescent="0.2">
      <c r="A3525" s="159" t="s">
        <v>14250</v>
      </c>
      <c r="B3525" s="159" t="s">
        <v>14251</v>
      </c>
      <c r="C3525" s="159" t="s">
        <v>6528</v>
      </c>
      <c r="D3525" s="159" t="s">
        <v>6528</v>
      </c>
      <c r="E3525" s="160">
        <v>1</v>
      </c>
      <c r="F3525" s="161">
        <v>1725001</v>
      </c>
      <c r="G3525" s="161">
        <v>1725001</v>
      </c>
      <c r="H3525" s="159" t="s">
        <v>3670</v>
      </c>
      <c r="I3525" s="159" t="s">
        <v>4846</v>
      </c>
      <c r="J3525" s="159" t="s">
        <v>4968</v>
      </c>
      <c r="K3525" s="159" t="s">
        <v>185</v>
      </c>
      <c r="L3525" s="159" t="s">
        <v>14294</v>
      </c>
    </row>
    <row r="3526" spans="1:12" x14ac:dyDescent="0.2">
      <c r="A3526" s="159" t="s">
        <v>6190</v>
      </c>
      <c r="B3526" s="159" t="s">
        <v>6191</v>
      </c>
      <c r="C3526" s="159" t="s">
        <v>6528</v>
      </c>
      <c r="D3526" s="159" t="s">
        <v>6528</v>
      </c>
      <c r="E3526" s="160">
        <v>1</v>
      </c>
      <c r="F3526" s="161">
        <v>250000</v>
      </c>
      <c r="G3526" s="161">
        <v>26000000</v>
      </c>
      <c r="H3526" s="159" t="s">
        <v>3670</v>
      </c>
      <c r="I3526" s="159" t="s">
        <v>4846</v>
      </c>
      <c r="J3526" s="159" t="s">
        <v>6193</v>
      </c>
      <c r="K3526" s="159"/>
      <c r="L3526" s="159" t="s">
        <v>14295</v>
      </c>
    </row>
    <row r="3527" spans="1:12" x14ac:dyDescent="0.2">
      <c r="A3527" s="159" t="s">
        <v>14296</v>
      </c>
      <c r="B3527" s="159" t="s">
        <v>14297</v>
      </c>
      <c r="C3527" s="159" t="s">
        <v>14298</v>
      </c>
      <c r="D3527" s="159" t="s">
        <v>3372</v>
      </c>
      <c r="E3527" s="160">
        <v>2</v>
      </c>
      <c r="F3527" s="161">
        <v>500000</v>
      </c>
      <c r="G3527" s="161">
        <v>450000</v>
      </c>
      <c r="H3527" s="159" t="s">
        <v>3651</v>
      </c>
      <c r="I3527" s="159" t="s">
        <v>3656</v>
      </c>
      <c r="J3527" s="159" t="s">
        <v>3881</v>
      </c>
      <c r="K3527" s="159" t="s">
        <v>193</v>
      </c>
      <c r="L3527" s="159" t="s">
        <v>14299</v>
      </c>
    </row>
    <row r="3528" spans="1:12" x14ac:dyDescent="0.2">
      <c r="A3528" s="159" t="s">
        <v>14296</v>
      </c>
      <c r="B3528" s="159" t="s">
        <v>14297</v>
      </c>
      <c r="C3528" s="159" t="s">
        <v>14298</v>
      </c>
      <c r="D3528" s="159" t="s">
        <v>14298</v>
      </c>
      <c r="E3528" s="160">
        <v>1</v>
      </c>
      <c r="F3528" s="161">
        <v>1705000</v>
      </c>
      <c r="G3528" s="161">
        <v>1705000</v>
      </c>
      <c r="H3528" s="159" t="s">
        <v>3651</v>
      </c>
      <c r="I3528" s="159" t="s">
        <v>3656</v>
      </c>
      <c r="J3528" s="159" t="s">
        <v>3881</v>
      </c>
      <c r="K3528" s="159" t="s">
        <v>193</v>
      </c>
      <c r="L3528" s="159" t="s">
        <v>14300</v>
      </c>
    </row>
    <row r="3529" spans="1:12" x14ac:dyDescent="0.2">
      <c r="A3529" s="159" t="s">
        <v>14296</v>
      </c>
      <c r="B3529" s="159" t="s">
        <v>14297</v>
      </c>
      <c r="C3529" s="159" t="s">
        <v>14298</v>
      </c>
      <c r="D3529" s="159" t="s">
        <v>14298</v>
      </c>
      <c r="E3529" s="160">
        <v>1</v>
      </c>
      <c r="F3529" s="161">
        <v>403900</v>
      </c>
      <c r="G3529" s="161">
        <v>403900</v>
      </c>
      <c r="H3529" s="159" t="s">
        <v>3651</v>
      </c>
      <c r="I3529" s="159" t="s">
        <v>3656</v>
      </c>
      <c r="J3529" s="159" t="s">
        <v>3881</v>
      </c>
      <c r="K3529" s="159" t="s">
        <v>193</v>
      </c>
      <c r="L3529" s="159" t="s">
        <v>14301</v>
      </c>
    </row>
    <row r="3530" spans="1:12" x14ac:dyDescent="0.2">
      <c r="A3530" s="159" t="s">
        <v>10204</v>
      </c>
      <c r="B3530" s="159" t="s">
        <v>10205</v>
      </c>
      <c r="C3530" s="159" t="s">
        <v>14298</v>
      </c>
      <c r="D3530" s="159" t="s">
        <v>14298</v>
      </c>
      <c r="E3530" s="160">
        <v>1</v>
      </c>
      <c r="F3530" s="161">
        <v>250000</v>
      </c>
      <c r="G3530" s="161">
        <v>5000000</v>
      </c>
      <c r="H3530" s="159" t="s">
        <v>3651</v>
      </c>
      <c r="I3530" s="159" t="s">
        <v>3753</v>
      </c>
      <c r="J3530" s="159" t="s">
        <v>10206</v>
      </c>
      <c r="K3530" s="159"/>
      <c r="L3530" s="159" t="s">
        <v>14302</v>
      </c>
    </row>
    <row r="3531" spans="1:12" x14ac:dyDescent="0.2">
      <c r="A3531" s="159" t="s">
        <v>5512</v>
      </c>
      <c r="B3531" s="159" t="s">
        <v>5513</v>
      </c>
      <c r="C3531" s="159" t="s">
        <v>14298</v>
      </c>
      <c r="D3531" s="159" t="s">
        <v>14298</v>
      </c>
      <c r="E3531" s="160">
        <v>1</v>
      </c>
      <c r="F3531" s="161">
        <v>100000</v>
      </c>
      <c r="G3531" s="161">
        <v>1000000</v>
      </c>
      <c r="H3531" s="159" t="s">
        <v>3651</v>
      </c>
      <c r="I3531" s="159" t="s">
        <v>3845</v>
      </c>
      <c r="J3531" s="159" t="s">
        <v>5514</v>
      </c>
      <c r="K3531" s="159"/>
      <c r="L3531" s="159" t="s">
        <v>14303</v>
      </c>
    </row>
    <row r="3532" spans="1:12" x14ac:dyDescent="0.2">
      <c r="A3532" s="159" t="s">
        <v>10829</v>
      </c>
      <c r="B3532" s="159" t="s">
        <v>10830</v>
      </c>
      <c r="C3532" s="159" t="s">
        <v>14304</v>
      </c>
      <c r="D3532" s="159" t="s">
        <v>14304</v>
      </c>
      <c r="E3532" s="160">
        <v>1</v>
      </c>
      <c r="F3532" s="161">
        <v>3950000</v>
      </c>
      <c r="G3532" s="161">
        <v>8000000</v>
      </c>
      <c r="H3532" s="159" t="s">
        <v>3651</v>
      </c>
      <c r="I3532" s="159" t="s">
        <v>5733</v>
      </c>
      <c r="J3532" s="159" t="s">
        <v>10832</v>
      </c>
      <c r="K3532" s="159"/>
      <c r="L3532" s="159" t="s">
        <v>14305</v>
      </c>
    </row>
    <row r="3533" spans="1:12" x14ac:dyDescent="0.2">
      <c r="A3533" s="159" t="s">
        <v>14306</v>
      </c>
      <c r="B3533" s="159" t="s">
        <v>14307</v>
      </c>
      <c r="C3533" s="159" t="s">
        <v>14304</v>
      </c>
      <c r="D3533" s="159" t="s">
        <v>14304</v>
      </c>
      <c r="E3533" s="160">
        <v>1</v>
      </c>
      <c r="F3533" s="161">
        <v>400000</v>
      </c>
      <c r="G3533" s="161">
        <v>400000</v>
      </c>
      <c r="H3533" s="159" t="s">
        <v>3651</v>
      </c>
      <c r="I3533" s="159" t="s">
        <v>3671</v>
      </c>
      <c r="J3533" s="159" t="s">
        <v>6104</v>
      </c>
      <c r="K3533" s="159"/>
      <c r="L3533" s="159" t="s">
        <v>14308</v>
      </c>
    </row>
    <row r="3534" spans="1:12" x14ac:dyDescent="0.2">
      <c r="A3534" s="159" t="s">
        <v>6877</v>
      </c>
      <c r="B3534" s="159" t="s">
        <v>6878</v>
      </c>
      <c r="C3534" s="159" t="s">
        <v>14304</v>
      </c>
      <c r="D3534" s="159" t="s">
        <v>14304</v>
      </c>
      <c r="E3534" s="160">
        <v>1</v>
      </c>
      <c r="F3534" s="161">
        <v>34333315</v>
      </c>
      <c r="G3534" s="161">
        <v>60000000</v>
      </c>
      <c r="H3534" s="159" t="s">
        <v>3651</v>
      </c>
      <c r="I3534" s="159" t="s">
        <v>3656</v>
      </c>
      <c r="J3534" s="159" t="s">
        <v>7005</v>
      </c>
      <c r="K3534" s="159"/>
      <c r="L3534" s="159" t="s">
        <v>14309</v>
      </c>
    </row>
    <row r="3535" spans="1:12" x14ac:dyDescent="0.2">
      <c r="A3535" s="159" t="s">
        <v>8823</v>
      </c>
      <c r="B3535" s="159" t="s">
        <v>8824</v>
      </c>
      <c r="C3535" s="159" t="s">
        <v>14304</v>
      </c>
      <c r="D3535" s="159" t="s">
        <v>14304</v>
      </c>
      <c r="E3535" s="160">
        <v>1</v>
      </c>
      <c r="F3535" s="161">
        <v>5000000</v>
      </c>
      <c r="G3535" s="161">
        <v>5000000</v>
      </c>
      <c r="H3535" s="159" t="s">
        <v>3651</v>
      </c>
      <c r="I3535" s="159" t="s">
        <v>3683</v>
      </c>
      <c r="J3535" s="159" t="s">
        <v>14310</v>
      </c>
      <c r="K3535" s="159" t="s">
        <v>185</v>
      </c>
      <c r="L3535" s="159" t="s">
        <v>14311</v>
      </c>
    </row>
    <row r="3536" spans="1:12" x14ac:dyDescent="0.2">
      <c r="A3536" s="159" t="s">
        <v>10759</v>
      </c>
      <c r="B3536" s="159" t="s">
        <v>10760</v>
      </c>
      <c r="C3536" s="159" t="s">
        <v>14304</v>
      </c>
      <c r="D3536" s="159" t="s">
        <v>14304</v>
      </c>
      <c r="E3536" s="160">
        <v>1</v>
      </c>
      <c r="F3536" s="161">
        <v>55251088</v>
      </c>
      <c r="G3536" s="161">
        <v>55251088</v>
      </c>
      <c r="H3536" s="159" t="s">
        <v>3651</v>
      </c>
      <c r="I3536" s="159" t="s">
        <v>7988</v>
      </c>
      <c r="J3536" s="159" t="s">
        <v>10761</v>
      </c>
      <c r="K3536" s="159"/>
      <c r="L3536" s="159" t="s">
        <v>14312</v>
      </c>
    </row>
    <row r="3537" spans="1:12" x14ac:dyDescent="0.2">
      <c r="A3537" s="159" t="s">
        <v>14313</v>
      </c>
      <c r="B3537" s="159" t="s">
        <v>14314</v>
      </c>
      <c r="C3537" s="159" t="s">
        <v>14304</v>
      </c>
      <c r="D3537" s="159" t="s">
        <v>14304</v>
      </c>
      <c r="E3537" s="160">
        <v>1</v>
      </c>
      <c r="F3537" s="161">
        <v>18516040</v>
      </c>
      <c r="G3537" s="161">
        <v>22500000</v>
      </c>
      <c r="H3537" s="159" t="s">
        <v>3670</v>
      </c>
      <c r="I3537" s="159" t="s">
        <v>3656</v>
      </c>
      <c r="J3537" s="159" t="s">
        <v>6912</v>
      </c>
      <c r="K3537" s="159" t="s">
        <v>193</v>
      </c>
      <c r="L3537" s="159" t="s">
        <v>14315</v>
      </c>
    </row>
    <row r="3538" spans="1:12" x14ac:dyDescent="0.2">
      <c r="A3538" s="159" t="s">
        <v>9646</v>
      </c>
      <c r="B3538" s="159" t="s">
        <v>9647</v>
      </c>
      <c r="C3538" s="159" t="s">
        <v>14304</v>
      </c>
      <c r="D3538" s="159" t="s">
        <v>14304</v>
      </c>
      <c r="E3538" s="160">
        <v>1</v>
      </c>
      <c r="F3538" s="161">
        <v>1000000</v>
      </c>
      <c r="G3538" s="161">
        <v>1000000</v>
      </c>
      <c r="H3538" s="159" t="s">
        <v>3651</v>
      </c>
      <c r="I3538" s="159" t="s">
        <v>3656</v>
      </c>
      <c r="J3538" s="159" t="s">
        <v>13219</v>
      </c>
      <c r="K3538" s="159" t="s">
        <v>193</v>
      </c>
      <c r="L3538" s="159" t="s">
        <v>14316</v>
      </c>
    </row>
    <row r="3539" spans="1:12" x14ac:dyDescent="0.2">
      <c r="A3539" s="159" t="s">
        <v>7902</v>
      </c>
      <c r="B3539" s="159" t="s">
        <v>7903</v>
      </c>
      <c r="C3539" s="159" t="s">
        <v>14317</v>
      </c>
      <c r="D3539" s="159" t="s">
        <v>14317</v>
      </c>
      <c r="E3539" s="160">
        <v>1</v>
      </c>
      <c r="F3539" s="161">
        <v>2774997</v>
      </c>
      <c r="G3539" s="161">
        <v>4000000</v>
      </c>
      <c r="H3539" s="159" t="s">
        <v>3670</v>
      </c>
      <c r="I3539" s="159" t="s">
        <v>6859</v>
      </c>
      <c r="J3539" s="159" t="s">
        <v>7904</v>
      </c>
      <c r="K3539" s="159" t="s">
        <v>185</v>
      </c>
      <c r="L3539" s="159" t="s">
        <v>14318</v>
      </c>
    </row>
    <row r="3540" spans="1:12" x14ac:dyDescent="0.2">
      <c r="A3540" s="159" t="s">
        <v>10297</v>
      </c>
      <c r="B3540" s="159" t="s">
        <v>10298</v>
      </c>
      <c r="C3540" s="159" t="s">
        <v>14317</v>
      </c>
      <c r="D3540" s="159" t="s">
        <v>14317</v>
      </c>
      <c r="E3540" s="160">
        <v>1</v>
      </c>
      <c r="F3540" s="161">
        <v>3500004</v>
      </c>
      <c r="G3540" s="161">
        <v>3500004</v>
      </c>
      <c r="H3540" s="159" t="s">
        <v>3651</v>
      </c>
      <c r="I3540" s="159" t="s">
        <v>4979</v>
      </c>
      <c r="J3540" s="159" t="s">
        <v>10299</v>
      </c>
      <c r="K3540" s="159"/>
      <c r="L3540" s="159" t="s">
        <v>14319</v>
      </c>
    </row>
    <row r="3541" spans="1:12" x14ac:dyDescent="0.2">
      <c r="A3541" s="159" t="s">
        <v>14320</v>
      </c>
      <c r="B3541" s="159" t="s">
        <v>14321</v>
      </c>
      <c r="C3541" s="159" t="s">
        <v>14317</v>
      </c>
      <c r="D3541" s="159" t="s">
        <v>14317</v>
      </c>
      <c r="E3541" s="160">
        <v>1</v>
      </c>
      <c r="F3541" s="161">
        <v>10300000</v>
      </c>
      <c r="G3541" s="161">
        <v>12500000</v>
      </c>
      <c r="H3541" s="159" t="s">
        <v>3651</v>
      </c>
      <c r="I3541" s="159" t="s">
        <v>3871</v>
      </c>
      <c r="J3541" s="159" t="s">
        <v>3872</v>
      </c>
      <c r="K3541" s="159"/>
      <c r="L3541" s="159" t="s">
        <v>14322</v>
      </c>
    </row>
    <row r="3542" spans="1:12" x14ac:dyDescent="0.2">
      <c r="A3542" s="159" t="s">
        <v>14323</v>
      </c>
      <c r="B3542" s="159" t="s">
        <v>14324</v>
      </c>
      <c r="C3542" s="159" t="s">
        <v>11578</v>
      </c>
      <c r="D3542" s="159" t="s">
        <v>11578</v>
      </c>
      <c r="E3542" s="160">
        <v>1</v>
      </c>
      <c r="F3542" s="161">
        <v>3792999</v>
      </c>
      <c r="G3542" s="161">
        <v>3792999</v>
      </c>
      <c r="H3542" s="159" t="s">
        <v>3651</v>
      </c>
      <c r="I3542" s="159" t="s">
        <v>3656</v>
      </c>
      <c r="J3542" s="159" t="s">
        <v>5645</v>
      </c>
      <c r="K3542" s="159" t="s">
        <v>193</v>
      </c>
      <c r="L3542" s="159" t="s">
        <v>14325</v>
      </c>
    </row>
    <row r="3543" spans="1:12" x14ac:dyDescent="0.2">
      <c r="A3543" s="159" t="s">
        <v>14326</v>
      </c>
      <c r="B3543" s="159" t="s">
        <v>14327</v>
      </c>
      <c r="C3543" s="159" t="s">
        <v>11578</v>
      </c>
      <c r="D3543" s="159" t="s">
        <v>11578</v>
      </c>
      <c r="E3543" s="160">
        <v>1</v>
      </c>
      <c r="F3543" s="161">
        <v>110000</v>
      </c>
      <c r="G3543" s="161">
        <v>200000</v>
      </c>
      <c r="H3543" s="159" t="s">
        <v>3651</v>
      </c>
      <c r="I3543" s="159" t="s">
        <v>4846</v>
      </c>
      <c r="J3543" s="159" t="s">
        <v>4958</v>
      </c>
      <c r="K3543" s="159"/>
      <c r="L3543" s="159" t="s">
        <v>14328</v>
      </c>
    </row>
    <row r="3544" spans="1:12" x14ac:dyDescent="0.2">
      <c r="A3544" s="159" t="s">
        <v>11602</v>
      </c>
      <c r="B3544" s="159" t="s">
        <v>11603</v>
      </c>
      <c r="C3544" s="159" t="s">
        <v>11578</v>
      </c>
      <c r="D3544" s="159" t="s">
        <v>11578</v>
      </c>
      <c r="E3544" s="160">
        <v>1</v>
      </c>
      <c r="F3544" s="161">
        <v>54999996</v>
      </c>
      <c r="G3544" s="161">
        <v>54999996</v>
      </c>
      <c r="H3544" s="159" t="s">
        <v>3670</v>
      </c>
      <c r="I3544" s="159" t="s">
        <v>3656</v>
      </c>
      <c r="J3544" s="159" t="s">
        <v>11604</v>
      </c>
      <c r="K3544" s="159"/>
      <c r="L3544" s="159" t="s">
        <v>14329</v>
      </c>
    </row>
    <row r="3545" spans="1:12" x14ac:dyDescent="0.2">
      <c r="A3545" s="159" t="s">
        <v>14330</v>
      </c>
      <c r="B3545" s="159" t="s">
        <v>14331</v>
      </c>
      <c r="C3545" s="159" t="s">
        <v>11578</v>
      </c>
      <c r="D3545" s="159" t="s">
        <v>11578</v>
      </c>
      <c r="E3545" s="160">
        <v>1</v>
      </c>
      <c r="F3545" s="161">
        <v>28000000</v>
      </c>
      <c r="G3545" s="161">
        <v>28000000</v>
      </c>
      <c r="H3545" s="159" t="s">
        <v>3651</v>
      </c>
      <c r="I3545" s="159" t="s">
        <v>3656</v>
      </c>
      <c r="J3545" s="159" t="s">
        <v>3944</v>
      </c>
      <c r="K3545" s="159" t="s">
        <v>185</v>
      </c>
      <c r="L3545" s="159" t="s">
        <v>14332</v>
      </c>
    </row>
    <row r="3546" spans="1:12" x14ac:dyDescent="0.2">
      <c r="A3546" s="159" t="s">
        <v>14333</v>
      </c>
      <c r="B3546" s="159" t="s">
        <v>14334</v>
      </c>
      <c r="C3546" s="159" t="s">
        <v>11578</v>
      </c>
      <c r="D3546" s="159" t="s">
        <v>11578</v>
      </c>
      <c r="E3546" s="160">
        <v>1</v>
      </c>
      <c r="F3546" s="161">
        <v>25000</v>
      </c>
      <c r="G3546" s="161">
        <v>200000</v>
      </c>
      <c r="H3546" s="159" t="s">
        <v>3651</v>
      </c>
      <c r="I3546" s="159" t="s">
        <v>4846</v>
      </c>
      <c r="J3546" s="159" t="s">
        <v>4958</v>
      </c>
      <c r="K3546" s="159"/>
      <c r="L3546" s="159" t="s">
        <v>14335</v>
      </c>
    </row>
    <row r="3547" spans="1:12" x14ac:dyDescent="0.2">
      <c r="A3547" s="159" t="s">
        <v>10118</v>
      </c>
      <c r="B3547" s="159" t="s">
        <v>10119</v>
      </c>
      <c r="C3547" s="159" t="s">
        <v>12497</v>
      </c>
      <c r="D3547" s="159" t="s">
        <v>14336</v>
      </c>
      <c r="E3547" s="160">
        <v>2</v>
      </c>
      <c r="F3547" s="161">
        <v>10365162</v>
      </c>
      <c r="G3547" s="161">
        <v>15001975</v>
      </c>
      <c r="H3547" s="159" t="s">
        <v>3651</v>
      </c>
      <c r="I3547" s="159" t="s">
        <v>5794</v>
      </c>
      <c r="J3547" s="159" t="s">
        <v>10618</v>
      </c>
      <c r="K3547" s="159"/>
      <c r="L3547" s="159" t="s">
        <v>14337</v>
      </c>
    </row>
    <row r="3548" spans="1:12" x14ac:dyDescent="0.2">
      <c r="A3548" s="159" t="s">
        <v>7669</v>
      </c>
      <c r="B3548" s="159" t="s">
        <v>7670</v>
      </c>
      <c r="C3548" s="159" t="s">
        <v>12497</v>
      </c>
      <c r="D3548" s="159" t="s">
        <v>12497</v>
      </c>
      <c r="E3548" s="160">
        <v>1</v>
      </c>
      <c r="F3548" s="161">
        <v>30531749</v>
      </c>
      <c r="G3548" s="161">
        <v>55162634</v>
      </c>
      <c r="H3548" s="159" t="s">
        <v>3651</v>
      </c>
      <c r="I3548" s="159" t="s">
        <v>3680</v>
      </c>
      <c r="J3548" s="159" t="s">
        <v>3680</v>
      </c>
      <c r="K3548" s="159" t="s">
        <v>185</v>
      </c>
      <c r="L3548" s="159" t="s">
        <v>14338</v>
      </c>
    </row>
    <row r="3549" spans="1:12" x14ac:dyDescent="0.2">
      <c r="A3549" s="159" t="s">
        <v>8621</v>
      </c>
      <c r="B3549" s="159" t="s">
        <v>8622</v>
      </c>
      <c r="C3549" s="159" t="s">
        <v>12497</v>
      </c>
      <c r="D3549" s="159" t="s">
        <v>12497</v>
      </c>
      <c r="E3549" s="160">
        <v>1</v>
      </c>
      <c r="F3549" s="161">
        <v>0</v>
      </c>
      <c r="G3549" s="161"/>
      <c r="H3549" s="159" t="s">
        <v>3651</v>
      </c>
      <c r="I3549" s="159" t="s">
        <v>3680</v>
      </c>
      <c r="J3549" s="159" t="s">
        <v>3680</v>
      </c>
      <c r="K3549" s="159"/>
      <c r="L3549" s="159" t="s">
        <v>14339</v>
      </c>
    </row>
    <row r="3550" spans="1:12" x14ac:dyDescent="0.2">
      <c r="A3550" s="159" t="s">
        <v>10538</v>
      </c>
      <c r="B3550" s="159" t="s">
        <v>10539</v>
      </c>
      <c r="C3550" s="159" t="s">
        <v>12497</v>
      </c>
      <c r="D3550" s="159" t="s">
        <v>12497</v>
      </c>
      <c r="E3550" s="160">
        <v>1</v>
      </c>
      <c r="F3550" s="161">
        <v>37849815</v>
      </c>
      <c r="G3550" s="161">
        <v>75699630</v>
      </c>
      <c r="H3550" s="159" t="s">
        <v>3651</v>
      </c>
      <c r="I3550" s="159" t="s">
        <v>3671</v>
      </c>
      <c r="J3550" s="159" t="s">
        <v>3887</v>
      </c>
      <c r="K3550" s="159"/>
      <c r="L3550" s="159" t="s">
        <v>14340</v>
      </c>
    </row>
    <row r="3551" spans="1:12" x14ac:dyDescent="0.2">
      <c r="A3551" s="159" t="s">
        <v>14341</v>
      </c>
      <c r="B3551" s="159" t="s">
        <v>14342</v>
      </c>
      <c r="C3551" s="159" t="s">
        <v>12497</v>
      </c>
      <c r="D3551" s="159" t="s">
        <v>12497</v>
      </c>
      <c r="E3551" s="160">
        <v>1</v>
      </c>
      <c r="F3551" s="161">
        <v>2153700</v>
      </c>
      <c r="G3551" s="161">
        <v>2153700</v>
      </c>
      <c r="H3551" s="159" t="s">
        <v>3651</v>
      </c>
      <c r="I3551" s="159" t="s">
        <v>3656</v>
      </c>
      <c r="J3551" s="159" t="s">
        <v>5077</v>
      </c>
      <c r="K3551" s="159"/>
      <c r="L3551" s="159" t="s">
        <v>14343</v>
      </c>
    </row>
    <row r="3552" spans="1:12" x14ac:dyDescent="0.2">
      <c r="A3552" s="159" t="s">
        <v>6991</v>
      </c>
      <c r="B3552" s="159" t="s">
        <v>6992</v>
      </c>
      <c r="C3552" s="159" t="s">
        <v>12497</v>
      </c>
      <c r="D3552" s="159" t="s">
        <v>12497</v>
      </c>
      <c r="E3552" s="160">
        <v>1</v>
      </c>
      <c r="F3552" s="161">
        <v>106598</v>
      </c>
      <c r="G3552" s="161">
        <v>106598</v>
      </c>
      <c r="H3552" s="159" t="s">
        <v>3651</v>
      </c>
      <c r="I3552" s="159" t="s">
        <v>3671</v>
      </c>
      <c r="J3552" s="159" t="s">
        <v>4835</v>
      </c>
      <c r="K3552" s="159"/>
      <c r="L3552" s="159" t="s">
        <v>14344</v>
      </c>
    </row>
    <row r="3553" spans="1:12" x14ac:dyDescent="0.2">
      <c r="A3553" s="159" t="s">
        <v>6783</v>
      </c>
      <c r="B3553" s="159" t="s">
        <v>6784</v>
      </c>
      <c r="C3553" s="159" t="s">
        <v>12497</v>
      </c>
      <c r="D3553" s="159" t="s">
        <v>14345</v>
      </c>
      <c r="E3553" s="160">
        <v>3</v>
      </c>
      <c r="F3553" s="161">
        <v>250000</v>
      </c>
      <c r="G3553" s="161">
        <v>16000000</v>
      </c>
      <c r="H3553" s="159" t="s">
        <v>3670</v>
      </c>
      <c r="I3553" s="159" t="s">
        <v>3687</v>
      </c>
      <c r="J3553" s="159" t="s">
        <v>6785</v>
      </c>
      <c r="K3553" s="159"/>
      <c r="L3553" s="159" t="s">
        <v>14346</v>
      </c>
    </row>
    <row r="3554" spans="1:12" x14ac:dyDescent="0.2">
      <c r="A3554" s="159" t="s">
        <v>14347</v>
      </c>
      <c r="B3554" s="159" t="s">
        <v>14348</v>
      </c>
      <c r="C3554" s="159" t="s">
        <v>14349</v>
      </c>
      <c r="D3554" s="159" t="s">
        <v>14349</v>
      </c>
      <c r="E3554" s="160">
        <v>1</v>
      </c>
      <c r="F3554" s="161">
        <v>3055822</v>
      </c>
      <c r="G3554" s="161">
        <v>5783766</v>
      </c>
      <c r="H3554" s="159" t="s">
        <v>3651</v>
      </c>
      <c r="I3554" s="159" t="s">
        <v>3716</v>
      </c>
      <c r="J3554" s="159" t="s">
        <v>4890</v>
      </c>
      <c r="K3554" s="159"/>
      <c r="L3554" s="159" t="s">
        <v>14350</v>
      </c>
    </row>
    <row r="3555" spans="1:12" x14ac:dyDescent="0.2">
      <c r="A3555" s="159" t="s">
        <v>14351</v>
      </c>
      <c r="B3555" s="159" t="s">
        <v>14352</v>
      </c>
      <c r="C3555" s="159" t="s">
        <v>14349</v>
      </c>
      <c r="D3555" s="159" t="s">
        <v>14349</v>
      </c>
      <c r="E3555" s="160">
        <v>1</v>
      </c>
      <c r="F3555" s="161">
        <v>5520803</v>
      </c>
      <c r="G3555" s="161">
        <v>11887377</v>
      </c>
      <c r="H3555" s="159" t="s">
        <v>3651</v>
      </c>
      <c r="I3555" s="159" t="s">
        <v>3656</v>
      </c>
      <c r="J3555" s="159" t="s">
        <v>7005</v>
      </c>
      <c r="K3555" s="159"/>
      <c r="L3555" s="159" t="s">
        <v>14353</v>
      </c>
    </row>
    <row r="3556" spans="1:12" x14ac:dyDescent="0.2">
      <c r="A3556" s="159" t="s">
        <v>10553</v>
      </c>
      <c r="B3556" s="159" t="s">
        <v>10554</v>
      </c>
      <c r="C3556" s="159" t="s">
        <v>14349</v>
      </c>
      <c r="D3556" s="159" t="s">
        <v>14349</v>
      </c>
      <c r="E3556" s="160">
        <v>1</v>
      </c>
      <c r="F3556" s="161">
        <v>1000000</v>
      </c>
      <c r="G3556" s="161">
        <v>4000000</v>
      </c>
      <c r="H3556" s="159" t="s">
        <v>3651</v>
      </c>
      <c r="I3556" s="159" t="s">
        <v>3656</v>
      </c>
      <c r="J3556" s="159" t="s">
        <v>9542</v>
      </c>
      <c r="K3556" s="159" t="s">
        <v>189</v>
      </c>
      <c r="L3556" s="159" t="s">
        <v>14354</v>
      </c>
    </row>
    <row r="3557" spans="1:12" x14ac:dyDescent="0.2">
      <c r="A3557" s="159" t="s">
        <v>14355</v>
      </c>
      <c r="B3557" s="159" t="s">
        <v>14356</v>
      </c>
      <c r="C3557" s="159" t="s">
        <v>14349</v>
      </c>
      <c r="D3557" s="159" t="s">
        <v>14349</v>
      </c>
      <c r="E3557" s="160">
        <v>1</v>
      </c>
      <c r="F3557" s="161">
        <v>12000000</v>
      </c>
      <c r="G3557" s="161">
        <v>75000000</v>
      </c>
      <c r="H3557" s="159" t="s">
        <v>3651</v>
      </c>
      <c r="I3557" s="159" t="s">
        <v>3656</v>
      </c>
      <c r="J3557" s="159" t="s">
        <v>3849</v>
      </c>
      <c r="K3557" s="159"/>
      <c r="L3557" s="159" t="s">
        <v>14357</v>
      </c>
    </row>
    <row r="3558" spans="1:12" x14ac:dyDescent="0.2">
      <c r="A3558" s="159" t="s">
        <v>14355</v>
      </c>
      <c r="B3558" s="159" t="s">
        <v>14356</v>
      </c>
      <c r="C3558" s="159" t="s">
        <v>14349</v>
      </c>
      <c r="D3558" s="159" t="s">
        <v>14349</v>
      </c>
      <c r="E3558" s="160">
        <v>1</v>
      </c>
      <c r="F3558" s="161">
        <v>16253147</v>
      </c>
      <c r="G3558" s="161">
        <v>16253147</v>
      </c>
      <c r="H3558" s="159" t="s">
        <v>3651</v>
      </c>
      <c r="I3558" s="159" t="s">
        <v>3656</v>
      </c>
      <c r="J3558" s="159" t="s">
        <v>3849</v>
      </c>
      <c r="K3558" s="159"/>
      <c r="L3558" s="159" t="s">
        <v>14358</v>
      </c>
    </row>
    <row r="3559" spans="1:12" x14ac:dyDescent="0.2">
      <c r="A3559" s="159" t="s">
        <v>4844</v>
      </c>
      <c r="B3559" s="159" t="s">
        <v>4845</v>
      </c>
      <c r="C3559" s="159" t="s">
        <v>3510</v>
      </c>
      <c r="D3559" s="159" t="s">
        <v>3510</v>
      </c>
      <c r="E3559" s="160">
        <v>1</v>
      </c>
      <c r="F3559" s="161">
        <v>8393350</v>
      </c>
      <c r="G3559" s="161">
        <v>30000000</v>
      </c>
      <c r="H3559" s="159" t="s">
        <v>3670</v>
      </c>
      <c r="I3559" s="159" t="s">
        <v>4846</v>
      </c>
      <c r="J3559" s="159" t="s">
        <v>4847</v>
      </c>
      <c r="K3559" s="159"/>
      <c r="L3559" s="159" t="s">
        <v>14359</v>
      </c>
    </row>
    <row r="3560" spans="1:12" x14ac:dyDescent="0.2">
      <c r="A3560" s="159" t="s">
        <v>3755</v>
      </c>
      <c r="B3560" s="159" t="s">
        <v>3756</v>
      </c>
      <c r="C3560" s="159" t="s">
        <v>3510</v>
      </c>
      <c r="D3560" s="159" t="s">
        <v>3510</v>
      </c>
      <c r="E3560" s="160">
        <v>1</v>
      </c>
      <c r="F3560" s="161">
        <v>20119049</v>
      </c>
      <c r="G3560" s="161">
        <v>40239043</v>
      </c>
      <c r="H3560" s="159" t="s">
        <v>3651</v>
      </c>
      <c r="I3560" s="159" t="s">
        <v>3680</v>
      </c>
      <c r="J3560" s="159" t="s">
        <v>3680</v>
      </c>
      <c r="K3560" s="159"/>
      <c r="L3560" s="159" t="s">
        <v>3511</v>
      </c>
    </row>
    <row r="3561" spans="1:12" x14ac:dyDescent="0.2">
      <c r="A3561" s="159" t="s">
        <v>7184</v>
      </c>
      <c r="B3561" s="159" t="s">
        <v>7185</v>
      </c>
      <c r="C3561" s="159" t="s">
        <v>3510</v>
      </c>
      <c r="D3561" s="159" t="s">
        <v>3510</v>
      </c>
      <c r="E3561" s="160">
        <v>1</v>
      </c>
      <c r="F3561" s="161">
        <v>1414267</v>
      </c>
      <c r="G3561" s="161">
        <v>2500000</v>
      </c>
      <c r="H3561" s="159" t="s">
        <v>3651</v>
      </c>
      <c r="I3561" s="159" t="s">
        <v>3711</v>
      </c>
      <c r="J3561" s="159" t="s">
        <v>5599</v>
      </c>
      <c r="K3561" s="159"/>
      <c r="L3561" s="159" t="s">
        <v>14360</v>
      </c>
    </row>
    <row r="3562" spans="1:12" x14ac:dyDescent="0.2">
      <c r="A3562" s="159" t="s">
        <v>7184</v>
      </c>
      <c r="B3562" s="159" t="s">
        <v>7185</v>
      </c>
      <c r="C3562" s="159" t="s">
        <v>3510</v>
      </c>
      <c r="D3562" s="159" t="s">
        <v>3510</v>
      </c>
      <c r="E3562" s="160">
        <v>1</v>
      </c>
      <c r="F3562" s="161">
        <v>904500</v>
      </c>
      <c r="G3562" s="161">
        <v>1658250</v>
      </c>
      <c r="H3562" s="159" t="s">
        <v>3651</v>
      </c>
      <c r="I3562" s="159" t="s">
        <v>3711</v>
      </c>
      <c r="J3562" s="159" t="s">
        <v>5599</v>
      </c>
      <c r="K3562" s="159"/>
      <c r="L3562" s="159" t="s">
        <v>14361</v>
      </c>
    </row>
    <row r="3563" spans="1:12" x14ac:dyDescent="0.2">
      <c r="A3563" s="159" t="s">
        <v>8517</v>
      </c>
      <c r="B3563" s="159" t="s">
        <v>8518</v>
      </c>
      <c r="C3563" s="159" t="s">
        <v>2934</v>
      </c>
      <c r="D3563" s="159" t="s">
        <v>2934</v>
      </c>
      <c r="E3563" s="160">
        <v>1</v>
      </c>
      <c r="F3563" s="161">
        <v>700000</v>
      </c>
      <c r="G3563" s="161">
        <v>3000000</v>
      </c>
      <c r="H3563" s="159" t="s">
        <v>3651</v>
      </c>
      <c r="I3563" s="159" t="s">
        <v>3671</v>
      </c>
      <c r="J3563" s="159" t="s">
        <v>3887</v>
      </c>
      <c r="K3563" s="159"/>
      <c r="L3563" s="159" t="s">
        <v>14362</v>
      </c>
    </row>
    <row r="3564" spans="1:12" x14ac:dyDescent="0.2">
      <c r="A3564" s="159" t="s">
        <v>14363</v>
      </c>
      <c r="B3564" s="159" t="s">
        <v>14364</v>
      </c>
      <c r="C3564" s="159" t="s">
        <v>2934</v>
      </c>
      <c r="D3564" s="159" t="s">
        <v>2934</v>
      </c>
      <c r="E3564" s="160">
        <v>1</v>
      </c>
      <c r="F3564" s="161">
        <v>12274922</v>
      </c>
      <c r="G3564" s="161">
        <v>14999998</v>
      </c>
      <c r="H3564" s="159" t="s">
        <v>3651</v>
      </c>
      <c r="I3564" s="159" t="s">
        <v>3663</v>
      </c>
      <c r="J3564" s="159" t="s">
        <v>5044</v>
      </c>
      <c r="K3564" s="159" t="s">
        <v>185</v>
      </c>
      <c r="L3564" s="159" t="s">
        <v>14365</v>
      </c>
    </row>
    <row r="3565" spans="1:12" x14ac:dyDescent="0.2">
      <c r="A3565" s="159" t="s">
        <v>6873</v>
      </c>
      <c r="B3565" s="159" t="s">
        <v>6874</v>
      </c>
      <c r="C3565" s="159" t="s">
        <v>2934</v>
      </c>
      <c r="D3565" s="159" t="s">
        <v>2934</v>
      </c>
      <c r="E3565" s="160">
        <v>1</v>
      </c>
      <c r="F3565" s="161">
        <v>4396329</v>
      </c>
      <c r="G3565" s="161">
        <v>4396329</v>
      </c>
      <c r="H3565" s="159" t="s">
        <v>3651</v>
      </c>
      <c r="I3565" s="159" t="s">
        <v>3753</v>
      </c>
      <c r="J3565" s="159" t="s">
        <v>6875</v>
      </c>
      <c r="K3565" s="159" t="s">
        <v>189</v>
      </c>
      <c r="L3565" s="159" t="s">
        <v>14366</v>
      </c>
    </row>
    <row r="3566" spans="1:12" x14ac:dyDescent="0.2">
      <c r="A3566" s="159" t="s">
        <v>10646</v>
      </c>
      <c r="B3566" s="159" t="s">
        <v>10647</v>
      </c>
      <c r="C3566" s="159" t="s">
        <v>3449</v>
      </c>
      <c r="D3566" s="159" t="s">
        <v>3449</v>
      </c>
      <c r="E3566" s="160">
        <v>1</v>
      </c>
      <c r="F3566" s="161">
        <v>1509789</v>
      </c>
      <c r="G3566" s="161">
        <v>2000000</v>
      </c>
      <c r="H3566" s="159" t="s">
        <v>3651</v>
      </c>
      <c r="I3566" s="159" t="s">
        <v>3871</v>
      </c>
      <c r="J3566" s="159" t="s">
        <v>3872</v>
      </c>
      <c r="K3566" s="159"/>
      <c r="L3566" s="159" t="s">
        <v>14367</v>
      </c>
    </row>
    <row r="3567" spans="1:12" x14ac:dyDescent="0.2">
      <c r="A3567" s="159" t="s">
        <v>3809</v>
      </c>
      <c r="B3567" s="159" t="s">
        <v>3811</v>
      </c>
      <c r="C3567" s="159" t="s">
        <v>3449</v>
      </c>
      <c r="D3567" s="159" t="s">
        <v>14368</v>
      </c>
      <c r="E3567" s="160">
        <v>4</v>
      </c>
      <c r="F3567" s="161">
        <v>1912000</v>
      </c>
      <c r="G3567" s="161">
        <v>4000000</v>
      </c>
      <c r="H3567" s="159" t="s">
        <v>3651</v>
      </c>
      <c r="I3567" s="159" t="s">
        <v>3810</v>
      </c>
      <c r="J3567" s="159" t="s">
        <v>9202</v>
      </c>
      <c r="K3567" s="159" t="s">
        <v>189</v>
      </c>
      <c r="L3567" s="159" t="s">
        <v>3450</v>
      </c>
    </row>
    <row r="3568" spans="1:12" x14ac:dyDescent="0.2">
      <c r="A3568" s="159" t="s">
        <v>12044</v>
      </c>
      <c r="B3568" s="159" t="s">
        <v>6515</v>
      </c>
      <c r="C3568" s="159" t="s">
        <v>14369</v>
      </c>
      <c r="D3568" s="159" t="s">
        <v>14369</v>
      </c>
      <c r="E3568" s="160">
        <v>1</v>
      </c>
      <c r="F3568" s="161">
        <v>700000</v>
      </c>
      <c r="G3568" s="161">
        <v>2000000</v>
      </c>
      <c r="H3568" s="159" t="s">
        <v>3651</v>
      </c>
      <c r="I3568" s="159" t="s">
        <v>3671</v>
      </c>
      <c r="J3568" s="159" t="s">
        <v>6516</v>
      </c>
      <c r="K3568" s="159"/>
      <c r="L3568" s="159" t="s">
        <v>14370</v>
      </c>
    </row>
    <row r="3569" spans="1:12" x14ac:dyDescent="0.2">
      <c r="A3569" s="159" t="s">
        <v>14371</v>
      </c>
      <c r="B3569" s="159" t="s">
        <v>14372</v>
      </c>
      <c r="C3569" s="159" t="s">
        <v>3204</v>
      </c>
      <c r="D3569" s="159" t="s">
        <v>3204</v>
      </c>
      <c r="E3569" s="160">
        <v>1</v>
      </c>
      <c r="F3569" s="161">
        <v>100000</v>
      </c>
      <c r="G3569" s="161">
        <v>500000</v>
      </c>
      <c r="H3569" s="159" t="s">
        <v>3670</v>
      </c>
      <c r="I3569" s="159" t="s">
        <v>3690</v>
      </c>
      <c r="J3569" s="159" t="s">
        <v>7584</v>
      </c>
      <c r="K3569" s="159" t="s">
        <v>193</v>
      </c>
      <c r="L3569" s="159" t="s">
        <v>14373</v>
      </c>
    </row>
    <row r="3570" spans="1:12" x14ac:dyDescent="0.2">
      <c r="A3570" s="159" t="s">
        <v>14374</v>
      </c>
      <c r="B3570" s="159" t="s">
        <v>14375</v>
      </c>
      <c r="C3570" s="159" t="s">
        <v>3204</v>
      </c>
      <c r="D3570" s="159" t="s">
        <v>3204</v>
      </c>
      <c r="E3570" s="160">
        <v>1</v>
      </c>
      <c r="F3570" s="161">
        <v>750000</v>
      </c>
      <c r="G3570" s="161">
        <v>5000000</v>
      </c>
      <c r="H3570" s="159" t="s">
        <v>3670</v>
      </c>
      <c r="I3570" s="159" t="s">
        <v>3810</v>
      </c>
      <c r="J3570" s="159" t="s">
        <v>5617</v>
      </c>
      <c r="K3570" s="159" t="s">
        <v>185</v>
      </c>
      <c r="L3570" s="159" t="s">
        <v>14376</v>
      </c>
    </row>
    <row r="3571" spans="1:12" x14ac:dyDescent="0.2">
      <c r="A3571" s="159" t="s">
        <v>14377</v>
      </c>
      <c r="B3571" s="159" t="s">
        <v>14378</v>
      </c>
      <c r="C3571" s="159" t="s">
        <v>3204</v>
      </c>
      <c r="D3571" s="159" t="s">
        <v>3204</v>
      </c>
      <c r="E3571" s="160">
        <v>1</v>
      </c>
      <c r="F3571" s="161">
        <v>4124591</v>
      </c>
      <c r="G3571" s="161">
        <v>4124591</v>
      </c>
      <c r="H3571" s="159" t="s">
        <v>3651</v>
      </c>
      <c r="I3571" s="159" t="s">
        <v>3656</v>
      </c>
      <c r="J3571" s="159" t="s">
        <v>5077</v>
      </c>
      <c r="K3571" s="159" t="s">
        <v>185</v>
      </c>
      <c r="L3571" s="159" t="s">
        <v>14379</v>
      </c>
    </row>
    <row r="3572" spans="1:12" x14ac:dyDescent="0.2">
      <c r="A3572" s="159" t="s">
        <v>14380</v>
      </c>
      <c r="B3572" s="159" t="s">
        <v>14381</v>
      </c>
      <c r="C3572" s="159" t="s">
        <v>14382</v>
      </c>
      <c r="D3572" s="159" t="s">
        <v>14382</v>
      </c>
      <c r="E3572" s="160">
        <v>1</v>
      </c>
      <c r="F3572" s="161">
        <v>450000</v>
      </c>
      <c r="G3572" s="161">
        <v>500000</v>
      </c>
      <c r="H3572" s="159" t="s">
        <v>3651</v>
      </c>
      <c r="I3572" s="159" t="s">
        <v>3753</v>
      </c>
      <c r="J3572" s="159" t="s">
        <v>8449</v>
      </c>
      <c r="K3572" s="159" t="s">
        <v>193</v>
      </c>
      <c r="L3572" s="159" t="s">
        <v>14383</v>
      </c>
    </row>
    <row r="3573" spans="1:12" x14ac:dyDescent="0.2">
      <c r="A3573" s="159" t="s">
        <v>14384</v>
      </c>
      <c r="B3573" s="159" t="s">
        <v>14385</v>
      </c>
      <c r="C3573" s="159" t="s">
        <v>14386</v>
      </c>
      <c r="D3573" s="159" t="s">
        <v>14386</v>
      </c>
      <c r="E3573" s="160">
        <v>1</v>
      </c>
      <c r="F3573" s="161">
        <v>20000</v>
      </c>
      <c r="G3573" s="161">
        <v>250000</v>
      </c>
      <c r="H3573" s="159" t="s">
        <v>3651</v>
      </c>
      <c r="I3573" s="159" t="s">
        <v>5209</v>
      </c>
      <c r="J3573" s="159" t="s">
        <v>5663</v>
      </c>
      <c r="K3573" s="159" t="s">
        <v>199</v>
      </c>
      <c r="L3573" s="159" t="s">
        <v>14387</v>
      </c>
    </row>
    <row r="3574" spans="1:12" x14ac:dyDescent="0.2">
      <c r="A3574" s="159" t="s">
        <v>6219</v>
      </c>
      <c r="B3574" s="159" t="s">
        <v>6220</v>
      </c>
      <c r="C3574" s="159" t="s">
        <v>14386</v>
      </c>
      <c r="D3574" s="159" t="s">
        <v>14386</v>
      </c>
      <c r="E3574" s="160">
        <v>1</v>
      </c>
      <c r="F3574" s="161">
        <v>47788714</v>
      </c>
      <c r="G3574" s="161">
        <v>50000000</v>
      </c>
      <c r="H3574" s="159" t="s">
        <v>3651</v>
      </c>
      <c r="I3574" s="159" t="s">
        <v>3671</v>
      </c>
      <c r="J3574" s="159" t="s">
        <v>5394</v>
      </c>
      <c r="K3574" s="159"/>
      <c r="L3574" s="159" t="s">
        <v>14388</v>
      </c>
    </row>
    <row r="3575" spans="1:12" x14ac:dyDescent="0.2">
      <c r="A3575" s="159" t="s">
        <v>14389</v>
      </c>
      <c r="B3575" s="159" t="s">
        <v>14390</v>
      </c>
      <c r="C3575" s="159" t="s">
        <v>14391</v>
      </c>
      <c r="D3575" s="159" t="s">
        <v>14391</v>
      </c>
      <c r="E3575" s="160">
        <v>1</v>
      </c>
      <c r="F3575" s="161">
        <v>1000000</v>
      </c>
      <c r="G3575" s="161">
        <v>1000000</v>
      </c>
      <c r="H3575" s="159" t="s">
        <v>3670</v>
      </c>
      <c r="I3575" s="159" t="s">
        <v>3660</v>
      </c>
      <c r="J3575" s="159" t="s">
        <v>5242</v>
      </c>
      <c r="K3575" s="159" t="s">
        <v>199</v>
      </c>
      <c r="L3575" s="159" t="s">
        <v>14392</v>
      </c>
    </row>
    <row r="3576" spans="1:12" x14ac:dyDescent="0.2">
      <c r="A3576" s="159" t="s">
        <v>14393</v>
      </c>
      <c r="B3576" s="159" t="s">
        <v>14394</v>
      </c>
      <c r="C3576" s="159" t="s">
        <v>14391</v>
      </c>
      <c r="D3576" s="159" t="s">
        <v>14391</v>
      </c>
      <c r="E3576" s="160">
        <v>1</v>
      </c>
      <c r="F3576" s="161">
        <v>5000000</v>
      </c>
      <c r="G3576" s="161">
        <v>5000000</v>
      </c>
      <c r="H3576" s="159" t="s">
        <v>3651</v>
      </c>
      <c r="I3576" s="159" t="s">
        <v>4996</v>
      </c>
      <c r="J3576" s="159" t="s">
        <v>8372</v>
      </c>
      <c r="K3576" s="159" t="s">
        <v>199</v>
      </c>
      <c r="L3576" s="159" t="s">
        <v>14395</v>
      </c>
    </row>
    <row r="3577" spans="1:12" x14ac:dyDescent="0.2">
      <c r="A3577" s="159" t="s">
        <v>14396</v>
      </c>
      <c r="B3577" s="159" t="s">
        <v>14397</v>
      </c>
      <c r="C3577" s="159" t="s">
        <v>14398</v>
      </c>
      <c r="D3577" s="159" t="s">
        <v>14398</v>
      </c>
      <c r="E3577" s="160">
        <v>1</v>
      </c>
      <c r="F3577" s="161">
        <v>56862480</v>
      </c>
      <c r="G3577" s="161">
        <v>110724980</v>
      </c>
      <c r="H3577" s="159" t="s">
        <v>3670</v>
      </c>
      <c r="I3577" s="159" t="s">
        <v>3716</v>
      </c>
      <c r="J3577" s="159" t="s">
        <v>5266</v>
      </c>
      <c r="K3577" s="159" t="s">
        <v>193</v>
      </c>
      <c r="L3577" s="159" t="s">
        <v>14399</v>
      </c>
    </row>
    <row r="3578" spans="1:12" x14ac:dyDescent="0.2">
      <c r="A3578" s="159" t="s">
        <v>8374</v>
      </c>
      <c r="B3578" s="159" t="s">
        <v>8375</v>
      </c>
      <c r="C3578" s="159" t="s">
        <v>14398</v>
      </c>
      <c r="D3578" s="159" t="s">
        <v>14398</v>
      </c>
      <c r="E3578" s="160">
        <v>1</v>
      </c>
      <c r="F3578" s="161">
        <v>570000</v>
      </c>
      <c r="G3578" s="161">
        <v>1800000</v>
      </c>
      <c r="H3578" s="159" t="s">
        <v>3651</v>
      </c>
      <c r="I3578" s="159" t="s">
        <v>4857</v>
      </c>
      <c r="J3578" s="159" t="s">
        <v>7770</v>
      </c>
      <c r="K3578" s="159"/>
      <c r="L3578" s="159" t="s">
        <v>14400</v>
      </c>
    </row>
    <row r="3579" spans="1:12" x14ac:dyDescent="0.2">
      <c r="A3579" s="159" t="s">
        <v>14401</v>
      </c>
      <c r="B3579" s="159" t="s">
        <v>14402</v>
      </c>
      <c r="C3579" s="159" t="s">
        <v>14398</v>
      </c>
      <c r="D3579" s="159" t="s">
        <v>14398</v>
      </c>
      <c r="E3579" s="160">
        <v>1</v>
      </c>
      <c r="F3579" s="161">
        <v>50000</v>
      </c>
      <c r="G3579" s="161">
        <v>1000000</v>
      </c>
      <c r="H3579" s="159" t="s">
        <v>3651</v>
      </c>
      <c r="I3579" s="159" t="s">
        <v>3656</v>
      </c>
      <c r="J3579" s="159" t="s">
        <v>5077</v>
      </c>
      <c r="K3579" s="159" t="s">
        <v>196</v>
      </c>
      <c r="L3579" s="159" t="s">
        <v>14403</v>
      </c>
    </row>
    <row r="3580" spans="1:12" x14ac:dyDescent="0.2">
      <c r="A3580" s="159" t="s">
        <v>3877</v>
      </c>
      <c r="B3580" s="159" t="s">
        <v>14404</v>
      </c>
      <c r="C3580" s="159" t="s">
        <v>14405</v>
      </c>
      <c r="D3580" s="159" t="s">
        <v>14405</v>
      </c>
      <c r="E3580" s="160">
        <v>1</v>
      </c>
      <c r="F3580" s="161">
        <v>250000000</v>
      </c>
      <c r="G3580" s="161">
        <v>250000000</v>
      </c>
      <c r="H3580" s="159" t="s">
        <v>3651</v>
      </c>
      <c r="I3580" s="159" t="s">
        <v>3690</v>
      </c>
      <c r="J3580" s="159" t="s">
        <v>3878</v>
      </c>
      <c r="K3580" s="159" t="s">
        <v>196</v>
      </c>
      <c r="L3580" s="159" t="s">
        <v>3879</v>
      </c>
    </row>
    <row r="3581" spans="1:12" x14ac:dyDescent="0.2">
      <c r="A3581" s="159" t="s">
        <v>14406</v>
      </c>
      <c r="B3581" s="159" t="s">
        <v>14407</v>
      </c>
      <c r="C3581" s="159" t="s">
        <v>11954</v>
      </c>
      <c r="D3581" s="159" t="s">
        <v>11954</v>
      </c>
      <c r="E3581" s="160">
        <v>1</v>
      </c>
      <c r="F3581" s="161">
        <v>5000000</v>
      </c>
      <c r="G3581" s="161">
        <v>5000000</v>
      </c>
      <c r="H3581" s="159" t="s">
        <v>3651</v>
      </c>
      <c r="I3581" s="159" t="s">
        <v>4996</v>
      </c>
      <c r="J3581" s="159" t="s">
        <v>8372</v>
      </c>
      <c r="K3581" s="159" t="s">
        <v>199</v>
      </c>
      <c r="L3581" s="159" t="s">
        <v>14408</v>
      </c>
    </row>
    <row r="3582" spans="1:12" x14ac:dyDescent="0.2">
      <c r="A3582" s="159" t="s">
        <v>14409</v>
      </c>
      <c r="B3582" s="159" t="s">
        <v>14410</v>
      </c>
      <c r="C3582" s="159" t="s">
        <v>11954</v>
      </c>
      <c r="D3582" s="159" t="s">
        <v>11954</v>
      </c>
      <c r="E3582" s="160">
        <v>1</v>
      </c>
      <c r="F3582" s="161">
        <v>5000000</v>
      </c>
      <c r="G3582" s="161">
        <v>5000000</v>
      </c>
      <c r="H3582" s="159" t="s">
        <v>3651</v>
      </c>
      <c r="I3582" s="159" t="s">
        <v>4996</v>
      </c>
      <c r="J3582" s="159" t="s">
        <v>8372</v>
      </c>
      <c r="K3582" s="159" t="s">
        <v>199</v>
      </c>
      <c r="L3582" s="159" t="s">
        <v>14411</v>
      </c>
    </row>
    <row r="3583" spans="1:12" x14ac:dyDescent="0.2">
      <c r="A3583" s="159" t="s">
        <v>14412</v>
      </c>
      <c r="B3583" s="159" t="s">
        <v>14413</v>
      </c>
      <c r="C3583" s="159" t="s">
        <v>11954</v>
      </c>
      <c r="D3583" s="159" t="s">
        <v>11954</v>
      </c>
      <c r="E3583" s="160">
        <v>1</v>
      </c>
      <c r="F3583" s="161">
        <v>5000000</v>
      </c>
      <c r="G3583" s="161">
        <v>5000000</v>
      </c>
      <c r="H3583" s="159" t="s">
        <v>3651</v>
      </c>
      <c r="I3583" s="159" t="s">
        <v>4996</v>
      </c>
      <c r="J3583" s="159" t="s">
        <v>8372</v>
      </c>
      <c r="K3583" s="159" t="s">
        <v>199</v>
      </c>
      <c r="L3583" s="159" t="s">
        <v>14414</v>
      </c>
    </row>
    <row r="3584" spans="1:12" x14ac:dyDescent="0.2">
      <c r="A3584" s="159" t="s">
        <v>14415</v>
      </c>
      <c r="B3584" s="159" t="s">
        <v>14416</v>
      </c>
      <c r="C3584" s="159" t="s">
        <v>11954</v>
      </c>
      <c r="D3584" s="159" t="s">
        <v>11954</v>
      </c>
      <c r="E3584" s="160">
        <v>1</v>
      </c>
      <c r="F3584" s="161">
        <v>5000000</v>
      </c>
      <c r="G3584" s="161">
        <v>5000000</v>
      </c>
      <c r="H3584" s="159" t="s">
        <v>3651</v>
      </c>
      <c r="I3584" s="159" t="s">
        <v>4996</v>
      </c>
      <c r="J3584" s="159" t="s">
        <v>8372</v>
      </c>
      <c r="K3584" s="159" t="s">
        <v>199</v>
      </c>
      <c r="L3584" s="159" t="s">
        <v>14417</v>
      </c>
    </row>
    <row r="3585" spans="1:12" x14ac:dyDescent="0.2">
      <c r="A3585" s="159" t="s">
        <v>10737</v>
      </c>
      <c r="B3585" s="159" t="s">
        <v>10738</v>
      </c>
      <c r="C3585" s="159" t="s">
        <v>11954</v>
      </c>
      <c r="D3585" s="159" t="s">
        <v>11954</v>
      </c>
      <c r="E3585" s="160">
        <v>1</v>
      </c>
      <c r="F3585" s="161">
        <v>3498650</v>
      </c>
      <c r="G3585" s="161">
        <v>7531884</v>
      </c>
      <c r="H3585" s="159" t="s">
        <v>3651</v>
      </c>
      <c r="I3585" s="159" t="s">
        <v>3666</v>
      </c>
      <c r="J3585" s="159" t="s">
        <v>12827</v>
      </c>
      <c r="K3585" s="159"/>
      <c r="L3585" s="159" t="s">
        <v>14418</v>
      </c>
    </row>
    <row r="3586" spans="1:12" x14ac:dyDescent="0.2">
      <c r="A3586" s="159" t="s">
        <v>4874</v>
      </c>
      <c r="B3586" s="159" t="s">
        <v>4875</v>
      </c>
      <c r="C3586" s="159" t="s">
        <v>11954</v>
      </c>
      <c r="D3586" s="159" t="s">
        <v>11954</v>
      </c>
      <c r="E3586" s="160">
        <v>1</v>
      </c>
      <c r="F3586" s="161">
        <v>3300000</v>
      </c>
      <c r="G3586" s="161">
        <v>3300000</v>
      </c>
      <c r="H3586" s="159" t="s">
        <v>3670</v>
      </c>
      <c r="I3586" s="159" t="s">
        <v>3818</v>
      </c>
      <c r="J3586" s="159" t="s">
        <v>4876</v>
      </c>
      <c r="K3586" s="159"/>
      <c r="L3586" s="159" t="s">
        <v>14419</v>
      </c>
    </row>
    <row r="3587" spans="1:12" x14ac:dyDescent="0.2">
      <c r="A3587" s="159" t="s">
        <v>14420</v>
      </c>
      <c r="B3587" s="159" t="s">
        <v>14421</v>
      </c>
      <c r="C3587" s="159" t="s">
        <v>11954</v>
      </c>
      <c r="D3587" s="159" t="s">
        <v>11954</v>
      </c>
      <c r="E3587" s="160">
        <v>1</v>
      </c>
      <c r="F3587" s="161">
        <v>5000000</v>
      </c>
      <c r="G3587" s="161">
        <v>5000000</v>
      </c>
      <c r="H3587" s="159" t="s">
        <v>3651</v>
      </c>
      <c r="I3587" s="159" t="s">
        <v>4996</v>
      </c>
      <c r="J3587" s="159" t="s">
        <v>8372</v>
      </c>
      <c r="K3587" s="159" t="s">
        <v>199</v>
      </c>
      <c r="L3587" s="159" t="s">
        <v>14422</v>
      </c>
    </row>
    <row r="3588" spans="1:12" x14ac:dyDescent="0.2">
      <c r="A3588" s="159" t="s">
        <v>9538</v>
      </c>
      <c r="B3588" s="159" t="s">
        <v>9539</v>
      </c>
      <c r="C3588" s="159" t="s">
        <v>14423</v>
      </c>
      <c r="D3588" s="159" t="s">
        <v>14423</v>
      </c>
      <c r="E3588" s="160">
        <v>1</v>
      </c>
      <c r="F3588" s="161">
        <v>1570507</v>
      </c>
      <c r="G3588" s="161">
        <v>3000000</v>
      </c>
      <c r="H3588" s="159" t="s">
        <v>3651</v>
      </c>
      <c r="I3588" s="159" t="s">
        <v>3753</v>
      </c>
      <c r="J3588" s="159" t="s">
        <v>9540</v>
      </c>
      <c r="K3588" s="159" t="s">
        <v>189</v>
      </c>
      <c r="L3588" s="159" t="s">
        <v>14424</v>
      </c>
    </row>
    <row r="3589" spans="1:12" x14ac:dyDescent="0.2">
      <c r="A3589" s="159" t="s">
        <v>14425</v>
      </c>
      <c r="B3589" s="159" t="s">
        <v>14426</v>
      </c>
      <c r="C3589" s="159" t="s">
        <v>14423</v>
      </c>
      <c r="D3589" s="159" t="s">
        <v>14423</v>
      </c>
      <c r="E3589" s="160">
        <v>1</v>
      </c>
      <c r="F3589" s="161">
        <v>37500000</v>
      </c>
      <c r="G3589" s="161">
        <v>37500000</v>
      </c>
      <c r="H3589" s="159" t="s">
        <v>3651</v>
      </c>
      <c r="I3589" s="159" t="s">
        <v>3671</v>
      </c>
      <c r="J3589" s="159" t="s">
        <v>4835</v>
      </c>
      <c r="K3589" s="159" t="s">
        <v>199</v>
      </c>
      <c r="L3589" s="159" t="s">
        <v>14427</v>
      </c>
    </row>
    <row r="3590" spans="1:12" x14ac:dyDescent="0.2">
      <c r="A3590" s="159" t="s">
        <v>10603</v>
      </c>
      <c r="B3590" s="159" t="s">
        <v>10604</v>
      </c>
      <c r="C3590" s="159" t="s">
        <v>14423</v>
      </c>
      <c r="D3590" s="159" t="s">
        <v>14423</v>
      </c>
      <c r="E3590" s="160">
        <v>1</v>
      </c>
      <c r="F3590" s="161">
        <v>3000000</v>
      </c>
      <c r="G3590" s="161">
        <v>3000000</v>
      </c>
      <c r="H3590" s="159" t="s">
        <v>3651</v>
      </c>
      <c r="I3590" s="159" t="s">
        <v>3716</v>
      </c>
      <c r="J3590" s="159" t="s">
        <v>10605</v>
      </c>
      <c r="K3590" s="159" t="s">
        <v>193</v>
      </c>
      <c r="L3590" s="159" t="s">
        <v>14428</v>
      </c>
    </row>
    <row r="3591" spans="1:12" x14ac:dyDescent="0.2">
      <c r="A3591" s="159" t="s">
        <v>9961</v>
      </c>
      <c r="B3591" s="159" t="s">
        <v>9962</v>
      </c>
      <c r="C3591" s="159" t="s">
        <v>14044</v>
      </c>
      <c r="D3591" s="159" t="s">
        <v>14044</v>
      </c>
      <c r="E3591" s="160">
        <v>1</v>
      </c>
      <c r="F3591" s="161">
        <v>25985431</v>
      </c>
      <c r="G3591" s="161">
        <v>25985431</v>
      </c>
      <c r="H3591" s="159" t="s">
        <v>3651</v>
      </c>
      <c r="I3591" s="159" t="s">
        <v>3656</v>
      </c>
      <c r="J3591" s="159" t="s">
        <v>5077</v>
      </c>
      <c r="K3591" s="159"/>
      <c r="L3591" s="159" t="s">
        <v>14429</v>
      </c>
    </row>
    <row r="3592" spans="1:12" x14ac:dyDescent="0.2">
      <c r="A3592" s="159" t="s">
        <v>14430</v>
      </c>
      <c r="B3592" s="159" t="s">
        <v>14431</v>
      </c>
      <c r="C3592" s="159" t="s">
        <v>14044</v>
      </c>
      <c r="D3592" s="159" t="s">
        <v>14044</v>
      </c>
      <c r="E3592" s="160">
        <v>1</v>
      </c>
      <c r="F3592" s="161">
        <v>100000</v>
      </c>
      <c r="G3592" s="161">
        <v>10000000</v>
      </c>
      <c r="H3592" s="159" t="s">
        <v>3670</v>
      </c>
      <c r="I3592" s="159" t="s">
        <v>5250</v>
      </c>
      <c r="J3592" s="159" t="s">
        <v>5476</v>
      </c>
      <c r="K3592" s="159" t="s">
        <v>199</v>
      </c>
      <c r="L3592" s="159" t="s">
        <v>14432</v>
      </c>
    </row>
    <row r="3593" spans="1:12" x14ac:dyDescent="0.2">
      <c r="A3593" s="159" t="s">
        <v>14433</v>
      </c>
      <c r="B3593" s="159" t="s">
        <v>14434</v>
      </c>
      <c r="C3593" s="159" t="s">
        <v>14044</v>
      </c>
      <c r="D3593" s="159" t="s">
        <v>14044</v>
      </c>
      <c r="E3593" s="160">
        <v>1</v>
      </c>
      <c r="F3593" s="161">
        <v>227000</v>
      </c>
      <c r="G3593" s="161">
        <v>300000</v>
      </c>
      <c r="H3593" s="159" t="s">
        <v>3651</v>
      </c>
      <c r="I3593" s="159" t="s">
        <v>5135</v>
      </c>
      <c r="J3593" s="159" t="s">
        <v>14435</v>
      </c>
      <c r="K3593" s="159" t="s">
        <v>199</v>
      </c>
      <c r="L3593" s="159" t="s">
        <v>14436</v>
      </c>
    </row>
    <row r="3594" spans="1:12" x14ac:dyDescent="0.2">
      <c r="A3594" s="159" t="s">
        <v>14437</v>
      </c>
      <c r="B3594" s="159" t="s">
        <v>14438</v>
      </c>
      <c r="C3594" s="159" t="s">
        <v>14044</v>
      </c>
      <c r="D3594" s="159" t="s">
        <v>14044</v>
      </c>
      <c r="E3594" s="160">
        <v>1</v>
      </c>
      <c r="F3594" s="161">
        <v>7640217</v>
      </c>
      <c r="G3594" s="161">
        <v>7640217</v>
      </c>
      <c r="H3594" s="159" t="s">
        <v>3670</v>
      </c>
      <c r="I3594" s="159" t="s">
        <v>3680</v>
      </c>
      <c r="J3594" s="159" t="s">
        <v>5501</v>
      </c>
      <c r="K3594" s="159" t="s">
        <v>185</v>
      </c>
      <c r="L3594" s="159" t="s">
        <v>14439</v>
      </c>
    </row>
    <row r="3595" spans="1:12" x14ac:dyDescent="0.2">
      <c r="A3595" s="159" t="s">
        <v>14440</v>
      </c>
      <c r="B3595" s="159" t="s">
        <v>14441</v>
      </c>
      <c r="C3595" s="159" t="s">
        <v>14044</v>
      </c>
      <c r="D3595" s="159" t="s">
        <v>14044</v>
      </c>
      <c r="E3595" s="160">
        <v>1</v>
      </c>
      <c r="F3595" s="161">
        <v>163000</v>
      </c>
      <c r="G3595" s="161">
        <v>8000000</v>
      </c>
      <c r="H3595" s="159" t="s">
        <v>3651</v>
      </c>
      <c r="I3595" s="159" t="s">
        <v>3656</v>
      </c>
      <c r="J3595" s="159" t="s">
        <v>9931</v>
      </c>
      <c r="K3595" s="159" t="s">
        <v>199</v>
      </c>
      <c r="L3595" s="159" t="s">
        <v>14442</v>
      </c>
    </row>
    <row r="3596" spans="1:12" x14ac:dyDescent="0.2">
      <c r="A3596" s="159" t="s">
        <v>14443</v>
      </c>
      <c r="B3596" s="159" t="s">
        <v>14444</v>
      </c>
      <c r="C3596" s="159" t="s">
        <v>10601</v>
      </c>
      <c r="D3596" s="159" t="s">
        <v>10601</v>
      </c>
      <c r="E3596" s="160">
        <v>1</v>
      </c>
      <c r="F3596" s="161">
        <v>5000000</v>
      </c>
      <c r="G3596" s="161">
        <v>5000000</v>
      </c>
      <c r="H3596" s="159" t="s">
        <v>3651</v>
      </c>
      <c r="I3596" s="159" t="s">
        <v>3656</v>
      </c>
      <c r="J3596" s="159" t="s">
        <v>6912</v>
      </c>
      <c r="K3596" s="159"/>
      <c r="L3596" s="159" t="s">
        <v>14445</v>
      </c>
    </row>
    <row r="3597" spans="1:12" x14ac:dyDescent="0.2">
      <c r="A3597" s="159" t="s">
        <v>14446</v>
      </c>
      <c r="B3597" s="159" t="s">
        <v>14447</v>
      </c>
      <c r="C3597" s="159" t="s">
        <v>10601</v>
      </c>
      <c r="D3597" s="159" t="s">
        <v>10601</v>
      </c>
      <c r="E3597" s="160">
        <v>1</v>
      </c>
      <c r="F3597" s="161">
        <v>850000</v>
      </c>
      <c r="G3597" s="161">
        <v>12000000</v>
      </c>
      <c r="H3597" s="159" t="s">
        <v>3651</v>
      </c>
      <c r="I3597" s="159" t="s">
        <v>5250</v>
      </c>
      <c r="J3597" s="159" t="s">
        <v>5251</v>
      </c>
      <c r="K3597" s="159" t="s">
        <v>199</v>
      </c>
      <c r="L3597" s="159" t="s">
        <v>14448</v>
      </c>
    </row>
    <row r="3598" spans="1:12" x14ac:dyDescent="0.2">
      <c r="A3598" s="159" t="s">
        <v>5721</v>
      </c>
      <c r="B3598" s="159" t="s">
        <v>5722</v>
      </c>
      <c r="C3598" s="159" t="s">
        <v>10601</v>
      </c>
      <c r="D3598" s="159" t="s">
        <v>10601</v>
      </c>
      <c r="E3598" s="160">
        <v>1</v>
      </c>
      <c r="F3598" s="161">
        <v>50000</v>
      </c>
      <c r="G3598" s="161">
        <v>50000</v>
      </c>
      <c r="H3598" s="159" t="s">
        <v>3651</v>
      </c>
      <c r="I3598" s="159" t="s">
        <v>3660</v>
      </c>
      <c r="J3598" s="159" t="s">
        <v>5723</v>
      </c>
      <c r="K3598" s="159"/>
      <c r="L3598" s="159" t="s">
        <v>14449</v>
      </c>
    </row>
    <row r="3599" spans="1:12" x14ac:dyDescent="0.2">
      <c r="A3599" s="159" t="s">
        <v>14450</v>
      </c>
      <c r="B3599" s="159" t="s">
        <v>14451</v>
      </c>
      <c r="C3599" s="159" t="s">
        <v>3372</v>
      </c>
      <c r="D3599" s="159" t="s">
        <v>3372</v>
      </c>
      <c r="E3599" s="160">
        <v>1</v>
      </c>
      <c r="F3599" s="161">
        <v>24434214</v>
      </c>
      <c r="G3599" s="161">
        <v>24999993</v>
      </c>
      <c r="H3599" s="159" t="s">
        <v>3651</v>
      </c>
      <c r="I3599" s="159" t="s">
        <v>4846</v>
      </c>
      <c r="J3599" s="159" t="s">
        <v>4958</v>
      </c>
      <c r="K3599" s="159"/>
      <c r="L3599" s="159" t="s">
        <v>14452</v>
      </c>
    </row>
    <row r="3600" spans="1:12" x14ac:dyDescent="0.2">
      <c r="A3600" s="159" t="s">
        <v>14453</v>
      </c>
      <c r="B3600" s="159" t="s">
        <v>14454</v>
      </c>
      <c r="C3600" s="159" t="s">
        <v>3372</v>
      </c>
      <c r="D3600" s="159" t="s">
        <v>3372</v>
      </c>
      <c r="E3600" s="160">
        <v>1</v>
      </c>
      <c r="F3600" s="161">
        <v>150000</v>
      </c>
      <c r="G3600" s="161">
        <v>750000</v>
      </c>
      <c r="H3600" s="159" t="s">
        <v>3651</v>
      </c>
      <c r="I3600" s="159" t="s">
        <v>4010</v>
      </c>
      <c r="J3600" s="159" t="s">
        <v>5390</v>
      </c>
      <c r="K3600" s="159" t="s">
        <v>193</v>
      </c>
      <c r="L3600" s="159" t="s">
        <v>14455</v>
      </c>
    </row>
    <row r="3601" spans="1:12" x14ac:dyDescent="0.2">
      <c r="A3601" s="159" t="s">
        <v>11922</v>
      </c>
      <c r="B3601" s="159" t="s">
        <v>11923</v>
      </c>
      <c r="C3601" s="159" t="s">
        <v>13423</v>
      </c>
      <c r="D3601" s="159" t="s">
        <v>13423</v>
      </c>
      <c r="E3601" s="160">
        <v>1</v>
      </c>
      <c r="F3601" s="161">
        <v>5000000</v>
      </c>
      <c r="G3601" s="161">
        <v>5000000</v>
      </c>
      <c r="H3601" s="159" t="s">
        <v>3670</v>
      </c>
      <c r="I3601" s="159" t="s">
        <v>4295</v>
      </c>
      <c r="J3601" s="159" t="s">
        <v>11925</v>
      </c>
      <c r="K3601" s="159" t="s">
        <v>193</v>
      </c>
      <c r="L3601" s="159" t="s">
        <v>14456</v>
      </c>
    </row>
    <row r="3602" spans="1:12" x14ac:dyDescent="0.2">
      <c r="A3602" s="159" t="s">
        <v>11922</v>
      </c>
      <c r="B3602" s="159" t="s">
        <v>11923</v>
      </c>
      <c r="C3602" s="159" t="s">
        <v>13423</v>
      </c>
      <c r="D3602" s="159" t="s">
        <v>13423</v>
      </c>
      <c r="E3602" s="160">
        <v>1</v>
      </c>
      <c r="F3602" s="161">
        <v>5000000</v>
      </c>
      <c r="G3602" s="161">
        <v>5000000</v>
      </c>
      <c r="H3602" s="159" t="s">
        <v>3670</v>
      </c>
      <c r="I3602" s="159" t="s">
        <v>4295</v>
      </c>
      <c r="J3602" s="159" t="s">
        <v>11925</v>
      </c>
      <c r="K3602" s="159" t="s">
        <v>193</v>
      </c>
      <c r="L3602" s="159" t="s">
        <v>14457</v>
      </c>
    </row>
    <row r="3603" spans="1:12" x14ac:dyDescent="0.2">
      <c r="A3603" s="159" t="s">
        <v>14458</v>
      </c>
      <c r="B3603" s="159" t="s">
        <v>14459</v>
      </c>
      <c r="C3603" s="159" t="s">
        <v>13423</v>
      </c>
      <c r="D3603" s="159" t="s">
        <v>13423</v>
      </c>
      <c r="E3603" s="160">
        <v>1</v>
      </c>
      <c r="F3603" s="161">
        <v>3500000</v>
      </c>
      <c r="G3603" s="161">
        <v>10000000</v>
      </c>
      <c r="H3603" s="159" t="s">
        <v>3651</v>
      </c>
      <c r="I3603" s="159" t="s">
        <v>5250</v>
      </c>
      <c r="J3603" s="159" t="s">
        <v>5476</v>
      </c>
      <c r="K3603" s="159" t="s">
        <v>199</v>
      </c>
      <c r="L3603" s="159" t="s">
        <v>14460</v>
      </c>
    </row>
    <row r="3604" spans="1:12" x14ac:dyDescent="0.2">
      <c r="A3604" s="159" t="s">
        <v>14461</v>
      </c>
      <c r="B3604" s="159" t="s">
        <v>14462</v>
      </c>
      <c r="C3604" s="159" t="s">
        <v>13423</v>
      </c>
      <c r="D3604" s="159" t="s">
        <v>13423</v>
      </c>
      <c r="E3604" s="160">
        <v>1</v>
      </c>
      <c r="F3604" s="161">
        <v>7440682</v>
      </c>
      <c r="G3604" s="161">
        <v>8357349</v>
      </c>
      <c r="H3604" s="159" t="s">
        <v>3651</v>
      </c>
      <c r="I3604" s="159" t="s">
        <v>3656</v>
      </c>
      <c r="J3604" s="159" t="s">
        <v>6707</v>
      </c>
      <c r="K3604" s="159" t="s">
        <v>193</v>
      </c>
      <c r="L3604" s="159" t="s">
        <v>14463</v>
      </c>
    </row>
    <row r="3605" spans="1:12" x14ac:dyDescent="0.2">
      <c r="A3605" s="159" t="s">
        <v>14464</v>
      </c>
      <c r="B3605" s="159" t="s">
        <v>14465</v>
      </c>
      <c r="C3605" s="159" t="s">
        <v>14466</v>
      </c>
      <c r="D3605" s="159" t="s">
        <v>14466</v>
      </c>
      <c r="E3605" s="160">
        <v>1</v>
      </c>
      <c r="F3605" s="161">
        <v>68480000</v>
      </c>
      <c r="G3605" s="161">
        <v>68480000</v>
      </c>
      <c r="H3605" s="159" t="s">
        <v>3651</v>
      </c>
      <c r="I3605" s="159" t="s">
        <v>3656</v>
      </c>
      <c r="J3605" s="159" t="s">
        <v>5849</v>
      </c>
      <c r="K3605" s="159"/>
      <c r="L3605" s="159" t="s">
        <v>14467</v>
      </c>
    </row>
    <row r="3606" spans="1:12" x14ac:dyDescent="0.2">
      <c r="A3606" s="159" t="s">
        <v>14468</v>
      </c>
      <c r="B3606" s="159" t="s">
        <v>14469</v>
      </c>
      <c r="C3606" s="159" t="s">
        <v>14470</v>
      </c>
      <c r="D3606" s="159" t="s">
        <v>14470</v>
      </c>
      <c r="E3606" s="160">
        <v>1</v>
      </c>
      <c r="F3606" s="161">
        <v>200000</v>
      </c>
      <c r="G3606" s="161">
        <v>200000</v>
      </c>
      <c r="H3606" s="159" t="s">
        <v>3651</v>
      </c>
      <c r="I3606" s="159" t="s">
        <v>4846</v>
      </c>
      <c r="J3606" s="159" t="s">
        <v>4958</v>
      </c>
      <c r="K3606" s="159" t="s">
        <v>199</v>
      </c>
      <c r="L3606" s="159" t="s">
        <v>14471</v>
      </c>
    </row>
    <row r="3607" spans="1:12" x14ac:dyDescent="0.2">
      <c r="A3607" s="159" t="s">
        <v>14472</v>
      </c>
      <c r="B3607" s="159" t="s">
        <v>14473</v>
      </c>
      <c r="C3607" s="159" t="s">
        <v>14470</v>
      </c>
      <c r="D3607" s="159" t="s">
        <v>14470</v>
      </c>
      <c r="E3607" s="160">
        <v>1</v>
      </c>
      <c r="F3607" s="161">
        <v>1300000</v>
      </c>
      <c r="G3607" s="161">
        <v>2500000</v>
      </c>
      <c r="H3607" s="159" t="s">
        <v>3651</v>
      </c>
      <c r="I3607" s="159" t="s">
        <v>3656</v>
      </c>
      <c r="J3607" s="159" t="s">
        <v>5077</v>
      </c>
      <c r="K3607" s="159"/>
      <c r="L3607" s="159" t="s">
        <v>14474</v>
      </c>
    </row>
    <row r="3608" spans="1:12" x14ac:dyDescent="0.2">
      <c r="A3608" s="159" t="s">
        <v>13545</v>
      </c>
      <c r="B3608" s="159" t="s">
        <v>13546</v>
      </c>
      <c r="C3608" s="159" t="s">
        <v>14475</v>
      </c>
      <c r="D3608" s="159" t="s">
        <v>14475</v>
      </c>
      <c r="E3608" s="160">
        <v>1</v>
      </c>
      <c r="F3608" s="161">
        <v>0</v>
      </c>
      <c r="G3608" s="161">
        <v>1000000</v>
      </c>
      <c r="H3608" s="159" t="s">
        <v>3670</v>
      </c>
      <c r="I3608" s="159" t="s">
        <v>4940</v>
      </c>
      <c r="J3608" s="159" t="s">
        <v>13547</v>
      </c>
      <c r="K3608" s="159" t="s">
        <v>199</v>
      </c>
      <c r="L3608" s="159" t="s">
        <v>14476</v>
      </c>
    </row>
    <row r="3609" spans="1:12" x14ac:dyDescent="0.2">
      <c r="A3609" s="159" t="s">
        <v>14477</v>
      </c>
      <c r="B3609" s="159" t="s">
        <v>14478</v>
      </c>
      <c r="C3609" s="159" t="s">
        <v>14479</v>
      </c>
      <c r="D3609" s="159" t="s">
        <v>14479</v>
      </c>
      <c r="E3609" s="160">
        <v>1</v>
      </c>
      <c r="F3609" s="161">
        <v>559328</v>
      </c>
      <c r="G3609" s="161">
        <v>900000</v>
      </c>
      <c r="H3609" s="159" t="s">
        <v>3651</v>
      </c>
      <c r="I3609" s="159" t="s">
        <v>3656</v>
      </c>
      <c r="J3609" s="159" t="s">
        <v>8011</v>
      </c>
      <c r="K3609" s="159" t="s">
        <v>193</v>
      </c>
      <c r="L3609" s="159" t="s">
        <v>14480</v>
      </c>
    </row>
    <row r="3610" spans="1:12" x14ac:dyDescent="0.2">
      <c r="A3610" s="159" t="s">
        <v>14481</v>
      </c>
      <c r="B3610" s="159" t="s">
        <v>14482</v>
      </c>
      <c r="C3610" s="159" t="s">
        <v>14479</v>
      </c>
      <c r="D3610" s="159" t="s">
        <v>14479</v>
      </c>
      <c r="E3610" s="160">
        <v>1</v>
      </c>
      <c r="F3610" s="161">
        <v>16373737</v>
      </c>
      <c r="G3610" s="161">
        <v>22158515</v>
      </c>
      <c r="H3610" s="159" t="s">
        <v>3651</v>
      </c>
      <c r="I3610" s="159" t="s">
        <v>8268</v>
      </c>
      <c r="J3610" s="159" t="s">
        <v>14483</v>
      </c>
      <c r="K3610" s="159" t="s">
        <v>199</v>
      </c>
      <c r="L3610" s="159" t="s">
        <v>14484</v>
      </c>
    </row>
    <row r="3611" spans="1:12" x14ac:dyDescent="0.2">
      <c r="A3611" s="159" t="s">
        <v>14485</v>
      </c>
      <c r="B3611" s="159" t="s">
        <v>14486</v>
      </c>
      <c r="C3611" s="159" t="s">
        <v>14479</v>
      </c>
      <c r="D3611" s="159" t="s">
        <v>14479</v>
      </c>
      <c r="E3611" s="160">
        <v>1</v>
      </c>
      <c r="F3611" s="161">
        <v>25000</v>
      </c>
      <c r="G3611" s="161">
        <v>3000000</v>
      </c>
      <c r="H3611" s="159" t="s">
        <v>3651</v>
      </c>
      <c r="I3611" s="159" t="s">
        <v>3663</v>
      </c>
      <c r="J3611" s="159" t="s">
        <v>14487</v>
      </c>
      <c r="K3611" s="159" t="s">
        <v>196</v>
      </c>
      <c r="L3611" s="159" t="s">
        <v>14488</v>
      </c>
    </row>
    <row r="3612" spans="1:12" x14ac:dyDescent="0.2">
      <c r="A3612" s="159" t="s">
        <v>14489</v>
      </c>
      <c r="B3612" s="159" t="s">
        <v>14490</v>
      </c>
      <c r="C3612" s="159" t="s">
        <v>14336</v>
      </c>
      <c r="D3612" s="159" t="s">
        <v>14336</v>
      </c>
      <c r="E3612" s="160">
        <v>1</v>
      </c>
      <c r="F3612" s="161">
        <v>6090946</v>
      </c>
      <c r="G3612" s="161">
        <v>6090946</v>
      </c>
      <c r="H3612" s="159" t="s">
        <v>3670</v>
      </c>
      <c r="I3612" s="159" t="s">
        <v>3680</v>
      </c>
      <c r="J3612" s="159" t="s">
        <v>3680</v>
      </c>
      <c r="K3612" s="159" t="s">
        <v>199</v>
      </c>
      <c r="L3612" s="159" t="s">
        <v>14491</v>
      </c>
    </row>
    <row r="3613" spans="1:12" x14ac:dyDescent="0.2">
      <c r="A3613" s="159" t="s">
        <v>14489</v>
      </c>
      <c r="B3613" s="159" t="s">
        <v>14490</v>
      </c>
      <c r="C3613" s="159" t="s">
        <v>14336</v>
      </c>
      <c r="D3613" s="159" t="s">
        <v>14336</v>
      </c>
      <c r="E3613" s="160">
        <v>1</v>
      </c>
      <c r="F3613" s="161">
        <v>0</v>
      </c>
      <c r="G3613" s="161">
        <v>4366118</v>
      </c>
      <c r="H3613" s="159" t="s">
        <v>3670</v>
      </c>
      <c r="I3613" s="159" t="s">
        <v>3680</v>
      </c>
      <c r="J3613" s="159" t="s">
        <v>3680</v>
      </c>
      <c r="K3613" s="159" t="s">
        <v>199</v>
      </c>
      <c r="L3613" s="159" t="s">
        <v>14492</v>
      </c>
    </row>
    <row r="3614" spans="1:12" x14ac:dyDescent="0.2">
      <c r="A3614" s="159" t="s">
        <v>13324</v>
      </c>
      <c r="B3614" s="159" t="s">
        <v>13325</v>
      </c>
      <c r="C3614" s="159" t="s">
        <v>14336</v>
      </c>
      <c r="D3614" s="159" t="s">
        <v>14336</v>
      </c>
      <c r="E3614" s="160">
        <v>1</v>
      </c>
      <c r="F3614" s="161">
        <v>810000</v>
      </c>
      <c r="G3614" s="161">
        <v>810000</v>
      </c>
      <c r="H3614" s="159" t="s">
        <v>3651</v>
      </c>
      <c r="I3614" s="159" t="s">
        <v>5565</v>
      </c>
      <c r="J3614" s="159" t="s">
        <v>5566</v>
      </c>
      <c r="K3614" s="159" t="s">
        <v>189</v>
      </c>
      <c r="L3614" s="159" t="s">
        <v>14493</v>
      </c>
    </row>
    <row r="3615" spans="1:12" x14ac:dyDescent="0.2">
      <c r="A3615" s="159" t="s">
        <v>14494</v>
      </c>
      <c r="B3615" s="159" t="s">
        <v>14495</v>
      </c>
      <c r="C3615" s="159" t="s">
        <v>14336</v>
      </c>
      <c r="D3615" s="159" t="s">
        <v>14336</v>
      </c>
      <c r="E3615" s="160">
        <v>1</v>
      </c>
      <c r="F3615" s="161">
        <v>1167544</v>
      </c>
      <c r="G3615" s="161">
        <v>1200000</v>
      </c>
      <c r="H3615" s="159" t="s">
        <v>3651</v>
      </c>
      <c r="I3615" s="159" t="s">
        <v>3753</v>
      </c>
      <c r="J3615" s="159" t="s">
        <v>13688</v>
      </c>
      <c r="K3615" s="159"/>
      <c r="L3615" s="159" t="s">
        <v>14496</v>
      </c>
    </row>
    <row r="3616" spans="1:12" x14ac:dyDescent="0.2">
      <c r="A3616" s="159" t="s">
        <v>14497</v>
      </c>
      <c r="B3616" s="159" t="s">
        <v>14498</v>
      </c>
      <c r="C3616" s="159" t="s">
        <v>11146</v>
      </c>
      <c r="D3616" s="159" t="s">
        <v>11146</v>
      </c>
      <c r="E3616" s="160">
        <v>1</v>
      </c>
      <c r="F3616" s="161">
        <v>842211</v>
      </c>
      <c r="G3616" s="161">
        <v>10000000</v>
      </c>
      <c r="H3616" s="159" t="s">
        <v>3651</v>
      </c>
      <c r="I3616" s="159" t="s">
        <v>4846</v>
      </c>
      <c r="J3616" s="159" t="s">
        <v>4968</v>
      </c>
      <c r="K3616" s="159"/>
      <c r="L3616" s="159" t="s">
        <v>14499</v>
      </c>
    </row>
    <row r="3617" spans="1:12" x14ac:dyDescent="0.2">
      <c r="A3617" s="159" t="s">
        <v>14500</v>
      </c>
      <c r="B3617" s="159" t="s">
        <v>14501</v>
      </c>
      <c r="C3617" s="159" t="s">
        <v>11146</v>
      </c>
      <c r="D3617" s="159" t="s">
        <v>11146</v>
      </c>
      <c r="E3617" s="160">
        <v>1</v>
      </c>
      <c r="F3617" s="161">
        <v>17892698</v>
      </c>
      <c r="G3617" s="161">
        <v>17892698</v>
      </c>
      <c r="H3617" s="159" t="s">
        <v>3651</v>
      </c>
      <c r="I3617" s="159" t="s">
        <v>3656</v>
      </c>
      <c r="J3617" s="159" t="s">
        <v>5352</v>
      </c>
      <c r="K3617" s="159"/>
      <c r="L3617" s="159" t="s">
        <v>14502</v>
      </c>
    </row>
    <row r="3618" spans="1:12" x14ac:dyDescent="0.2">
      <c r="A3618" s="159" t="s">
        <v>14503</v>
      </c>
      <c r="B3618" s="159" t="s">
        <v>14504</v>
      </c>
      <c r="C3618" s="159" t="s">
        <v>11146</v>
      </c>
      <c r="D3618" s="159" t="s">
        <v>11146</v>
      </c>
      <c r="E3618" s="160">
        <v>1</v>
      </c>
      <c r="F3618" s="161">
        <v>344514</v>
      </c>
      <c r="G3618" s="161">
        <v>843153</v>
      </c>
      <c r="H3618" s="159" t="s">
        <v>3651</v>
      </c>
      <c r="I3618" s="159" t="s">
        <v>3776</v>
      </c>
      <c r="J3618" s="159" t="s">
        <v>5429</v>
      </c>
      <c r="K3618" s="159"/>
      <c r="L3618" s="159" t="s">
        <v>14505</v>
      </c>
    </row>
    <row r="3619" spans="1:12" x14ac:dyDescent="0.2">
      <c r="A3619" s="159" t="s">
        <v>14506</v>
      </c>
      <c r="B3619" s="159" t="s">
        <v>14507</v>
      </c>
      <c r="C3619" s="159" t="s">
        <v>11146</v>
      </c>
      <c r="D3619" s="159" t="s">
        <v>11146</v>
      </c>
      <c r="E3619" s="160">
        <v>1</v>
      </c>
      <c r="F3619" s="161">
        <v>3582315</v>
      </c>
      <c r="G3619" s="161">
        <v>4223097</v>
      </c>
      <c r="H3619" s="159" t="s">
        <v>3651</v>
      </c>
      <c r="I3619" s="159" t="s">
        <v>6565</v>
      </c>
      <c r="J3619" s="159" t="s">
        <v>3663</v>
      </c>
      <c r="K3619" s="159" t="s">
        <v>185</v>
      </c>
      <c r="L3619" s="159" t="s">
        <v>14508</v>
      </c>
    </row>
    <row r="3620" spans="1:12" x14ac:dyDescent="0.2">
      <c r="A3620" s="159" t="s">
        <v>11775</v>
      </c>
      <c r="B3620" s="159" t="s">
        <v>11776</v>
      </c>
      <c r="C3620" s="159" t="s">
        <v>14509</v>
      </c>
      <c r="D3620" s="159" t="s">
        <v>14509</v>
      </c>
      <c r="E3620" s="160">
        <v>1</v>
      </c>
      <c r="F3620" s="161">
        <v>7399999</v>
      </c>
      <c r="G3620" s="161">
        <v>7399999</v>
      </c>
      <c r="H3620" s="159" t="s">
        <v>3651</v>
      </c>
      <c r="I3620" s="159" t="s">
        <v>3656</v>
      </c>
      <c r="J3620" s="159" t="s">
        <v>14510</v>
      </c>
      <c r="K3620" s="159"/>
      <c r="L3620" s="159" t="s">
        <v>14511</v>
      </c>
    </row>
    <row r="3621" spans="1:12" x14ac:dyDescent="0.2">
      <c r="A3621" s="159" t="s">
        <v>6340</v>
      </c>
      <c r="B3621" s="159" t="s">
        <v>6341</v>
      </c>
      <c r="C3621" s="159" t="s">
        <v>14509</v>
      </c>
      <c r="D3621" s="159" t="s">
        <v>14509</v>
      </c>
      <c r="E3621" s="160">
        <v>1</v>
      </c>
      <c r="F3621" s="161">
        <v>500000</v>
      </c>
      <c r="G3621" s="161">
        <v>50500000</v>
      </c>
      <c r="H3621" s="159" t="s">
        <v>3651</v>
      </c>
      <c r="I3621" s="159" t="s">
        <v>3656</v>
      </c>
      <c r="J3621" s="159" t="s">
        <v>5352</v>
      </c>
      <c r="K3621" s="159"/>
      <c r="L3621" s="159" t="s">
        <v>14512</v>
      </c>
    </row>
    <row r="3622" spans="1:12" x14ac:dyDescent="0.2">
      <c r="A3622" s="159" t="s">
        <v>14513</v>
      </c>
      <c r="B3622" s="159" t="s">
        <v>14514</v>
      </c>
      <c r="C3622" s="159" t="s">
        <v>14515</v>
      </c>
      <c r="D3622" s="159" t="s">
        <v>14515</v>
      </c>
      <c r="E3622" s="160">
        <v>1</v>
      </c>
      <c r="F3622" s="161">
        <v>856988</v>
      </c>
      <c r="G3622" s="161">
        <v>1500000</v>
      </c>
      <c r="H3622" s="159" t="s">
        <v>3651</v>
      </c>
      <c r="I3622" s="159" t="s">
        <v>3753</v>
      </c>
      <c r="J3622" s="159" t="s">
        <v>14516</v>
      </c>
      <c r="K3622" s="159"/>
      <c r="L3622" s="159" t="s">
        <v>14517</v>
      </c>
    </row>
    <row r="3623" spans="1:12" x14ac:dyDescent="0.2">
      <c r="A3623" s="159" t="s">
        <v>14518</v>
      </c>
      <c r="B3623" s="159" t="s">
        <v>14519</v>
      </c>
      <c r="C3623" s="159" t="s">
        <v>14515</v>
      </c>
      <c r="D3623" s="159" t="s">
        <v>14515</v>
      </c>
      <c r="E3623" s="160">
        <v>1</v>
      </c>
      <c r="F3623" s="161">
        <v>130000</v>
      </c>
      <c r="G3623" s="161">
        <v>3000000</v>
      </c>
      <c r="H3623" s="159" t="s">
        <v>3651</v>
      </c>
      <c r="I3623" s="159" t="s">
        <v>3656</v>
      </c>
      <c r="J3623" s="159" t="s">
        <v>3899</v>
      </c>
      <c r="K3623" s="159" t="s">
        <v>193</v>
      </c>
      <c r="L3623" s="159" t="s">
        <v>14520</v>
      </c>
    </row>
    <row r="3624" spans="1:12" x14ac:dyDescent="0.2">
      <c r="A3624" s="159" t="s">
        <v>14518</v>
      </c>
      <c r="B3624" s="159" t="s">
        <v>14519</v>
      </c>
      <c r="C3624" s="159" t="s">
        <v>14515</v>
      </c>
      <c r="D3624" s="159" t="s">
        <v>14515</v>
      </c>
      <c r="E3624" s="160">
        <v>1</v>
      </c>
      <c r="F3624" s="161">
        <v>500000</v>
      </c>
      <c r="G3624" s="161">
        <v>500000</v>
      </c>
      <c r="H3624" s="159" t="s">
        <v>3651</v>
      </c>
      <c r="I3624" s="159" t="s">
        <v>3656</v>
      </c>
      <c r="J3624" s="159" t="s">
        <v>3899</v>
      </c>
      <c r="K3624" s="159" t="s">
        <v>193</v>
      </c>
      <c r="L3624" s="159" t="s">
        <v>14521</v>
      </c>
    </row>
    <row r="3625" spans="1:12" x14ac:dyDescent="0.2">
      <c r="A3625" s="159" t="s">
        <v>14522</v>
      </c>
      <c r="B3625" s="159" t="s">
        <v>14523</v>
      </c>
      <c r="C3625" s="159" t="s">
        <v>14515</v>
      </c>
      <c r="D3625" s="159" t="s">
        <v>14515</v>
      </c>
      <c r="E3625" s="160">
        <v>1</v>
      </c>
      <c r="F3625" s="161">
        <v>100000</v>
      </c>
      <c r="G3625" s="161">
        <v>10000000</v>
      </c>
      <c r="H3625" s="159" t="s">
        <v>3651</v>
      </c>
      <c r="I3625" s="159" t="s">
        <v>3656</v>
      </c>
      <c r="J3625" s="159" t="s">
        <v>3881</v>
      </c>
      <c r="K3625" s="159" t="s">
        <v>193</v>
      </c>
      <c r="L3625" s="159" t="s">
        <v>14524</v>
      </c>
    </row>
    <row r="3626" spans="1:12" x14ac:dyDescent="0.2">
      <c r="A3626" s="159" t="s">
        <v>9646</v>
      </c>
      <c r="B3626" s="159" t="s">
        <v>9647</v>
      </c>
      <c r="C3626" s="159" t="s">
        <v>14515</v>
      </c>
      <c r="D3626" s="159" t="s">
        <v>14515</v>
      </c>
      <c r="E3626" s="160">
        <v>1</v>
      </c>
      <c r="F3626" s="161">
        <v>10621804</v>
      </c>
      <c r="G3626" s="161">
        <v>36000000</v>
      </c>
      <c r="H3626" s="159" t="s">
        <v>3651</v>
      </c>
      <c r="I3626" s="159" t="s">
        <v>3656</v>
      </c>
      <c r="J3626" s="159" t="s">
        <v>13219</v>
      </c>
      <c r="K3626" s="159" t="s">
        <v>193</v>
      </c>
      <c r="L3626" s="159" t="s">
        <v>14525</v>
      </c>
    </row>
    <row r="3627" spans="1:12" x14ac:dyDescent="0.2">
      <c r="A3627" s="159" t="s">
        <v>12053</v>
      </c>
      <c r="B3627" s="159" t="s">
        <v>12054</v>
      </c>
      <c r="C3627" s="159" t="s">
        <v>14515</v>
      </c>
      <c r="D3627" s="159" t="s">
        <v>14515</v>
      </c>
      <c r="E3627" s="160">
        <v>1</v>
      </c>
      <c r="F3627" s="161">
        <v>0</v>
      </c>
      <c r="G3627" s="161">
        <v>20000000</v>
      </c>
      <c r="H3627" s="159" t="s">
        <v>3651</v>
      </c>
      <c r="I3627" s="159" t="s">
        <v>3690</v>
      </c>
      <c r="J3627" s="159" t="s">
        <v>14526</v>
      </c>
      <c r="K3627" s="159" t="s">
        <v>196</v>
      </c>
      <c r="L3627" s="159" t="s">
        <v>14527</v>
      </c>
    </row>
    <row r="3628" spans="1:12" x14ac:dyDescent="0.2">
      <c r="A3628" s="159" t="s">
        <v>14528</v>
      </c>
      <c r="B3628" s="159" t="s">
        <v>14529</v>
      </c>
      <c r="C3628" s="159" t="s">
        <v>14530</v>
      </c>
      <c r="D3628" s="159" t="s">
        <v>14530</v>
      </c>
      <c r="E3628" s="160">
        <v>2</v>
      </c>
      <c r="F3628" s="161">
        <v>8065000</v>
      </c>
      <c r="G3628" s="161">
        <v>8065000</v>
      </c>
      <c r="H3628" s="159" t="s">
        <v>3651</v>
      </c>
      <c r="I3628" s="159" t="s">
        <v>3656</v>
      </c>
      <c r="J3628" s="159" t="s">
        <v>14531</v>
      </c>
      <c r="K3628" s="159"/>
      <c r="L3628" s="159" t="s">
        <v>14532</v>
      </c>
    </row>
    <row r="3629" spans="1:12" x14ac:dyDescent="0.2">
      <c r="A3629" s="159" t="s">
        <v>14528</v>
      </c>
      <c r="B3629" s="159" t="s">
        <v>14529</v>
      </c>
      <c r="C3629" s="159" t="s">
        <v>14530</v>
      </c>
      <c r="D3629" s="159" t="s">
        <v>14530</v>
      </c>
      <c r="E3629" s="160">
        <v>1</v>
      </c>
      <c r="F3629" s="161">
        <v>7510059</v>
      </c>
      <c r="G3629" s="161">
        <v>7510059</v>
      </c>
      <c r="H3629" s="159" t="s">
        <v>3651</v>
      </c>
      <c r="I3629" s="159" t="s">
        <v>3656</v>
      </c>
      <c r="J3629" s="159" t="s">
        <v>14531</v>
      </c>
      <c r="K3629" s="159"/>
      <c r="L3629" s="159" t="s">
        <v>14533</v>
      </c>
    </row>
    <row r="3630" spans="1:12" x14ac:dyDescent="0.2">
      <c r="A3630" s="159" t="s">
        <v>14534</v>
      </c>
      <c r="B3630" s="159" t="s">
        <v>14535</v>
      </c>
      <c r="C3630" s="159" t="s">
        <v>14530</v>
      </c>
      <c r="D3630" s="159" t="s">
        <v>14530</v>
      </c>
      <c r="E3630" s="160">
        <v>1</v>
      </c>
      <c r="F3630" s="161">
        <v>2162300</v>
      </c>
      <c r="G3630" s="161">
        <v>2162300</v>
      </c>
      <c r="H3630" s="159" t="s">
        <v>3651</v>
      </c>
      <c r="I3630" s="159" t="s">
        <v>3656</v>
      </c>
      <c r="J3630" s="159" t="s">
        <v>3881</v>
      </c>
      <c r="K3630" s="159" t="s">
        <v>196</v>
      </c>
      <c r="L3630" s="159" t="s">
        <v>14536</v>
      </c>
    </row>
    <row r="3631" spans="1:12" x14ac:dyDescent="0.2">
      <c r="A3631" s="159" t="s">
        <v>6991</v>
      </c>
      <c r="B3631" s="159" t="s">
        <v>6992</v>
      </c>
      <c r="C3631" s="159" t="s">
        <v>14537</v>
      </c>
      <c r="D3631" s="159" t="s">
        <v>14537</v>
      </c>
      <c r="E3631" s="160">
        <v>1</v>
      </c>
      <c r="F3631" s="161">
        <v>1450017</v>
      </c>
      <c r="G3631" s="161">
        <v>1450017</v>
      </c>
      <c r="H3631" s="159" t="s">
        <v>3651</v>
      </c>
      <c r="I3631" s="159" t="s">
        <v>3671</v>
      </c>
      <c r="J3631" s="159" t="s">
        <v>4835</v>
      </c>
      <c r="K3631" s="159"/>
      <c r="L3631" s="159" t="s">
        <v>14538</v>
      </c>
    </row>
    <row r="3632" spans="1:12" x14ac:dyDescent="0.2">
      <c r="A3632" s="159" t="s">
        <v>14539</v>
      </c>
      <c r="B3632" s="159" t="s">
        <v>14540</v>
      </c>
      <c r="C3632" s="159" t="s">
        <v>14537</v>
      </c>
      <c r="D3632" s="159" t="s">
        <v>14537</v>
      </c>
      <c r="E3632" s="160">
        <v>1</v>
      </c>
      <c r="F3632" s="161">
        <v>224</v>
      </c>
      <c r="G3632" s="161">
        <v>224</v>
      </c>
      <c r="H3632" s="159" t="s">
        <v>3651</v>
      </c>
      <c r="I3632" s="159" t="s">
        <v>3871</v>
      </c>
      <c r="J3632" s="159" t="s">
        <v>14541</v>
      </c>
      <c r="K3632" s="159" t="s">
        <v>193</v>
      </c>
      <c r="L3632" s="159" t="s">
        <v>14542</v>
      </c>
    </row>
    <row r="3633" spans="1:12" x14ac:dyDescent="0.2">
      <c r="A3633" s="159" t="s">
        <v>14543</v>
      </c>
      <c r="B3633" s="159" t="s">
        <v>14544</v>
      </c>
      <c r="C3633" s="159" t="s">
        <v>14537</v>
      </c>
      <c r="D3633" s="159" t="s">
        <v>14537</v>
      </c>
      <c r="E3633" s="160">
        <v>1</v>
      </c>
      <c r="F3633" s="161">
        <v>464875</v>
      </c>
      <c r="G3633" s="161">
        <v>465000</v>
      </c>
      <c r="H3633" s="159" t="s">
        <v>3651</v>
      </c>
      <c r="I3633" s="159" t="s">
        <v>3810</v>
      </c>
      <c r="J3633" s="159" t="s">
        <v>5617</v>
      </c>
      <c r="K3633" s="159" t="s">
        <v>196</v>
      </c>
      <c r="L3633" s="159" t="s">
        <v>14545</v>
      </c>
    </row>
    <row r="3634" spans="1:12" x14ac:dyDescent="0.2">
      <c r="A3634" s="159" t="s">
        <v>14546</v>
      </c>
      <c r="B3634" s="159" t="s">
        <v>14547</v>
      </c>
      <c r="C3634" s="159" t="s">
        <v>14548</v>
      </c>
      <c r="D3634" s="159" t="s">
        <v>14548</v>
      </c>
      <c r="E3634" s="160">
        <v>1</v>
      </c>
      <c r="F3634" s="161">
        <v>225000</v>
      </c>
      <c r="G3634" s="161">
        <v>500000</v>
      </c>
      <c r="H3634" s="159" t="s">
        <v>3651</v>
      </c>
      <c r="I3634" s="159" t="s">
        <v>3690</v>
      </c>
      <c r="J3634" s="159" t="s">
        <v>6429</v>
      </c>
      <c r="K3634" s="159" t="s">
        <v>314</v>
      </c>
      <c r="L3634" s="159" t="s">
        <v>14549</v>
      </c>
    </row>
    <row r="3635" spans="1:12" x14ac:dyDescent="0.2">
      <c r="A3635" s="159" t="s">
        <v>14550</v>
      </c>
      <c r="B3635" s="159" t="s">
        <v>14551</v>
      </c>
      <c r="C3635" s="159" t="s">
        <v>14548</v>
      </c>
      <c r="D3635" s="159" t="s">
        <v>14548</v>
      </c>
      <c r="E3635" s="160">
        <v>1</v>
      </c>
      <c r="F3635" s="161">
        <v>200000</v>
      </c>
      <c r="G3635" s="161">
        <v>1500000</v>
      </c>
      <c r="H3635" s="159" t="s">
        <v>3670</v>
      </c>
      <c r="I3635" s="159" t="s">
        <v>3810</v>
      </c>
      <c r="J3635" s="159" t="s">
        <v>6071</v>
      </c>
      <c r="K3635" s="159"/>
      <c r="L3635" s="159" t="s">
        <v>14552</v>
      </c>
    </row>
    <row r="3636" spans="1:12" x14ac:dyDescent="0.2">
      <c r="A3636" s="159" t="s">
        <v>14553</v>
      </c>
      <c r="B3636" s="159" t="s">
        <v>14554</v>
      </c>
      <c r="C3636" s="159" t="s">
        <v>14555</v>
      </c>
      <c r="D3636" s="159" t="s">
        <v>14555</v>
      </c>
      <c r="E3636" s="160">
        <v>1</v>
      </c>
      <c r="F3636" s="161">
        <v>250000</v>
      </c>
      <c r="G3636" s="161">
        <v>4200000</v>
      </c>
      <c r="H3636" s="159" t="s">
        <v>3651</v>
      </c>
      <c r="I3636" s="159" t="s">
        <v>3680</v>
      </c>
      <c r="J3636" s="159" t="s">
        <v>5539</v>
      </c>
      <c r="K3636" s="159" t="s">
        <v>185</v>
      </c>
      <c r="L3636" s="159" t="s">
        <v>14556</v>
      </c>
    </row>
    <row r="3637" spans="1:12" x14ac:dyDescent="0.2">
      <c r="A3637" s="159" t="s">
        <v>11838</v>
      </c>
      <c r="B3637" s="159" t="s">
        <v>11839</v>
      </c>
      <c r="C3637" s="159" t="s">
        <v>14555</v>
      </c>
      <c r="D3637" s="159" t="s">
        <v>14555</v>
      </c>
      <c r="E3637" s="160">
        <v>1</v>
      </c>
      <c r="F3637" s="161">
        <v>2250600</v>
      </c>
      <c r="G3637" s="161">
        <v>4200000</v>
      </c>
      <c r="H3637" s="159" t="s">
        <v>3651</v>
      </c>
      <c r="I3637" s="159" t="s">
        <v>3671</v>
      </c>
      <c r="J3637" s="159" t="s">
        <v>7177</v>
      </c>
      <c r="K3637" s="159"/>
      <c r="L3637" s="159" t="s">
        <v>14557</v>
      </c>
    </row>
    <row r="3638" spans="1:12" x14ac:dyDescent="0.2">
      <c r="A3638" s="159" t="s">
        <v>7838</v>
      </c>
      <c r="B3638" s="159" t="s">
        <v>7839</v>
      </c>
      <c r="C3638" s="159" t="s">
        <v>14555</v>
      </c>
      <c r="D3638" s="159" t="s">
        <v>14555</v>
      </c>
      <c r="E3638" s="160">
        <v>1</v>
      </c>
      <c r="F3638" s="161">
        <v>3000000</v>
      </c>
      <c r="G3638" s="161">
        <v>5000000</v>
      </c>
      <c r="H3638" s="159" t="s">
        <v>3651</v>
      </c>
      <c r="I3638" s="159" t="s">
        <v>3716</v>
      </c>
      <c r="J3638" s="159" t="s">
        <v>7841</v>
      </c>
      <c r="K3638" s="159" t="s">
        <v>189</v>
      </c>
      <c r="L3638" s="159" t="s">
        <v>14558</v>
      </c>
    </row>
    <row r="3639" spans="1:12" x14ac:dyDescent="0.2">
      <c r="A3639" s="159" t="s">
        <v>14559</v>
      </c>
      <c r="B3639" s="159" t="s">
        <v>14560</v>
      </c>
      <c r="C3639" s="159" t="s">
        <v>14555</v>
      </c>
      <c r="D3639" s="159" t="s">
        <v>14555</v>
      </c>
      <c r="E3639" s="160">
        <v>1</v>
      </c>
      <c r="F3639" s="161">
        <v>0</v>
      </c>
      <c r="G3639" s="161">
        <v>5000000</v>
      </c>
      <c r="H3639" s="159" t="s">
        <v>3651</v>
      </c>
      <c r="I3639" s="159" t="s">
        <v>4846</v>
      </c>
      <c r="J3639" s="159" t="s">
        <v>4968</v>
      </c>
      <c r="K3639" s="159" t="s">
        <v>199</v>
      </c>
      <c r="L3639" s="159" t="s">
        <v>14561</v>
      </c>
    </row>
    <row r="3640" spans="1:12" x14ac:dyDescent="0.2">
      <c r="A3640" s="159" t="s">
        <v>14562</v>
      </c>
      <c r="B3640" s="159" t="s">
        <v>14563</v>
      </c>
      <c r="C3640" s="159" t="s">
        <v>14555</v>
      </c>
      <c r="D3640" s="159" t="s">
        <v>14555</v>
      </c>
      <c r="E3640" s="160">
        <v>1</v>
      </c>
      <c r="F3640" s="161">
        <v>4500000</v>
      </c>
      <c r="G3640" s="161">
        <v>6000000</v>
      </c>
      <c r="H3640" s="159" t="s">
        <v>3651</v>
      </c>
      <c r="I3640" s="159" t="s">
        <v>3671</v>
      </c>
      <c r="J3640" s="159" t="s">
        <v>5909</v>
      </c>
      <c r="K3640" s="159" t="s">
        <v>199</v>
      </c>
      <c r="L3640" s="159" t="s">
        <v>14564</v>
      </c>
    </row>
    <row r="3641" spans="1:12" x14ac:dyDescent="0.2">
      <c r="A3641" s="159" t="s">
        <v>14565</v>
      </c>
      <c r="B3641" s="159" t="s">
        <v>14566</v>
      </c>
      <c r="C3641" s="159" t="s">
        <v>14555</v>
      </c>
      <c r="D3641" s="159" t="s">
        <v>14555</v>
      </c>
      <c r="E3641" s="160">
        <v>1</v>
      </c>
      <c r="F3641" s="161">
        <v>1370000</v>
      </c>
      <c r="G3641" s="161">
        <v>2000000</v>
      </c>
      <c r="H3641" s="159" t="s">
        <v>3651</v>
      </c>
      <c r="I3641" s="159" t="s">
        <v>3656</v>
      </c>
      <c r="J3641" s="159" t="s">
        <v>14567</v>
      </c>
      <c r="K3641" s="159" t="s">
        <v>196</v>
      </c>
      <c r="L3641" s="159" t="s">
        <v>14568</v>
      </c>
    </row>
    <row r="3642" spans="1:12" x14ac:dyDescent="0.2">
      <c r="A3642" s="159" t="s">
        <v>13685</v>
      </c>
      <c r="B3642" s="159" t="s">
        <v>13686</v>
      </c>
      <c r="C3642" s="159" t="s">
        <v>14555</v>
      </c>
      <c r="D3642" s="159" t="s">
        <v>12074</v>
      </c>
      <c r="E3642" s="160">
        <v>2</v>
      </c>
      <c r="F3642" s="161">
        <v>500000</v>
      </c>
      <c r="G3642" s="161">
        <v>500000</v>
      </c>
      <c r="H3642" s="159" t="s">
        <v>3651</v>
      </c>
      <c r="I3642" s="159" t="s">
        <v>3753</v>
      </c>
      <c r="J3642" s="159" t="s">
        <v>13688</v>
      </c>
      <c r="K3642" s="159"/>
      <c r="L3642" s="159" t="s">
        <v>14569</v>
      </c>
    </row>
    <row r="3643" spans="1:12" x14ac:dyDescent="0.2">
      <c r="A3643" s="159" t="s">
        <v>6972</v>
      </c>
      <c r="B3643" s="159" t="s">
        <v>6973</v>
      </c>
      <c r="C3643" s="159" t="s">
        <v>14570</v>
      </c>
      <c r="D3643" s="159" t="s">
        <v>14570</v>
      </c>
      <c r="E3643" s="160">
        <v>1</v>
      </c>
      <c r="F3643" s="161">
        <v>55668255</v>
      </c>
      <c r="G3643" s="161">
        <v>59150000</v>
      </c>
      <c r="H3643" s="159" t="s">
        <v>3670</v>
      </c>
      <c r="I3643" s="159" t="s">
        <v>4846</v>
      </c>
      <c r="J3643" s="159" t="s">
        <v>6974</v>
      </c>
      <c r="K3643" s="159"/>
      <c r="L3643" s="159" t="s">
        <v>14571</v>
      </c>
    </row>
    <row r="3644" spans="1:12" x14ac:dyDescent="0.2">
      <c r="A3644" s="159" t="s">
        <v>14572</v>
      </c>
      <c r="B3644" s="159" t="s">
        <v>14573</v>
      </c>
      <c r="C3644" s="159" t="s">
        <v>14570</v>
      </c>
      <c r="D3644" s="159" t="s">
        <v>14570</v>
      </c>
      <c r="E3644" s="160">
        <v>1</v>
      </c>
      <c r="F3644" s="161">
        <v>750000</v>
      </c>
      <c r="G3644" s="161">
        <v>1000000</v>
      </c>
      <c r="H3644" s="159" t="s">
        <v>3670</v>
      </c>
      <c r="I3644" s="159" t="s">
        <v>3871</v>
      </c>
      <c r="J3644" s="159" t="s">
        <v>14574</v>
      </c>
      <c r="K3644" s="159" t="s">
        <v>314</v>
      </c>
      <c r="L3644" s="159" t="s">
        <v>14575</v>
      </c>
    </row>
    <row r="3645" spans="1:12" x14ac:dyDescent="0.2">
      <c r="A3645" s="159" t="s">
        <v>13203</v>
      </c>
      <c r="B3645" s="159" t="s">
        <v>13204</v>
      </c>
      <c r="C3645" s="159" t="s">
        <v>14570</v>
      </c>
      <c r="D3645" s="159" t="s">
        <v>14570</v>
      </c>
      <c r="E3645" s="160">
        <v>1</v>
      </c>
      <c r="F3645" s="161">
        <v>90000</v>
      </c>
      <c r="G3645" s="161">
        <v>300000</v>
      </c>
      <c r="H3645" s="159" t="s">
        <v>3651</v>
      </c>
      <c r="I3645" s="159" t="s">
        <v>3753</v>
      </c>
      <c r="J3645" s="159" t="s">
        <v>14576</v>
      </c>
      <c r="K3645" s="159" t="s">
        <v>199</v>
      </c>
      <c r="L3645" s="159" t="s">
        <v>14577</v>
      </c>
    </row>
    <row r="3646" spans="1:12" x14ac:dyDescent="0.2">
      <c r="A3646" s="159" t="s">
        <v>14578</v>
      </c>
      <c r="B3646" s="159" t="s">
        <v>14579</v>
      </c>
      <c r="C3646" s="159" t="s">
        <v>14580</v>
      </c>
      <c r="D3646" s="159" t="s">
        <v>14580</v>
      </c>
      <c r="E3646" s="160">
        <v>1</v>
      </c>
      <c r="F3646" s="161">
        <v>5399999</v>
      </c>
      <c r="G3646" s="161">
        <v>6599999</v>
      </c>
      <c r="H3646" s="159" t="s">
        <v>3670</v>
      </c>
      <c r="I3646" s="159" t="s">
        <v>3690</v>
      </c>
      <c r="J3646" s="159" t="s">
        <v>14581</v>
      </c>
      <c r="K3646" s="159" t="s">
        <v>199</v>
      </c>
      <c r="L3646" s="159" t="s">
        <v>14582</v>
      </c>
    </row>
    <row r="3647" spans="1:12" x14ac:dyDescent="0.2">
      <c r="A3647" s="159" t="s">
        <v>14583</v>
      </c>
      <c r="B3647" s="159" t="s">
        <v>14584</v>
      </c>
      <c r="C3647" s="159" t="s">
        <v>14580</v>
      </c>
      <c r="D3647" s="159" t="s">
        <v>14580</v>
      </c>
      <c r="E3647" s="160">
        <v>1</v>
      </c>
      <c r="F3647" s="161">
        <v>205000</v>
      </c>
      <c r="G3647" s="161">
        <v>450000</v>
      </c>
      <c r="H3647" s="159" t="s">
        <v>3651</v>
      </c>
      <c r="I3647" s="159" t="s">
        <v>3680</v>
      </c>
      <c r="J3647" s="159" t="s">
        <v>14585</v>
      </c>
      <c r="K3647" s="159" t="s">
        <v>196</v>
      </c>
      <c r="L3647" s="159" t="s">
        <v>14586</v>
      </c>
    </row>
    <row r="3648" spans="1:12" x14ac:dyDescent="0.2">
      <c r="A3648" s="159" t="s">
        <v>14578</v>
      </c>
      <c r="B3648" s="159" t="s">
        <v>14579</v>
      </c>
      <c r="C3648" s="159" t="s">
        <v>14580</v>
      </c>
      <c r="D3648" s="159" t="s">
        <v>14580</v>
      </c>
      <c r="E3648" s="160">
        <v>1</v>
      </c>
      <c r="F3648" s="161">
        <v>1940500</v>
      </c>
      <c r="G3648" s="161">
        <v>2817250</v>
      </c>
      <c r="H3648" s="159" t="s">
        <v>3670</v>
      </c>
      <c r="I3648" s="159" t="s">
        <v>3690</v>
      </c>
      <c r="J3648" s="159" t="s">
        <v>14581</v>
      </c>
      <c r="K3648" s="159" t="s">
        <v>199</v>
      </c>
      <c r="L3648" s="159" t="s">
        <v>14587</v>
      </c>
    </row>
    <row r="3649" spans="1:12" x14ac:dyDescent="0.2">
      <c r="A3649" s="159" t="s">
        <v>8719</v>
      </c>
      <c r="B3649" s="159" t="s">
        <v>8720</v>
      </c>
      <c r="C3649" s="159" t="s">
        <v>3199</v>
      </c>
      <c r="D3649" s="159" t="s">
        <v>3199</v>
      </c>
      <c r="E3649" s="160">
        <v>1</v>
      </c>
      <c r="F3649" s="161">
        <v>0</v>
      </c>
      <c r="G3649" s="161">
        <v>15000000</v>
      </c>
      <c r="H3649" s="159" t="s">
        <v>3670</v>
      </c>
      <c r="I3649" s="159" t="s">
        <v>3871</v>
      </c>
      <c r="J3649" s="159" t="s">
        <v>8722</v>
      </c>
      <c r="K3649" s="159"/>
      <c r="L3649" s="159" t="s">
        <v>14588</v>
      </c>
    </row>
    <row r="3650" spans="1:12" x14ac:dyDescent="0.2">
      <c r="A3650" s="159" t="s">
        <v>14589</v>
      </c>
      <c r="B3650" s="159" t="s">
        <v>14590</v>
      </c>
      <c r="C3650" s="159" t="s">
        <v>3199</v>
      </c>
      <c r="D3650" s="159" t="s">
        <v>3199</v>
      </c>
      <c r="E3650" s="160">
        <v>1</v>
      </c>
      <c r="F3650" s="161">
        <v>3384616</v>
      </c>
      <c r="G3650" s="161">
        <v>3384616</v>
      </c>
      <c r="H3650" s="159" t="s">
        <v>3670</v>
      </c>
      <c r="I3650" s="159" t="s">
        <v>3818</v>
      </c>
      <c r="J3650" s="159" t="s">
        <v>6380</v>
      </c>
      <c r="K3650" s="159"/>
      <c r="L3650" s="159" t="s">
        <v>14591</v>
      </c>
    </row>
    <row r="3651" spans="1:12" x14ac:dyDescent="0.2">
      <c r="A3651" s="159" t="s">
        <v>8193</v>
      </c>
      <c r="B3651" s="159" t="s">
        <v>8194</v>
      </c>
      <c r="C3651" s="159" t="s">
        <v>2292</v>
      </c>
      <c r="D3651" s="159" t="s">
        <v>2292</v>
      </c>
      <c r="E3651" s="160">
        <v>1</v>
      </c>
      <c r="F3651" s="161">
        <v>500000</v>
      </c>
      <c r="G3651" s="161">
        <v>3000000</v>
      </c>
      <c r="H3651" s="159" t="s">
        <v>3651</v>
      </c>
      <c r="I3651" s="159" t="s">
        <v>5794</v>
      </c>
      <c r="J3651" s="159" t="s">
        <v>7876</v>
      </c>
      <c r="K3651" s="159" t="s">
        <v>185</v>
      </c>
      <c r="L3651" s="159" t="s">
        <v>14592</v>
      </c>
    </row>
    <row r="3652" spans="1:12" x14ac:dyDescent="0.2">
      <c r="A3652" s="159" t="s">
        <v>14593</v>
      </c>
      <c r="B3652" s="159" t="s">
        <v>14594</v>
      </c>
      <c r="C3652" s="159" t="s">
        <v>2292</v>
      </c>
      <c r="D3652" s="159" t="s">
        <v>2292</v>
      </c>
      <c r="E3652" s="160">
        <v>1</v>
      </c>
      <c r="F3652" s="161">
        <v>115540057</v>
      </c>
      <c r="G3652" s="161">
        <v>115540057</v>
      </c>
      <c r="H3652" s="159" t="s">
        <v>3651</v>
      </c>
      <c r="I3652" s="159" t="s">
        <v>3753</v>
      </c>
      <c r="J3652" s="159" t="s">
        <v>6013</v>
      </c>
      <c r="K3652" s="159" t="s">
        <v>314</v>
      </c>
      <c r="L3652" s="159" t="s">
        <v>14595</v>
      </c>
    </row>
    <row r="3653" spans="1:12" x14ac:dyDescent="0.2">
      <c r="A3653" s="159" t="s">
        <v>8835</v>
      </c>
      <c r="B3653" s="159" t="s">
        <v>8836</v>
      </c>
      <c r="C3653" s="159" t="s">
        <v>14596</v>
      </c>
      <c r="D3653" s="159" t="s">
        <v>14596</v>
      </c>
      <c r="E3653" s="160">
        <v>1</v>
      </c>
      <c r="F3653" s="161">
        <v>200000</v>
      </c>
      <c r="G3653" s="161">
        <v>200000</v>
      </c>
      <c r="H3653" s="159" t="s">
        <v>3670</v>
      </c>
      <c r="I3653" s="159" t="s">
        <v>3687</v>
      </c>
      <c r="J3653" s="159" t="s">
        <v>8837</v>
      </c>
      <c r="K3653" s="159"/>
      <c r="L3653" s="159" t="s">
        <v>14597</v>
      </c>
    </row>
    <row r="3654" spans="1:12" x14ac:dyDescent="0.2">
      <c r="A3654" s="159" t="s">
        <v>8350</v>
      </c>
      <c r="B3654" s="159" t="s">
        <v>8351</v>
      </c>
      <c r="C3654" s="159" t="s">
        <v>14596</v>
      </c>
      <c r="D3654" s="159" t="s">
        <v>14596</v>
      </c>
      <c r="E3654" s="160">
        <v>1</v>
      </c>
      <c r="F3654" s="161">
        <v>74999986</v>
      </c>
      <c r="G3654" s="161">
        <v>74999986</v>
      </c>
      <c r="H3654" s="159" t="s">
        <v>3670</v>
      </c>
      <c r="I3654" s="159" t="s">
        <v>3660</v>
      </c>
      <c r="J3654" s="159" t="s">
        <v>8353</v>
      </c>
      <c r="K3654" s="159"/>
      <c r="L3654" s="159" t="s">
        <v>14598</v>
      </c>
    </row>
    <row r="3655" spans="1:12" x14ac:dyDescent="0.2">
      <c r="A3655" s="159" t="s">
        <v>14599</v>
      </c>
      <c r="B3655" s="159" t="s">
        <v>14600</v>
      </c>
      <c r="C3655" s="159" t="s">
        <v>14596</v>
      </c>
      <c r="D3655" s="159" t="s">
        <v>14596</v>
      </c>
      <c r="E3655" s="160">
        <v>1</v>
      </c>
      <c r="F3655" s="161">
        <v>25000000</v>
      </c>
      <c r="G3655" s="161">
        <v>45000000</v>
      </c>
      <c r="H3655" s="159" t="s">
        <v>3651</v>
      </c>
      <c r="I3655" s="159" t="s">
        <v>3671</v>
      </c>
      <c r="J3655" s="159" t="s">
        <v>3887</v>
      </c>
      <c r="K3655" s="159" t="s">
        <v>199</v>
      </c>
      <c r="L3655" s="159" t="s">
        <v>14601</v>
      </c>
    </row>
    <row r="3656" spans="1:12" x14ac:dyDescent="0.2">
      <c r="A3656" s="159" t="s">
        <v>14602</v>
      </c>
      <c r="B3656" s="159" t="s">
        <v>14603</v>
      </c>
      <c r="C3656" s="159" t="s">
        <v>14604</v>
      </c>
      <c r="D3656" s="159" t="s">
        <v>14604</v>
      </c>
      <c r="E3656" s="160">
        <v>1</v>
      </c>
      <c r="F3656" s="161">
        <v>6000000</v>
      </c>
      <c r="G3656" s="161">
        <v>6000000</v>
      </c>
      <c r="H3656" s="159" t="s">
        <v>3670</v>
      </c>
      <c r="I3656" s="159" t="s">
        <v>3687</v>
      </c>
      <c r="J3656" s="159" t="s">
        <v>4062</v>
      </c>
      <c r="K3656" s="159"/>
      <c r="L3656" s="159" t="s">
        <v>14605</v>
      </c>
    </row>
    <row r="3657" spans="1:12" x14ac:dyDescent="0.2">
      <c r="A3657" s="159" t="s">
        <v>14606</v>
      </c>
      <c r="B3657" s="159" t="s">
        <v>14607</v>
      </c>
      <c r="C3657" s="159" t="s">
        <v>14604</v>
      </c>
      <c r="D3657" s="159" t="s">
        <v>14604</v>
      </c>
      <c r="E3657" s="160">
        <v>1</v>
      </c>
      <c r="F3657" s="161">
        <v>13541480</v>
      </c>
      <c r="G3657" s="161">
        <v>13541480</v>
      </c>
      <c r="H3657" s="159" t="s">
        <v>3651</v>
      </c>
      <c r="I3657" s="159" t="s">
        <v>3687</v>
      </c>
      <c r="J3657" s="159" t="s">
        <v>4907</v>
      </c>
      <c r="K3657" s="159" t="s">
        <v>199</v>
      </c>
      <c r="L3657" s="159" t="s">
        <v>14608</v>
      </c>
    </row>
    <row r="3658" spans="1:12" x14ac:dyDescent="0.2">
      <c r="A3658" s="159" t="s">
        <v>14609</v>
      </c>
      <c r="B3658" s="159" t="s">
        <v>14610</v>
      </c>
      <c r="C3658" s="159" t="s">
        <v>14604</v>
      </c>
      <c r="D3658" s="159" t="s">
        <v>14604</v>
      </c>
      <c r="E3658" s="160">
        <v>1</v>
      </c>
      <c r="F3658" s="161">
        <v>15000040</v>
      </c>
      <c r="G3658" s="161">
        <v>15000040</v>
      </c>
      <c r="H3658" s="159" t="s">
        <v>3651</v>
      </c>
      <c r="I3658" s="159" t="s">
        <v>3818</v>
      </c>
      <c r="J3658" s="159" t="s">
        <v>6523</v>
      </c>
      <c r="K3658" s="159"/>
      <c r="L3658" s="159" t="s">
        <v>14611</v>
      </c>
    </row>
    <row r="3659" spans="1:12" x14ac:dyDescent="0.2">
      <c r="A3659" s="159" t="s">
        <v>14612</v>
      </c>
      <c r="B3659" s="159" t="s">
        <v>14613</v>
      </c>
      <c r="C3659" s="159" t="s">
        <v>14604</v>
      </c>
      <c r="D3659" s="159" t="s">
        <v>14604</v>
      </c>
      <c r="E3659" s="160">
        <v>1</v>
      </c>
      <c r="F3659" s="161">
        <v>2100000</v>
      </c>
      <c r="G3659" s="161">
        <v>2100000</v>
      </c>
      <c r="H3659" s="159" t="s">
        <v>3651</v>
      </c>
      <c r="I3659" s="159" t="s">
        <v>3687</v>
      </c>
      <c r="J3659" s="159" t="s">
        <v>4907</v>
      </c>
      <c r="K3659" s="159" t="s">
        <v>199</v>
      </c>
      <c r="L3659" s="159" t="s">
        <v>14614</v>
      </c>
    </row>
    <row r="3660" spans="1:12" x14ac:dyDescent="0.2">
      <c r="A3660" s="159" t="s">
        <v>14615</v>
      </c>
      <c r="B3660" s="159" t="s">
        <v>14616</v>
      </c>
      <c r="C3660" s="159" t="s">
        <v>14604</v>
      </c>
      <c r="D3660" s="159" t="s">
        <v>14604</v>
      </c>
      <c r="E3660" s="160">
        <v>1</v>
      </c>
      <c r="F3660" s="161">
        <v>1000000</v>
      </c>
      <c r="G3660" s="161">
        <v>1000000</v>
      </c>
      <c r="H3660" s="159" t="s">
        <v>3651</v>
      </c>
      <c r="I3660" s="159" t="s">
        <v>3687</v>
      </c>
      <c r="J3660" s="159" t="s">
        <v>4907</v>
      </c>
      <c r="K3660" s="159" t="s">
        <v>199</v>
      </c>
      <c r="L3660" s="159" t="s">
        <v>14617</v>
      </c>
    </row>
    <row r="3661" spans="1:12" x14ac:dyDescent="0.2">
      <c r="A3661" s="159" t="s">
        <v>11155</v>
      </c>
      <c r="B3661" s="159" t="s">
        <v>11156</v>
      </c>
      <c r="C3661" s="159" t="s">
        <v>14618</v>
      </c>
      <c r="D3661" s="159" t="s">
        <v>14618</v>
      </c>
      <c r="E3661" s="160">
        <v>1</v>
      </c>
      <c r="F3661" s="161">
        <v>13500000</v>
      </c>
      <c r="G3661" s="161">
        <v>13500000</v>
      </c>
      <c r="H3661" s="159" t="s">
        <v>3651</v>
      </c>
      <c r="I3661" s="159" t="s">
        <v>4846</v>
      </c>
      <c r="J3661" s="159" t="s">
        <v>4968</v>
      </c>
      <c r="K3661" s="159" t="s">
        <v>189</v>
      </c>
      <c r="L3661" s="159" t="s">
        <v>14619</v>
      </c>
    </row>
    <row r="3662" spans="1:12" x14ac:dyDescent="0.2">
      <c r="A3662" s="159" t="s">
        <v>11922</v>
      </c>
      <c r="B3662" s="159" t="s">
        <v>11923</v>
      </c>
      <c r="C3662" s="159" t="s">
        <v>14618</v>
      </c>
      <c r="D3662" s="159" t="s">
        <v>14618</v>
      </c>
      <c r="E3662" s="160">
        <v>1</v>
      </c>
      <c r="F3662" s="161">
        <v>5000000</v>
      </c>
      <c r="G3662" s="161">
        <v>5000000</v>
      </c>
      <c r="H3662" s="159" t="s">
        <v>3670</v>
      </c>
      <c r="I3662" s="159" t="s">
        <v>4295</v>
      </c>
      <c r="J3662" s="159" t="s">
        <v>11925</v>
      </c>
      <c r="K3662" s="159" t="s">
        <v>193</v>
      </c>
      <c r="L3662" s="159" t="s">
        <v>14620</v>
      </c>
    </row>
    <row r="3663" spans="1:12" x14ac:dyDescent="0.2">
      <c r="A3663" s="159" t="s">
        <v>14621</v>
      </c>
      <c r="B3663" s="159" t="s">
        <v>14622</v>
      </c>
      <c r="C3663" s="159" t="s">
        <v>14623</v>
      </c>
      <c r="D3663" s="159" t="s">
        <v>14623</v>
      </c>
      <c r="E3663" s="160">
        <v>1</v>
      </c>
      <c r="F3663" s="161">
        <v>4375</v>
      </c>
      <c r="G3663" s="161">
        <v>4375</v>
      </c>
      <c r="H3663" s="159" t="s">
        <v>3651</v>
      </c>
      <c r="I3663" s="159" t="s">
        <v>3656</v>
      </c>
      <c r="J3663" s="159" t="s">
        <v>8028</v>
      </c>
      <c r="K3663" s="159" t="s">
        <v>199</v>
      </c>
      <c r="L3663" s="159" t="s">
        <v>14624</v>
      </c>
    </row>
    <row r="3664" spans="1:12" x14ac:dyDescent="0.2">
      <c r="A3664" s="159" t="s">
        <v>8501</v>
      </c>
      <c r="B3664" s="159" t="s">
        <v>8502</v>
      </c>
      <c r="C3664" s="159" t="s">
        <v>14623</v>
      </c>
      <c r="D3664" s="159" t="s">
        <v>14625</v>
      </c>
      <c r="E3664" s="160">
        <v>4</v>
      </c>
      <c r="F3664" s="161">
        <v>4992000</v>
      </c>
      <c r="G3664" s="161">
        <v>10000000</v>
      </c>
      <c r="H3664" s="159" t="s">
        <v>3651</v>
      </c>
      <c r="I3664" s="159" t="s">
        <v>3690</v>
      </c>
      <c r="J3664" s="159" t="s">
        <v>8503</v>
      </c>
      <c r="K3664" s="159"/>
      <c r="L3664" s="159" t="s">
        <v>14626</v>
      </c>
    </row>
    <row r="3665" spans="1:12" x14ac:dyDescent="0.2">
      <c r="A3665" s="159" t="s">
        <v>13324</v>
      </c>
      <c r="B3665" s="159" t="s">
        <v>13325</v>
      </c>
      <c r="C3665" s="159" t="s">
        <v>14623</v>
      </c>
      <c r="D3665" s="159" t="s">
        <v>14623</v>
      </c>
      <c r="E3665" s="160">
        <v>1</v>
      </c>
      <c r="F3665" s="161">
        <v>467</v>
      </c>
      <c r="G3665" s="161">
        <v>1072437</v>
      </c>
      <c r="H3665" s="159" t="s">
        <v>3651</v>
      </c>
      <c r="I3665" s="159" t="s">
        <v>5565</v>
      </c>
      <c r="J3665" s="159" t="s">
        <v>5566</v>
      </c>
      <c r="K3665" s="159" t="s">
        <v>189</v>
      </c>
      <c r="L3665" s="159" t="s">
        <v>14627</v>
      </c>
    </row>
    <row r="3666" spans="1:12" x14ac:dyDescent="0.2">
      <c r="A3666" s="159" t="s">
        <v>14628</v>
      </c>
      <c r="B3666" s="159" t="s">
        <v>14629</v>
      </c>
      <c r="C3666" s="159" t="s">
        <v>14630</v>
      </c>
      <c r="D3666" s="159" t="s">
        <v>14630</v>
      </c>
      <c r="E3666" s="160">
        <v>1</v>
      </c>
      <c r="F3666" s="161">
        <v>30684891</v>
      </c>
      <c r="G3666" s="161">
        <v>30684891</v>
      </c>
      <c r="H3666" s="159" t="s">
        <v>3651</v>
      </c>
      <c r="I3666" s="159" t="s">
        <v>3656</v>
      </c>
      <c r="J3666" s="159" t="s">
        <v>5645</v>
      </c>
      <c r="K3666" s="159" t="s">
        <v>196</v>
      </c>
      <c r="L3666" s="159" t="s">
        <v>14631</v>
      </c>
    </row>
    <row r="3667" spans="1:12" x14ac:dyDescent="0.2">
      <c r="A3667" s="159" t="s">
        <v>14621</v>
      </c>
      <c r="B3667" s="159" t="s">
        <v>14622</v>
      </c>
      <c r="C3667" s="159" t="s">
        <v>14630</v>
      </c>
      <c r="D3667" s="159" t="s">
        <v>14630</v>
      </c>
      <c r="E3667" s="160">
        <v>1</v>
      </c>
      <c r="F3667" s="161">
        <v>10012500</v>
      </c>
      <c r="G3667" s="161"/>
      <c r="H3667" s="159" t="s">
        <v>3651</v>
      </c>
      <c r="I3667" s="159" t="s">
        <v>3656</v>
      </c>
      <c r="J3667" s="159" t="s">
        <v>8028</v>
      </c>
      <c r="K3667" s="159" t="s">
        <v>199</v>
      </c>
      <c r="L3667" s="159" t="s">
        <v>14632</v>
      </c>
    </row>
    <row r="3668" spans="1:12" x14ac:dyDescent="0.2">
      <c r="A3668" s="159" t="s">
        <v>14633</v>
      </c>
      <c r="B3668" s="159" t="s">
        <v>14634</v>
      </c>
      <c r="C3668" s="159" t="s">
        <v>14630</v>
      </c>
      <c r="D3668" s="159" t="s">
        <v>14630</v>
      </c>
      <c r="E3668" s="160">
        <v>1</v>
      </c>
      <c r="F3668" s="161">
        <v>210000</v>
      </c>
      <c r="G3668" s="161"/>
      <c r="H3668" s="159" t="s">
        <v>3651</v>
      </c>
      <c r="I3668" s="159" t="s">
        <v>3671</v>
      </c>
      <c r="J3668" s="159" t="s">
        <v>7177</v>
      </c>
      <c r="K3668" s="159" t="s">
        <v>314</v>
      </c>
      <c r="L3668" s="159" t="s">
        <v>14635</v>
      </c>
    </row>
    <row r="3669" spans="1:12" x14ac:dyDescent="0.2">
      <c r="A3669" s="159" t="s">
        <v>14636</v>
      </c>
      <c r="B3669" s="159" t="s">
        <v>14637</v>
      </c>
      <c r="C3669" s="159" t="s">
        <v>14638</v>
      </c>
      <c r="D3669" s="159" t="s">
        <v>14638</v>
      </c>
      <c r="E3669" s="160">
        <v>1</v>
      </c>
      <c r="F3669" s="161">
        <v>60000</v>
      </c>
      <c r="G3669" s="161">
        <v>250000</v>
      </c>
      <c r="H3669" s="159" t="s">
        <v>3651</v>
      </c>
      <c r="I3669" s="159" t="s">
        <v>3753</v>
      </c>
      <c r="J3669" s="159" t="s">
        <v>6369</v>
      </c>
      <c r="K3669" s="159" t="s">
        <v>199</v>
      </c>
      <c r="L3669" s="159" t="s">
        <v>14639</v>
      </c>
    </row>
    <row r="3670" spans="1:12" x14ac:dyDescent="0.2">
      <c r="A3670" s="159" t="s">
        <v>14640</v>
      </c>
      <c r="B3670" s="159" t="s">
        <v>14641</v>
      </c>
      <c r="C3670" s="159" t="s">
        <v>14638</v>
      </c>
      <c r="D3670" s="159" t="s">
        <v>14638</v>
      </c>
      <c r="E3670" s="160">
        <v>1</v>
      </c>
      <c r="F3670" s="161">
        <v>455695</v>
      </c>
      <c r="G3670" s="161">
        <v>700000</v>
      </c>
      <c r="H3670" s="159" t="s">
        <v>3651</v>
      </c>
      <c r="I3670" s="159" t="s">
        <v>3671</v>
      </c>
      <c r="J3670" s="159" t="s">
        <v>6660</v>
      </c>
      <c r="K3670" s="159"/>
      <c r="L3670" s="159" t="s">
        <v>14642</v>
      </c>
    </row>
    <row r="3671" spans="1:12" x14ac:dyDescent="0.2">
      <c r="A3671" s="159" t="s">
        <v>8576</v>
      </c>
      <c r="B3671" s="159" t="s">
        <v>8577</v>
      </c>
      <c r="C3671" s="159" t="s">
        <v>14638</v>
      </c>
      <c r="D3671" s="159" t="s">
        <v>14638</v>
      </c>
      <c r="E3671" s="160">
        <v>1</v>
      </c>
      <c r="F3671" s="161">
        <v>3324918</v>
      </c>
      <c r="G3671" s="161">
        <v>4000000</v>
      </c>
      <c r="H3671" s="159" t="s">
        <v>3651</v>
      </c>
      <c r="I3671" s="159" t="s">
        <v>3687</v>
      </c>
      <c r="J3671" s="159" t="s">
        <v>4907</v>
      </c>
      <c r="K3671" s="159"/>
      <c r="L3671" s="159" t="s">
        <v>14643</v>
      </c>
    </row>
    <row r="3672" spans="1:12" x14ac:dyDescent="0.2">
      <c r="A3672" s="159" t="s">
        <v>14433</v>
      </c>
      <c r="B3672" s="159" t="s">
        <v>14434</v>
      </c>
      <c r="C3672" s="159" t="s">
        <v>14638</v>
      </c>
      <c r="D3672" s="159" t="s">
        <v>14638</v>
      </c>
      <c r="E3672" s="160">
        <v>1</v>
      </c>
      <c r="F3672" s="161">
        <v>20000</v>
      </c>
      <c r="G3672" s="161">
        <v>500000</v>
      </c>
      <c r="H3672" s="159" t="s">
        <v>3651</v>
      </c>
      <c r="I3672" s="159" t="s">
        <v>5135</v>
      </c>
      <c r="J3672" s="159" t="s">
        <v>14435</v>
      </c>
      <c r="K3672" s="159" t="s">
        <v>199</v>
      </c>
      <c r="L3672" s="159" t="s">
        <v>14644</v>
      </c>
    </row>
    <row r="3673" spans="1:12" x14ac:dyDescent="0.2">
      <c r="A3673" s="159" t="s">
        <v>7714</v>
      </c>
      <c r="B3673" s="159" t="s">
        <v>7715</v>
      </c>
      <c r="C3673" s="159" t="s">
        <v>4244</v>
      </c>
      <c r="D3673" s="159" t="s">
        <v>4244</v>
      </c>
      <c r="E3673" s="160">
        <v>1</v>
      </c>
      <c r="F3673" s="161">
        <v>250000</v>
      </c>
      <c r="G3673" s="161">
        <v>3000000</v>
      </c>
      <c r="H3673" s="159" t="s">
        <v>3651</v>
      </c>
      <c r="I3673" s="159" t="s">
        <v>5380</v>
      </c>
      <c r="J3673" s="159" t="s">
        <v>12622</v>
      </c>
      <c r="K3673" s="159"/>
      <c r="L3673" s="159" t="s">
        <v>14645</v>
      </c>
    </row>
    <row r="3674" spans="1:12" x14ac:dyDescent="0.2">
      <c r="A3674" s="159" t="s">
        <v>3828</v>
      </c>
      <c r="B3674" s="159" t="s">
        <v>3830</v>
      </c>
      <c r="C3674" s="159" t="s">
        <v>4244</v>
      </c>
      <c r="D3674" s="159" t="s">
        <v>4244</v>
      </c>
      <c r="E3674" s="160">
        <v>1</v>
      </c>
      <c r="F3674" s="161">
        <v>348906500</v>
      </c>
      <c r="G3674" s="161">
        <v>348906500</v>
      </c>
      <c r="H3674" s="159" t="s">
        <v>3651</v>
      </c>
      <c r="I3674" s="159" t="s">
        <v>3666</v>
      </c>
      <c r="J3674" s="159" t="s">
        <v>3855</v>
      </c>
      <c r="K3674" s="159"/>
      <c r="L3674" s="159" t="s">
        <v>3829</v>
      </c>
    </row>
    <row r="3675" spans="1:12" x14ac:dyDescent="0.2">
      <c r="A3675" s="159" t="s">
        <v>3892</v>
      </c>
      <c r="B3675" s="159" t="s">
        <v>7692</v>
      </c>
      <c r="C3675" s="159" t="s">
        <v>4244</v>
      </c>
      <c r="D3675" s="159" t="s">
        <v>4244</v>
      </c>
      <c r="E3675" s="160">
        <v>1</v>
      </c>
      <c r="F3675" s="161">
        <v>200000000</v>
      </c>
      <c r="G3675" s="161">
        <v>200000000</v>
      </c>
      <c r="H3675" s="159" t="s">
        <v>3651</v>
      </c>
      <c r="I3675" s="159" t="s">
        <v>3893</v>
      </c>
      <c r="J3675" s="159" t="s">
        <v>3680</v>
      </c>
      <c r="K3675" s="159"/>
      <c r="L3675" s="159" t="s">
        <v>3894</v>
      </c>
    </row>
    <row r="3676" spans="1:12" x14ac:dyDescent="0.2">
      <c r="A3676" s="159" t="s">
        <v>14646</v>
      </c>
      <c r="B3676" s="159" t="s">
        <v>14647</v>
      </c>
      <c r="C3676" s="159" t="s">
        <v>4244</v>
      </c>
      <c r="D3676" s="159" t="s">
        <v>4244</v>
      </c>
      <c r="E3676" s="160">
        <v>1</v>
      </c>
      <c r="F3676" s="161">
        <v>13174977</v>
      </c>
      <c r="G3676" s="161">
        <v>13174977</v>
      </c>
      <c r="H3676" s="159" t="s">
        <v>3651</v>
      </c>
      <c r="I3676" s="159" t="s">
        <v>3656</v>
      </c>
      <c r="J3676" s="159" t="s">
        <v>3881</v>
      </c>
      <c r="K3676" s="159" t="s">
        <v>196</v>
      </c>
      <c r="L3676" s="159" t="s">
        <v>14648</v>
      </c>
    </row>
    <row r="3677" spans="1:12" x14ac:dyDescent="0.2">
      <c r="A3677" s="159" t="s">
        <v>14649</v>
      </c>
      <c r="B3677" s="159" t="s">
        <v>14650</v>
      </c>
      <c r="C3677" s="159" t="s">
        <v>10680</v>
      </c>
      <c r="D3677" s="159" t="s">
        <v>10680</v>
      </c>
      <c r="E3677" s="160">
        <v>1</v>
      </c>
      <c r="F3677" s="161">
        <v>6680994</v>
      </c>
      <c r="G3677" s="161">
        <v>6881746</v>
      </c>
      <c r="H3677" s="159" t="s">
        <v>3651</v>
      </c>
      <c r="I3677" s="159" t="s">
        <v>3656</v>
      </c>
      <c r="J3677" s="159" t="s">
        <v>5077</v>
      </c>
      <c r="K3677" s="159"/>
      <c r="L3677" s="159" t="s">
        <v>14651</v>
      </c>
    </row>
    <row r="3678" spans="1:12" x14ac:dyDescent="0.2">
      <c r="A3678" s="159" t="s">
        <v>6403</v>
      </c>
      <c r="B3678" s="159" t="s">
        <v>6404</v>
      </c>
      <c r="C3678" s="159" t="s">
        <v>10680</v>
      </c>
      <c r="D3678" s="159" t="s">
        <v>10680</v>
      </c>
      <c r="E3678" s="160">
        <v>1</v>
      </c>
      <c r="F3678" s="161">
        <v>19000000</v>
      </c>
      <c r="G3678" s="161">
        <v>20000000</v>
      </c>
      <c r="H3678" s="159" t="s">
        <v>3651</v>
      </c>
      <c r="I3678" s="159" t="s">
        <v>3666</v>
      </c>
      <c r="J3678" s="159" t="s">
        <v>6405</v>
      </c>
      <c r="K3678" s="159" t="s">
        <v>185</v>
      </c>
      <c r="L3678" s="159" t="s">
        <v>14652</v>
      </c>
    </row>
    <row r="3679" spans="1:12" x14ac:dyDescent="0.2">
      <c r="A3679" s="159" t="s">
        <v>10737</v>
      </c>
      <c r="B3679" s="159" t="s">
        <v>10738</v>
      </c>
      <c r="C3679" s="159" t="s">
        <v>10680</v>
      </c>
      <c r="D3679" s="159" t="s">
        <v>10680</v>
      </c>
      <c r="E3679" s="160">
        <v>1</v>
      </c>
      <c r="F3679" s="161">
        <v>2000000</v>
      </c>
      <c r="G3679" s="161">
        <v>2000000</v>
      </c>
      <c r="H3679" s="159" t="s">
        <v>3651</v>
      </c>
      <c r="I3679" s="159" t="s">
        <v>3666</v>
      </c>
      <c r="J3679" s="159" t="s">
        <v>12827</v>
      </c>
      <c r="K3679" s="159"/>
      <c r="L3679" s="159" t="s">
        <v>14653</v>
      </c>
    </row>
    <row r="3680" spans="1:12" x14ac:dyDescent="0.2">
      <c r="A3680" s="159" t="s">
        <v>14654</v>
      </c>
      <c r="B3680" s="159" t="s">
        <v>14655</v>
      </c>
      <c r="C3680" s="159" t="s">
        <v>3347</v>
      </c>
      <c r="D3680" s="159" t="s">
        <v>3347</v>
      </c>
      <c r="E3680" s="160">
        <v>1</v>
      </c>
      <c r="F3680" s="161">
        <v>121260306</v>
      </c>
      <c r="G3680" s="161">
        <v>298400851</v>
      </c>
      <c r="H3680" s="159" t="s">
        <v>3651</v>
      </c>
      <c r="I3680" s="159" t="s">
        <v>3671</v>
      </c>
      <c r="J3680" s="159" t="s">
        <v>3887</v>
      </c>
      <c r="K3680" s="159" t="s">
        <v>314</v>
      </c>
      <c r="L3680" s="159" t="s">
        <v>14656</v>
      </c>
    </row>
    <row r="3681" spans="1:12" x14ac:dyDescent="0.2">
      <c r="A3681" s="159" t="s">
        <v>14657</v>
      </c>
      <c r="B3681" s="159" t="s">
        <v>14658</v>
      </c>
      <c r="C3681" s="159" t="s">
        <v>3347</v>
      </c>
      <c r="D3681" s="159" t="s">
        <v>3347</v>
      </c>
      <c r="E3681" s="160">
        <v>1</v>
      </c>
      <c r="F3681" s="161">
        <v>62000000</v>
      </c>
      <c r="G3681" s="161">
        <v>200000000</v>
      </c>
      <c r="H3681" s="159" t="s">
        <v>3651</v>
      </c>
      <c r="I3681" s="159" t="s">
        <v>3656</v>
      </c>
      <c r="J3681" s="159" t="s">
        <v>6199</v>
      </c>
      <c r="K3681" s="159" t="s">
        <v>196</v>
      </c>
      <c r="L3681" s="159" t="s">
        <v>14659</v>
      </c>
    </row>
    <row r="3682" spans="1:12" x14ac:dyDescent="0.2">
      <c r="A3682" s="159" t="s">
        <v>14660</v>
      </c>
      <c r="B3682" s="159" t="s">
        <v>14661</v>
      </c>
      <c r="C3682" s="159" t="s">
        <v>13885</v>
      </c>
      <c r="D3682" s="159" t="s">
        <v>13885</v>
      </c>
      <c r="E3682" s="160">
        <v>1</v>
      </c>
      <c r="F3682" s="161">
        <v>500000</v>
      </c>
      <c r="G3682" s="161">
        <v>5000000</v>
      </c>
      <c r="H3682" s="159" t="s">
        <v>3670</v>
      </c>
      <c r="I3682" s="159" t="s">
        <v>4010</v>
      </c>
      <c r="J3682" s="159" t="s">
        <v>14662</v>
      </c>
      <c r="K3682" s="159" t="s">
        <v>189</v>
      </c>
      <c r="L3682" s="159" t="s">
        <v>14663</v>
      </c>
    </row>
    <row r="3683" spans="1:12" x14ac:dyDescent="0.2">
      <c r="A3683" s="159" t="s">
        <v>14664</v>
      </c>
      <c r="B3683" s="159" t="s">
        <v>14665</v>
      </c>
      <c r="C3683" s="159" t="s">
        <v>13885</v>
      </c>
      <c r="D3683" s="159" t="s">
        <v>13885</v>
      </c>
      <c r="E3683" s="160">
        <v>1</v>
      </c>
      <c r="F3683" s="161">
        <v>5270000</v>
      </c>
      <c r="G3683" s="161">
        <v>5270000</v>
      </c>
      <c r="H3683" s="159" t="s">
        <v>3651</v>
      </c>
      <c r="I3683" s="159" t="s">
        <v>5250</v>
      </c>
      <c r="J3683" s="159" t="s">
        <v>5476</v>
      </c>
      <c r="K3683" s="159" t="s">
        <v>199</v>
      </c>
      <c r="L3683" s="159" t="s">
        <v>14666</v>
      </c>
    </row>
    <row r="3684" spans="1:12" x14ac:dyDescent="0.2">
      <c r="A3684" s="159" t="s">
        <v>14667</v>
      </c>
      <c r="B3684" s="159" t="s">
        <v>14668</v>
      </c>
      <c r="C3684" s="159" t="s">
        <v>13591</v>
      </c>
      <c r="D3684" s="159" t="s">
        <v>13591</v>
      </c>
      <c r="E3684" s="160">
        <v>1</v>
      </c>
      <c r="F3684" s="161">
        <v>9999992</v>
      </c>
      <c r="G3684" s="161">
        <v>130000000</v>
      </c>
      <c r="H3684" s="159" t="s">
        <v>3670</v>
      </c>
      <c r="I3684" s="159" t="s">
        <v>3671</v>
      </c>
      <c r="J3684" s="159" t="s">
        <v>3887</v>
      </c>
      <c r="K3684" s="159" t="s">
        <v>196</v>
      </c>
      <c r="L3684" s="159" t="s">
        <v>14669</v>
      </c>
    </row>
    <row r="3685" spans="1:12" x14ac:dyDescent="0.2">
      <c r="A3685" s="159" t="s">
        <v>14670</v>
      </c>
      <c r="B3685" s="159" t="s">
        <v>14671</v>
      </c>
      <c r="C3685" s="159" t="s">
        <v>13591</v>
      </c>
      <c r="D3685" s="159" t="s">
        <v>13591</v>
      </c>
      <c r="E3685" s="160">
        <v>1</v>
      </c>
      <c r="F3685" s="161">
        <v>4350000</v>
      </c>
      <c r="G3685" s="161">
        <v>5650000</v>
      </c>
      <c r="H3685" s="159" t="s">
        <v>3651</v>
      </c>
      <c r="I3685" s="159" t="s">
        <v>3671</v>
      </c>
      <c r="J3685" s="159" t="s">
        <v>5256</v>
      </c>
      <c r="K3685" s="159" t="s">
        <v>196</v>
      </c>
      <c r="L3685" s="159" t="s">
        <v>14672</v>
      </c>
    </row>
    <row r="3686" spans="1:12" x14ac:dyDescent="0.2">
      <c r="A3686" s="159" t="s">
        <v>14673</v>
      </c>
      <c r="B3686" s="159" t="s">
        <v>14674</v>
      </c>
      <c r="C3686" s="159" t="s">
        <v>13591</v>
      </c>
      <c r="D3686" s="159" t="s">
        <v>13591</v>
      </c>
      <c r="E3686" s="160">
        <v>1</v>
      </c>
      <c r="F3686" s="161">
        <v>1176300</v>
      </c>
      <c r="G3686" s="161">
        <v>1176300</v>
      </c>
      <c r="H3686" s="159" t="s">
        <v>3670</v>
      </c>
      <c r="I3686" s="159" t="s">
        <v>3656</v>
      </c>
      <c r="J3686" s="159" t="s">
        <v>14675</v>
      </c>
      <c r="K3686" s="159" t="s">
        <v>189</v>
      </c>
      <c r="L3686" s="159" t="s">
        <v>14676</v>
      </c>
    </row>
    <row r="3687" spans="1:12" x14ac:dyDescent="0.2">
      <c r="A3687" s="159" t="s">
        <v>7749</v>
      </c>
      <c r="B3687" s="159" t="s">
        <v>7750</v>
      </c>
      <c r="C3687" s="159" t="s">
        <v>14677</v>
      </c>
      <c r="D3687" s="159" t="s">
        <v>14677</v>
      </c>
      <c r="E3687" s="160">
        <v>1</v>
      </c>
      <c r="F3687" s="161">
        <v>26037360</v>
      </c>
      <c r="G3687" s="161">
        <v>31037360</v>
      </c>
      <c r="H3687" s="159" t="s">
        <v>3651</v>
      </c>
      <c r="I3687" s="159" t="s">
        <v>3810</v>
      </c>
      <c r="J3687" s="159" t="s">
        <v>5040</v>
      </c>
      <c r="K3687" s="159"/>
      <c r="L3687" s="159" t="s">
        <v>14678</v>
      </c>
    </row>
    <row r="3688" spans="1:12" x14ac:dyDescent="0.2">
      <c r="A3688" s="159" t="s">
        <v>14679</v>
      </c>
      <c r="B3688" s="159" t="s">
        <v>14680</v>
      </c>
      <c r="C3688" s="159" t="s">
        <v>14677</v>
      </c>
      <c r="D3688" s="159" t="s">
        <v>14677</v>
      </c>
      <c r="E3688" s="160">
        <v>1</v>
      </c>
      <c r="F3688" s="161">
        <v>705000</v>
      </c>
      <c r="G3688" s="161">
        <v>1500000</v>
      </c>
      <c r="H3688" s="159" t="s">
        <v>3651</v>
      </c>
      <c r="I3688" s="159" t="s">
        <v>3666</v>
      </c>
      <c r="J3688" s="159" t="s">
        <v>6701</v>
      </c>
      <c r="K3688" s="159" t="s">
        <v>189</v>
      </c>
      <c r="L3688" s="159" t="s">
        <v>14681</v>
      </c>
    </row>
    <row r="3689" spans="1:12" x14ac:dyDescent="0.2">
      <c r="A3689" s="159" t="s">
        <v>6268</v>
      </c>
      <c r="B3689" s="159" t="s">
        <v>6269</v>
      </c>
      <c r="C3689" s="159" t="s">
        <v>6271</v>
      </c>
      <c r="D3689" s="159" t="s">
        <v>6271</v>
      </c>
      <c r="E3689" s="160">
        <v>1</v>
      </c>
      <c r="F3689" s="161">
        <v>420693</v>
      </c>
      <c r="G3689" s="161"/>
      <c r="H3689" s="159" t="s">
        <v>3651</v>
      </c>
      <c r="I3689" s="159" t="s">
        <v>5470</v>
      </c>
      <c r="J3689" s="159" t="s">
        <v>6272</v>
      </c>
      <c r="K3689" s="159"/>
      <c r="L3689" s="159" t="s">
        <v>14682</v>
      </c>
    </row>
    <row r="3690" spans="1:12" x14ac:dyDescent="0.2">
      <c r="A3690" s="159" t="s">
        <v>7179</v>
      </c>
      <c r="B3690" s="159" t="s">
        <v>7180</v>
      </c>
      <c r="C3690" s="159" t="s">
        <v>6271</v>
      </c>
      <c r="D3690" s="159" t="s">
        <v>6271</v>
      </c>
      <c r="E3690" s="160">
        <v>1</v>
      </c>
      <c r="F3690" s="161">
        <v>22999999</v>
      </c>
      <c r="G3690" s="161">
        <v>22999999</v>
      </c>
      <c r="H3690" s="159" t="s">
        <v>3670</v>
      </c>
      <c r="I3690" s="159" t="s">
        <v>3671</v>
      </c>
      <c r="J3690" s="159" t="s">
        <v>3851</v>
      </c>
      <c r="K3690" s="159"/>
      <c r="L3690" s="159" t="s">
        <v>14683</v>
      </c>
    </row>
    <row r="3691" spans="1:12" x14ac:dyDescent="0.2">
      <c r="A3691" s="159" t="s">
        <v>14684</v>
      </c>
      <c r="B3691" s="159" t="s">
        <v>14685</v>
      </c>
      <c r="C3691" s="159" t="s">
        <v>6271</v>
      </c>
      <c r="D3691" s="159" t="s">
        <v>6271</v>
      </c>
      <c r="E3691" s="160">
        <v>1</v>
      </c>
      <c r="F3691" s="161">
        <v>25000</v>
      </c>
      <c r="G3691" s="161">
        <v>7000000</v>
      </c>
      <c r="H3691" s="159" t="s">
        <v>3651</v>
      </c>
      <c r="I3691" s="159" t="s">
        <v>3810</v>
      </c>
      <c r="J3691" s="159" t="s">
        <v>14686</v>
      </c>
      <c r="K3691" s="159"/>
      <c r="L3691" s="159" t="s">
        <v>14687</v>
      </c>
    </row>
    <row r="3692" spans="1:12" x14ac:dyDescent="0.2">
      <c r="A3692" s="159" t="s">
        <v>7760</v>
      </c>
      <c r="B3692" s="159" t="s">
        <v>7761</v>
      </c>
      <c r="C3692" s="159" t="s">
        <v>14688</v>
      </c>
      <c r="D3692" s="159" t="s">
        <v>14688</v>
      </c>
      <c r="E3692" s="160">
        <v>1</v>
      </c>
      <c r="F3692" s="161">
        <v>1486000</v>
      </c>
      <c r="G3692" s="161"/>
      <c r="H3692" s="159" t="s">
        <v>3651</v>
      </c>
      <c r="I3692" s="159" t="s">
        <v>3680</v>
      </c>
      <c r="J3692" s="159" t="s">
        <v>3680</v>
      </c>
      <c r="K3692" s="159"/>
      <c r="L3692" s="159" t="s">
        <v>14689</v>
      </c>
    </row>
    <row r="3693" spans="1:12" x14ac:dyDescent="0.2">
      <c r="A3693" s="159" t="s">
        <v>14690</v>
      </c>
      <c r="B3693" s="159" t="s">
        <v>14691</v>
      </c>
      <c r="C3693" s="159" t="s">
        <v>14688</v>
      </c>
      <c r="D3693" s="159" t="s">
        <v>14688</v>
      </c>
      <c r="E3693" s="160">
        <v>1</v>
      </c>
      <c r="F3693" s="161">
        <v>153715</v>
      </c>
      <c r="G3693" s="161">
        <v>10000000</v>
      </c>
      <c r="H3693" s="159" t="s">
        <v>3651</v>
      </c>
      <c r="I3693" s="159" t="s">
        <v>3687</v>
      </c>
      <c r="J3693" s="159" t="s">
        <v>12652</v>
      </c>
      <c r="K3693" s="159"/>
      <c r="L3693" s="159" t="s">
        <v>14692</v>
      </c>
    </row>
    <row r="3694" spans="1:12" x14ac:dyDescent="0.2">
      <c r="A3694" s="159" t="s">
        <v>11838</v>
      </c>
      <c r="B3694" s="159" t="s">
        <v>11839</v>
      </c>
      <c r="C3694" s="159" t="s">
        <v>14693</v>
      </c>
      <c r="D3694" s="159" t="s">
        <v>14693</v>
      </c>
      <c r="E3694" s="160">
        <v>1</v>
      </c>
      <c r="F3694" s="161">
        <v>1753500</v>
      </c>
      <c r="G3694" s="161">
        <v>1753500</v>
      </c>
      <c r="H3694" s="159" t="s">
        <v>3670</v>
      </c>
      <c r="I3694" s="159" t="s">
        <v>3671</v>
      </c>
      <c r="J3694" s="159" t="s">
        <v>7177</v>
      </c>
      <c r="K3694" s="159"/>
      <c r="L3694" s="159" t="s">
        <v>14694</v>
      </c>
    </row>
    <row r="3695" spans="1:12" x14ac:dyDescent="0.2">
      <c r="A3695" s="159" t="s">
        <v>14695</v>
      </c>
      <c r="B3695" s="159" t="s">
        <v>14696</v>
      </c>
      <c r="C3695" s="159" t="s">
        <v>14693</v>
      </c>
      <c r="D3695" s="159" t="s">
        <v>14693</v>
      </c>
      <c r="E3695" s="160">
        <v>1</v>
      </c>
      <c r="F3695" s="161">
        <v>4467683</v>
      </c>
      <c r="G3695" s="161">
        <v>4630489</v>
      </c>
      <c r="H3695" s="159" t="s">
        <v>3651</v>
      </c>
      <c r="I3695" s="159" t="s">
        <v>3656</v>
      </c>
      <c r="J3695" s="159" t="s">
        <v>4916</v>
      </c>
      <c r="K3695" s="159" t="s">
        <v>189</v>
      </c>
      <c r="L3695" s="159" t="s">
        <v>14697</v>
      </c>
    </row>
    <row r="3696" spans="1:12" x14ac:dyDescent="0.2">
      <c r="A3696" s="159" t="s">
        <v>14698</v>
      </c>
      <c r="B3696" s="159" t="s">
        <v>14699</v>
      </c>
      <c r="C3696" s="159" t="s">
        <v>14693</v>
      </c>
      <c r="D3696" s="159" t="s">
        <v>14693</v>
      </c>
      <c r="E3696" s="160">
        <v>1</v>
      </c>
      <c r="F3696" s="161">
        <v>108099927</v>
      </c>
      <c r="G3696" s="161">
        <v>120099940</v>
      </c>
      <c r="H3696" s="159" t="s">
        <v>3651</v>
      </c>
      <c r="I3696" s="159" t="s">
        <v>3671</v>
      </c>
      <c r="J3696" s="159" t="s">
        <v>3868</v>
      </c>
      <c r="K3696" s="159"/>
      <c r="L3696" s="159" t="s">
        <v>14700</v>
      </c>
    </row>
    <row r="3697" spans="1:12" x14ac:dyDescent="0.2">
      <c r="A3697" s="159" t="s">
        <v>14701</v>
      </c>
      <c r="B3697" s="159" t="s">
        <v>14702</v>
      </c>
      <c r="C3697" s="159" t="s">
        <v>14693</v>
      </c>
      <c r="D3697" s="159" t="s">
        <v>14693</v>
      </c>
      <c r="E3697" s="160">
        <v>1</v>
      </c>
      <c r="F3697" s="161">
        <v>5473242</v>
      </c>
      <c r="G3697" s="161"/>
      <c r="H3697" s="159" t="s">
        <v>3651</v>
      </c>
      <c r="I3697" s="159" t="s">
        <v>4857</v>
      </c>
      <c r="J3697" s="159" t="s">
        <v>5286</v>
      </c>
      <c r="K3697" s="159"/>
      <c r="L3697" s="159" t="s">
        <v>14703</v>
      </c>
    </row>
    <row r="3698" spans="1:12" x14ac:dyDescent="0.2">
      <c r="A3698" s="159" t="s">
        <v>14704</v>
      </c>
      <c r="B3698" s="159" t="s">
        <v>14705</v>
      </c>
      <c r="C3698" s="159" t="s">
        <v>14706</v>
      </c>
      <c r="D3698" s="159" t="s">
        <v>14706</v>
      </c>
      <c r="E3698" s="160">
        <v>1</v>
      </c>
      <c r="F3698" s="161">
        <v>567500</v>
      </c>
      <c r="G3698" s="161">
        <v>1000000</v>
      </c>
      <c r="H3698" s="159" t="s">
        <v>3651</v>
      </c>
      <c r="I3698" s="159" t="s">
        <v>5325</v>
      </c>
      <c r="J3698" s="159" t="s">
        <v>14707</v>
      </c>
      <c r="K3698" s="159" t="s">
        <v>196</v>
      </c>
      <c r="L3698" s="159" t="s">
        <v>14708</v>
      </c>
    </row>
    <row r="3699" spans="1:12" x14ac:dyDescent="0.2">
      <c r="A3699" s="159" t="s">
        <v>14709</v>
      </c>
      <c r="B3699" s="159" t="s">
        <v>14710</v>
      </c>
      <c r="C3699" s="159" t="s">
        <v>14706</v>
      </c>
      <c r="D3699" s="159" t="s">
        <v>14706</v>
      </c>
      <c r="E3699" s="160">
        <v>1</v>
      </c>
      <c r="F3699" s="161">
        <v>900000</v>
      </c>
      <c r="G3699" s="161">
        <v>5000000</v>
      </c>
      <c r="H3699" s="159" t="s">
        <v>3651</v>
      </c>
      <c r="I3699" s="159" t="s">
        <v>5250</v>
      </c>
      <c r="J3699" s="159" t="s">
        <v>14711</v>
      </c>
      <c r="K3699" s="159"/>
      <c r="L3699" s="159" t="s">
        <v>14712</v>
      </c>
    </row>
    <row r="3700" spans="1:12" x14ac:dyDescent="0.2">
      <c r="A3700" s="159" t="s">
        <v>10266</v>
      </c>
      <c r="B3700" s="159" t="s">
        <v>10267</v>
      </c>
      <c r="C3700" s="159" t="s">
        <v>14706</v>
      </c>
      <c r="D3700" s="159" t="s">
        <v>14706</v>
      </c>
      <c r="E3700" s="160">
        <v>1</v>
      </c>
      <c r="F3700" s="161">
        <v>279910</v>
      </c>
      <c r="G3700" s="161">
        <v>279910</v>
      </c>
      <c r="H3700" s="159" t="s">
        <v>3651</v>
      </c>
      <c r="I3700" s="159" t="s">
        <v>3818</v>
      </c>
      <c r="J3700" s="159" t="s">
        <v>13252</v>
      </c>
      <c r="K3700" s="159" t="s">
        <v>199</v>
      </c>
      <c r="L3700" s="159" t="s">
        <v>14713</v>
      </c>
    </row>
    <row r="3701" spans="1:12" x14ac:dyDescent="0.2">
      <c r="A3701" s="159" t="s">
        <v>14714</v>
      </c>
      <c r="B3701" s="159" t="s">
        <v>14715</v>
      </c>
      <c r="C3701" s="159" t="s">
        <v>14706</v>
      </c>
      <c r="D3701" s="159" t="s">
        <v>14706</v>
      </c>
      <c r="E3701" s="160">
        <v>1</v>
      </c>
      <c r="F3701" s="161">
        <v>7399003</v>
      </c>
      <c r="G3701" s="161">
        <v>7399003</v>
      </c>
      <c r="H3701" s="159" t="s">
        <v>3651</v>
      </c>
      <c r="I3701" s="159" t="s">
        <v>3753</v>
      </c>
      <c r="J3701" s="159" t="s">
        <v>14716</v>
      </c>
      <c r="K3701" s="159" t="s">
        <v>185</v>
      </c>
      <c r="L3701" s="159" t="s">
        <v>14717</v>
      </c>
    </row>
    <row r="3702" spans="1:12" x14ac:dyDescent="0.2">
      <c r="A3702" s="159" t="s">
        <v>13170</v>
      </c>
      <c r="B3702" s="159" t="s">
        <v>6577</v>
      </c>
      <c r="C3702" s="159" t="s">
        <v>14706</v>
      </c>
      <c r="D3702" s="159" t="s">
        <v>14706</v>
      </c>
      <c r="E3702" s="160">
        <v>1</v>
      </c>
      <c r="F3702" s="161">
        <v>1080537</v>
      </c>
      <c r="G3702" s="161">
        <v>6000000</v>
      </c>
      <c r="H3702" s="159" t="s">
        <v>3670</v>
      </c>
      <c r="I3702" s="159" t="s">
        <v>6498</v>
      </c>
      <c r="J3702" s="159" t="s">
        <v>13171</v>
      </c>
      <c r="K3702" s="159"/>
      <c r="L3702" s="159" t="s">
        <v>14718</v>
      </c>
    </row>
    <row r="3703" spans="1:12" x14ac:dyDescent="0.2">
      <c r="A3703" s="159" t="s">
        <v>11178</v>
      </c>
      <c r="B3703" s="159" t="s">
        <v>11179</v>
      </c>
      <c r="C3703" s="159" t="s">
        <v>14719</v>
      </c>
      <c r="D3703" s="159" t="s">
        <v>14719</v>
      </c>
      <c r="E3703" s="160">
        <v>1</v>
      </c>
      <c r="F3703" s="161">
        <v>18621498</v>
      </c>
      <c r="G3703" s="161">
        <v>18621498</v>
      </c>
      <c r="H3703" s="159" t="s">
        <v>3651</v>
      </c>
      <c r="I3703" s="159" t="s">
        <v>11180</v>
      </c>
      <c r="J3703" s="159" t="s">
        <v>11181</v>
      </c>
      <c r="K3703" s="159"/>
      <c r="L3703" s="159" t="s">
        <v>14720</v>
      </c>
    </row>
    <row r="3704" spans="1:12" x14ac:dyDescent="0.2">
      <c r="A3704" s="159" t="s">
        <v>14721</v>
      </c>
      <c r="B3704" s="159" t="s">
        <v>7537</v>
      </c>
      <c r="C3704" s="159" t="s">
        <v>14719</v>
      </c>
      <c r="D3704" s="159" t="s">
        <v>14719</v>
      </c>
      <c r="E3704" s="160">
        <v>1</v>
      </c>
      <c r="F3704" s="161">
        <v>57301758</v>
      </c>
      <c r="G3704" s="161">
        <v>83538199</v>
      </c>
      <c r="H3704" s="159" t="s">
        <v>3651</v>
      </c>
      <c r="I3704" s="159" t="s">
        <v>3671</v>
      </c>
      <c r="J3704" s="159" t="s">
        <v>4902</v>
      </c>
      <c r="K3704" s="159"/>
      <c r="L3704" s="159" t="s">
        <v>14722</v>
      </c>
    </row>
    <row r="3705" spans="1:12" x14ac:dyDescent="0.2">
      <c r="A3705" s="159" t="s">
        <v>12250</v>
      </c>
      <c r="B3705" s="159" t="s">
        <v>12251</v>
      </c>
      <c r="C3705" s="159" t="s">
        <v>14719</v>
      </c>
      <c r="D3705" s="159" t="s">
        <v>14719</v>
      </c>
      <c r="E3705" s="160">
        <v>1</v>
      </c>
      <c r="F3705" s="161">
        <v>824990</v>
      </c>
      <c r="G3705" s="161">
        <v>1750000</v>
      </c>
      <c r="H3705" s="159" t="s">
        <v>3651</v>
      </c>
      <c r="I3705" s="159" t="s">
        <v>4846</v>
      </c>
      <c r="J3705" s="159" t="s">
        <v>4968</v>
      </c>
      <c r="K3705" s="159"/>
      <c r="L3705" s="159" t="s">
        <v>14723</v>
      </c>
    </row>
    <row r="3706" spans="1:12" x14ac:dyDescent="0.2">
      <c r="A3706" s="159" t="s">
        <v>14724</v>
      </c>
      <c r="B3706" s="159" t="s">
        <v>14725</v>
      </c>
      <c r="C3706" s="159" t="s">
        <v>14719</v>
      </c>
      <c r="D3706" s="159" t="s">
        <v>14719</v>
      </c>
      <c r="E3706" s="160">
        <v>1</v>
      </c>
      <c r="F3706" s="161">
        <v>1780000</v>
      </c>
      <c r="G3706" s="161">
        <v>6000000</v>
      </c>
      <c r="H3706" s="159" t="s">
        <v>3670</v>
      </c>
      <c r="I3706" s="159" t="s">
        <v>3818</v>
      </c>
      <c r="J3706" s="159" t="s">
        <v>14726</v>
      </c>
      <c r="K3706" s="159"/>
      <c r="L3706" s="159" t="s">
        <v>14727</v>
      </c>
    </row>
    <row r="3707" spans="1:12" x14ac:dyDescent="0.2">
      <c r="A3707" s="159" t="s">
        <v>14728</v>
      </c>
      <c r="B3707" s="159" t="s">
        <v>13079</v>
      </c>
      <c r="C3707" s="159" t="s">
        <v>14719</v>
      </c>
      <c r="D3707" s="159" t="s">
        <v>14719</v>
      </c>
      <c r="E3707" s="160">
        <v>1</v>
      </c>
      <c r="F3707" s="161">
        <v>19794945</v>
      </c>
      <c r="G3707" s="161">
        <v>35000000</v>
      </c>
      <c r="H3707" s="159" t="s">
        <v>3651</v>
      </c>
      <c r="I3707" s="159" t="s">
        <v>3656</v>
      </c>
      <c r="J3707" s="159" t="s">
        <v>3881</v>
      </c>
      <c r="K3707" s="159"/>
      <c r="L3707" s="159" t="s">
        <v>14729</v>
      </c>
    </row>
    <row r="3708" spans="1:12" x14ac:dyDescent="0.2">
      <c r="A3708" s="159" t="s">
        <v>14730</v>
      </c>
      <c r="B3708" s="159" t="s">
        <v>14731</v>
      </c>
      <c r="C3708" s="159" t="s">
        <v>14719</v>
      </c>
      <c r="D3708" s="159" t="s">
        <v>14719</v>
      </c>
      <c r="E3708" s="160">
        <v>1</v>
      </c>
      <c r="F3708" s="161">
        <v>6712500</v>
      </c>
      <c r="G3708" s="161">
        <v>6712500</v>
      </c>
      <c r="H3708" s="159" t="s">
        <v>3651</v>
      </c>
      <c r="I3708" s="159" t="s">
        <v>4979</v>
      </c>
      <c r="J3708" s="159" t="s">
        <v>6017</v>
      </c>
      <c r="K3708" s="159" t="s">
        <v>196</v>
      </c>
      <c r="L3708" s="159" t="s">
        <v>14732</v>
      </c>
    </row>
    <row r="3709" spans="1:12" x14ac:dyDescent="0.2">
      <c r="A3709" s="159" t="s">
        <v>10578</v>
      </c>
      <c r="B3709" s="159" t="s">
        <v>10579</v>
      </c>
      <c r="C3709" s="159" t="s">
        <v>14733</v>
      </c>
      <c r="D3709" s="159" t="s">
        <v>14733</v>
      </c>
      <c r="E3709" s="160">
        <v>1</v>
      </c>
      <c r="F3709" s="161">
        <v>31130335</v>
      </c>
      <c r="G3709" s="161">
        <v>59630328</v>
      </c>
      <c r="H3709" s="159" t="s">
        <v>3651</v>
      </c>
      <c r="I3709" s="159" t="s">
        <v>3680</v>
      </c>
      <c r="J3709" s="159" t="s">
        <v>3680</v>
      </c>
      <c r="K3709" s="159" t="s">
        <v>193</v>
      </c>
      <c r="L3709" s="159" t="s">
        <v>14734</v>
      </c>
    </row>
    <row r="3710" spans="1:12" x14ac:dyDescent="0.2">
      <c r="A3710" s="159" t="s">
        <v>14285</v>
      </c>
      <c r="B3710" s="159" t="s">
        <v>9523</v>
      </c>
      <c r="C3710" s="159" t="s">
        <v>14733</v>
      </c>
      <c r="D3710" s="159" t="s">
        <v>14733</v>
      </c>
      <c r="E3710" s="160">
        <v>1</v>
      </c>
      <c r="F3710" s="161">
        <v>34824466</v>
      </c>
      <c r="G3710" s="161">
        <v>48858795</v>
      </c>
      <c r="H3710" s="159" t="s">
        <v>3651</v>
      </c>
      <c r="I3710" s="159" t="s">
        <v>3671</v>
      </c>
      <c r="J3710" s="159" t="s">
        <v>3875</v>
      </c>
      <c r="K3710" s="159" t="s">
        <v>196</v>
      </c>
      <c r="L3710" s="159" t="s">
        <v>14735</v>
      </c>
    </row>
    <row r="3711" spans="1:12" x14ac:dyDescent="0.2">
      <c r="A3711" s="159" t="s">
        <v>14736</v>
      </c>
      <c r="B3711" s="159" t="s">
        <v>14737</v>
      </c>
      <c r="C3711" s="159" t="s">
        <v>14738</v>
      </c>
      <c r="D3711" s="159" t="s">
        <v>14738</v>
      </c>
      <c r="E3711" s="160">
        <v>1</v>
      </c>
      <c r="F3711" s="161">
        <v>8000000</v>
      </c>
      <c r="G3711" s="161">
        <v>12000000</v>
      </c>
      <c r="H3711" s="159" t="s">
        <v>3651</v>
      </c>
      <c r="I3711" s="159" t="s">
        <v>5250</v>
      </c>
      <c r="J3711" s="159" t="s">
        <v>14711</v>
      </c>
      <c r="K3711" s="159" t="s">
        <v>199</v>
      </c>
      <c r="L3711" s="159" t="s">
        <v>14739</v>
      </c>
    </row>
    <row r="3712" spans="1:12" x14ac:dyDescent="0.2">
      <c r="A3712" s="159" t="s">
        <v>13324</v>
      </c>
      <c r="B3712" s="159" t="s">
        <v>13325</v>
      </c>
      <c r="C3712" s="159" t="s">
        <v>14738</v>
      </c>
      <c r="D3712" s="159" t="s">
        <v>14738</v>
      </c>
      <c r="E3712" s="160">
        <v>1</v>
      </c>
      <c r="F3712" s="161">
        <v>44698</v>
      </c>
      <c r="G3712" s="161">
        <v>44698</v>
      </c>
      <c r="H3712" s="159" t="s">
        <v>3651</v>
      </c>
      <c r="I3712" s="159" t="s">
        <v>5565</v>
      </c>
      <c r="J3712" s="159" t="s">
        <v>5566</v>
      </c>
      <c r="K3712" s="159" t="s">
        <v>189</v>
      </c>
      <c r="L3712" s="159" t="s">
        <v>14740</v>
      </c>
    </row>
    <row r="3713" spans="1:12" x14ac:dyDescent="0.2">
      <c r="A3713" s="159" t="s">
        <v>14741</v>
      </c>
      <c r="B3713" s="159" t="s">
        <v>14742</v>
      </c>
      <c r="C3713" s="159" t="s">
        <v>14738</v>
      </c>
      <c r="D3713" s="159" t="s">
        <v>14738</v>
      </c>
      <c r="E3713" s="160">
        <v>1</v>
      </c>
      <c r="F3713" s="161">
        <v>0</v>
      </c>
      <c r="G3713" s="161">
        <v>3000000</v>
      </c>
      <c r="H3713" s="159" t="s">
        <v>3651</v>
      </c>
      <c r="I3713" s="159" t="s">
        <v>4996</v>
      </c>
      <c r="J3713" s="159" t="s">
        <v>5093</v>
      </c>
      <c r="K3713" s="159" t="s">
        <v>193</v>
      </c>
      <c r="L3713" s="159" t="s">
        <v>14743</v>
      </c>
    </row>
    <row r="3714" spans="1:12" x14ac:dyDescent="0.2">
      <c r="A3714" s="159" t="s">
        <v>14744</v>
      </c>
      <c r="B3714" s="159" t="s">
        <v>14745</v>
      </c>
      <c r="C3714" s="159" t="s">
        <v>14738</v>
      </c>
      <c r="D3714" s="159" t="s">
        <v>14738</v>
      </c>
      <c r="E3714" s="160">
        <v>1</v>
      </c>
      <c r="F3714" s="161">
        <v>1584275</v>
      </c>
      <c r="G3714" s="161">
        <v>1584275</v>
      </c>
      <c r="H3714" s="159" t="s">
        <v>3651</v>
      </c>
      <c r="I3714" s="159" t="s">
        <v>3864</v>
      </c>
      <c r="J3714" s="159" t="s">
        <v>14746</v>
      </c>
      <c r="K3714" s="159"/>
      <c r="L3714" s="159" t="s">
        <v>14747</v>
      </c>
    </row>
    <row r="3715" spans="1:12" x14ac:dyDescent="0.2">
      <c r="A3715" s="159" t="s">
        <v>14748</v>
      </c>
      <c r="B3715" s="159" t="s">
        <v>14749</v>
      </c>
      <c r="C3715" s="159" t="s">
        <v>10169</v>
      </c>
      <c r="D3715" s="159" t="s">
        <v>10169</v>
      </c>
      <c r="E3715" s="160">
        <v>1</v>
      </c>
      <c r="F3715" s="161">
        <v>45000</v>
      </c>
      <c r="G3715" s="161">
        <v>50000</v>
      </c>
      <c r="H3715" s="159" t="s">
        <v>3651</v>
      </c>
      <c r="I3715" s="159" t="s">
        <v>5184</v>
      </c>
      <c r="J3715" s="159" t="s">
        <v>14750</v>
      </c>
      <c r="K3715" s="159" t="s">
        <v>196</v>
      </c>
      <c r="L3715" s="159" t="s">
        <v>14751</v>
      </c>
    </row>
    <row r="3716" spans="1:12" x14ac:dyDescent="0.2">
      <c r="A3716" s="159" t="s">
        <v>14489</v>
      </c>
      <c r="B3716" s="159" t="s">
        <v>14490</v>
      </c>
      <c r="C3716" s="159" t="s">
        <v>10169</v>
      </c>
      <c r="D3716" s="159" t="s">
        <v>10169</v>
      </c>
      <c r="E3716" s="160">
        <v>1</v>
      </c>
      <c r="F3716" s="161">
        <v>60000000</v>
      </c>
      <c r="G3716" s="161">
        <v>60000000</v>
      </c>
      <c r="H3716" s="159" t="s">
        <v>3670</v>
      </c>
      <c r="I3716" s="159" t="s">
        <v>3680</v>
      </c>
      <c r="J3716" s="159" t="s">
        <v>3680</v>
      </c>
      <c r="K3716" s="159" t="s">
        <v>199</v>
      </c>
      <c r="L3716" s="159" t="s">
        <v>14752</v>
      </c>
    </row>
    <row r="3717" spans="1:12" x14ac:dyDescent="0.2">
      <c r="A3717" s="159" t="s">
        <v>14753</v>
      </c>
      <c r="B3717" s="159" t="s">
        <v>14754</v>
      </c>
      <c r="C3717" s="159" t="s">
        <v>14755</v>
      </c>
      <c r="D3717" s="159" t="s">
        <v>14755</v>
      </c>
      <c r="E3717" s="160">
        <v>1</v>
      </c>
      <c r="F3717" s="161">
        <v>3159986</v>
      </c>
      <c r="G3717" s="161">
        <v>4000000</v>
      </c>
      <c r="H3717" s="159" t="s">
        <v>3651</v>
      </c>
      <c r="I3717" s="159" t="s">
        <v>3671</v>
      </c>
      <c r="J3717" s="159" t="s">
        <v>4126</v>
      </c>
      <c r="K3717" s="159" t="s">
        <v>185</v>
      </c>
      <c r="L3717" s="159" t="s">
        <v>14756</v>
      </c>
    </row>
    <row r="3718" spans="1:12" x14ac:dyDescent="0.2">
      <c r="A3718" s="159" t="s">
        <v>14757</v>
      </c>
      <c r="B3718" s="159" t="s">
        <v>14758</v>
      </c>
      <c r="C3718" s="159" t="s">
        <v>14755</v>
      </c>
      <c r="D3718" s="159" t="s">
        <v>14755</v>
      </c>
      <c r="E3718" s="160">
        <v>1</v>
      </c>
      <c r="F3718" s="161">
        <v>39999989</v>
      </c>
      <c r="G3718" s="161">
        <v>39999989</v>
      </c>
      <c r="H3718" s="159" t="s">
        <v>3670</v>
      </c>
      <c r="I3718" s="159" t="s">
        <v>3656</v>
      </c>
      <c r="J3718" s="159" t="s">
        <v>6707</v>
      </c>
      <c r="K3718" s="159"/>
      <c r="L3718" s="159" t="s">
        <v>14759</v>
      </c>
    </row>
    <row r="3719" spans="1:12" x14ac:dyDescent="0.2">
      <c r="A3719" s="159" t="s">
        <v>10419</v>
      </c>
      <c r="B3719" s="159" t="s">
        <v>10420</v>
      </c>
      <c r="C3719" s="159" t="s">
        <v>14755</v>
      </c>
      <c r="D3719" s="159" t="s">
        <v>14755</v>
      </c>
      <c r="E3719" s="160">
        <v>1</v>
      </c>
      <c r="F3719" s="161">
        <v>15890000</v>
      </c>
      <c r="G3719" s="161">
        <v>33515000</v>
      </c>
      <c r="H3719" s="159" t="s">
        <v>3651</v>
      </c>
      <c r="I3719" s="159" t="s">
        <v>3753</v>
      </c>
      <c r="J3719" s="159" t="s">
        <v>5330</v>
      </c>
      <c r="K3719" s="159"/>
      <c r="L3719" s="159" t="s">
        <v>14760</v>
      </c>
    </row>
    <row r="3720" spans="1:12" x14ac:dyDescent="0.2">
      <c r="A3720" s="159" t="s">
        <v>14046</v>
      </c>
      <c r="B3720" s="159" t="s">
        <v>14047</v>
      </c>
      <c r="C3720" s="159" t="s">
        <v>14345</v>
      </c>
      <c r="D3720" s="159" t="s">
        <v>14345</v>
      </c>
      <c r="E3720" s="160">
        <v>1</v>
      </c>
      <c r="F3720" s="161">
        <v>31200</v>
      </c>
      <c r="G3720" s="161"/>
      <c r="H3720" s="159" t="s">
        <v>3651</v>
      </c>
      <c r="I3720" s="159" t="s">
        <v>3716</v>
      </c>
      <c r="J3720" s="159" t="s">
        <v>14049</v>
      </c>
      <c r="K3720" s="159" t="s">
        <v>196</v>
      </c>
      <c r="L3720" s="159" t="s">
        <v>14761</v>
      </c>
    </row>
    <row r="3721" spans="1:12" x14ac:dyDescent="0.2">
      <c r="A3721" s="159" t="s">
        <v>14075</v>
      </c>
      <c r="B3721" s="159" t="s">
        <v>14076</v>
      </c>
      <c r="C3721" s="159" t="s">
        <v>14345</v>
      </c>
      <c r="D3721" s="159" t="s">
        <v>14086</v>
      </c>
      <c r="E3721" s="160">
        <v>3</v>
      </c>
      <c r="F3721" s="161">
        <v>3200</v>
      </c>
      <c r="G3721" s="161">
        <v>3200</v>
      </c>
      <c r="H3721" s="159" t="s">
        <v>3651</v>
      </c>
      <c r="I3721" s="159" t="s">
        <v>3716</v>
      </c>
      <c r="J3721" s="159" t="s">
        <v>14049</v>
      </c>
      <c r="K3721" s="159" t="s">
        <v>196</v>
      </c>
      <c r="L3721" s="159" t="s">
        <v>14762</v>
      </c>
    </row>
    <row r="3722" spans="1:12" x14ac:dyDescent="0.2">
      <c r="A3722" s="159" t="s">
        <v>13069</v>
      </c>
      <c r="B3722" s="159" t="s">
        <v>13070</v>
      </c>
      <c r="C3722" s="159" t="s">
        <v>14345</v>
      </c>
      <c r="D3722" s="159" t="s">
        <v>14345</v>
      </c>
      <c r="E3722" s="160">
        <v>1</v>
      </c>
      <c r="F3722" s="161">
        <v>1150932</v>
      </c>
      <c r="G3722" s="161">
        <v>2100000</v>
      </c>
      <c r="H3722" s="159" t="s">
        <v>3651</v>
      </c>
      <c r="I3722" s="159" t="s">
        <v>3753</v>
      </c>
      <c r="J3722" s="159" t="s">
        <v>4962</v>
      </c>
      <c r="K3722" s="159"/>
      <c r="L3722" s="159" t="s">
        <v>14763</v>
      </c>
    </row>
    <row r="3723" spans="1:12" x14ac:dyDescent="0.2">
      <c r="A3723" s="159" t="s">
        <v>14764</v>
      </c>
      <c r="B3723" s="159" t="s">
        <v>14765</v>
      </c>
      <c r="C3723" s="159" t="s">
        <v>14345</v>
      </c>
      <c r="D3723" s="159" t="s">
        <v>14345</v>
      </c>
      <c r="E3723" s="160">
        <v>1</v>
      </c>
      <c r="F3723" s="161">
        <v>22533267</v>
      </c>
      <c r="G3723" s="161">
        <v>22533267</v>
      </c>
      <c r="H3723" s="159" t="s">
        <v>3651</v>
      </c>
      <c r="I3723" s="159" t="s">
        <v>3671</v>
      </c>
      <c r="J3723" s="159" t="s">
        <v>4835</v>
      </c>
      <c r="K3723" s="159" t="s">
        <v>196</v>
      </c>
      <c r="L3723" s="159" t="s">
        <v>14766</v>
      </c>
    </row>
    <row r="3724" spans="1:12" x14ac:dyDescent="0.2">
      <c r="A3724" s="159" t="s">
        <v>6257</v>
      </c>
      <c r="B3724" s="159" t="s">
        <v>6258</v>
      </c>
      <c r="C3724" s="159" t="s">
        <v>7982</v>
      </c>
      <c r="D3724" s="159" t="s">
        <v>7982</v>
      </c>
      <c r="E3724" s="160">
        <v>1</v>
      </c>
      <c r="F3724" s="161">
        <v>24999994</v>
      </c>
      <c r="G3724" s="161">
        <v>24999994</v>
      </c>
      <c r="H3724" s="159" t="s">
        <v>3670</v>
      </c>
      <c r="I3724" s="159" t="s">
        <v>3671</v>
      </c>
      <c r="J3724" s="159" t="s">
        <v>4835</v>
      </c>
      <c r="K3724" s="159"/>
      <c r="L3724" s="159" t="s">
        <v>14767</v>
      </c>
    </row>
    <row r="3725" spans="1:12" x14ac:dyDescent="0.2">
      <c r="A3725" s="159" t="s">
        <v>6340</v>
      </c>
      <c r="B3725" s="159" t="s">
        <v>6341</v>
      </c>
      <c r="C3725" s="159" t="s">
        <v>7982</v>
      </c>
      <c r="D3725" s="159" t="s">
        <v>7982</v>
      </c>
      <c r="E3725" s="160">
        <v>1</v>
      </c>
      <c r="F3725" s="161">
        <v>113000</v>
      </c>
      <c r="G3725" s="161">
        <v>113000</v>
      </c>
      <c r="H3725" s="159" t="s">
        <v>3651</v>
      </c>
      <c r="I3725" s="159" t="s">
        <v>3656</v>
      </c>
      <c r="J3725" s="159" t="s">
        <v>5352</v>
      </c>
      <c r="K3725" s="159"/>
      <c r="L3725" s="159" t="s">
        <v>14768</v>
      </c>
    </row>
    <row r="3726" spans="1:12" x14ac:dyDescent="0.2">
      <c r="A3726" s="159" t="s">
        <v>14769</v>
      </c>
      <c r="B3726" s="159" t="s">
        <v>14770</v>
      </c>
      <c r="C3726" s="159" t="s">
        <v>7982</v>
      </c>
      <c r="D3726" s="159" t="s">
        <v>7982</v>
      </c>
      <c r="E3726" s="160">
        <v>1</v>
      </c>
      <c r="F3726" s="161">
        <v>6340000</v>
      </c>
      <c r="G3726" s="161">
        <v>6340000</v>
      </c>
      <c r="H3726" s="159" t="s">
        <v>3651</v>
      </c>
      <c r="I3726" s="159" t="s">
        <v>8674</v>
      </c>
      <c r="J3726" s="159" t="s">
        <v>8759</v>
      </c>
      <c r="K3726" s="159" t="s">
        <v>314</v>
      </c>
      <c r="L3726" s="159" t="s">
        <v>14771</v>
      </c>
    </row>
    <row r="3727" spans="1:12" x14ac:dyDescent="0.2">
      <c r="A3727" s="159" t="s">
        <v>14772</v>
      </c>
      <c r="B3727" s="159" t="s">
        <v>14773</v>
      </c>
      <c r="C3727" s="159" t="s">
        <v>7982</v>
      </c>
      <c r="D3727" s="159" t="s">
        <v>7982</v>
      </c>
      <c r="E3727" s="160">
        <v>1</v>
      </c>
      <c r="F3727" s="161">
        <v>0</v>
      </c>
      <c r="G3727" s="161"/>
      <c r="H3727" s="159" t="s">
        <v>3651</v>
      </c>
      <c r="I3727" s="159" t="s">
        <v>8268</v>
      </c>
      <c r="J3727" s="159" t="s">
        <v>12543</v>
      </c>
      <c r="K3727" s="159" t="s">
        <v>199</v>
      </c>
      <c r="L3727" s="159" t="s">
        <v>14774</v>
      </c>
    </row>
    <row r="3728" spans="1:12" x14ac:dyDescent="0.2">
      <c r="A3728" s="159" t="s">
        <v>6340</v>
      </c>
      <c r="B3728" s="159" t="s">
        <v>6341</v>
      </c>
      <c r="C3728" s="159" t="s">
        <v>7982</v>
      </c>
      <c r="D3728" s="159" t="s">
        <v>7982</v>
      </c>
      <c r="E3728" s="160">
        <v>1</v>
      </c>
      <c r="F3728" s="161">
        <v>315000</v>
      </c>
      <c r="G3728" s="161">
        <v>315000</v>
      </c>
      <c r="H3728" s="159" t="s">
        <v>3651</v>
      </c>
      <c r="I3728" s="159" t="s">
        <v>3656</v>
      </c>
      <c r="J3728" s="159" t="s">
        <v>5352</v>
      </c>
      <c r="K3728" s="159"/>
      <c r="L3728" s="159" t="s">
        <v>14775</v>
      </c>
    </row>
    <row r="3729" spans="1:12" x14ac:dyDescent="0.2">
      <c r="A3729" s="159" t="s">
        <v>6340</v>
      </c>
      <c r="B3729" s="159" t="s">
        <v>6341</v>
      </c>
      <c r="C3729" s="159" t="s">
        <v>7982</v>
      </c>
      <c r="D3729" s="159" t="s">
        <v>7982</v>
      </c>
      <c r="E3729" s="160">
        <v>1</v>
      </c>
      <c r="F3729" s="161">
        <v>237300</v>
      </c>
      <c r="G3729" s="161">
        <v>237300</v>
      </c>
      <c r="H3729" s="159" t="s">
        <v>3651</v>
      </c>
      <c r="I3729" s="159" t="s">
        <v>3656</v>
      </c>
      <c r="J3729" s="159" t="s">
        <v>5352</v>
      </c>
      <c r="K3729" s="159"/>
      <c r="L3729" s="159" t="s">
        <v>14776</v>
      </c>
    </row>
    <row r="3730" spans="1:12" x14ac:dyDescent="0.2">
      <c r="A3730" s="159" t="s">
        <v>14777</v>
      </c>
      <c r="B3730" s="159" t="s">
        <v>14778</v>
      </c>
      <c r="C3730" s="159" t="s">
        <v>14779</v>
      </c>
      <c r="D3730" s="159" t="s">
        <v>14779</v>
      </c>
      <c r="E3730" s="160">
        <v>1</v>
      </c>
      <c r="F3730" s="161">
        <v>4825794</v>
      </c>
      <c r="G3730" s="161">
        <v>4825794</v>
      </c>
      <c r="H3730" s="159" t="s">
        <v>3651</v>
      </c>
      <c r="I3730" s="159" t="s">
        <v>3716</v>
      </c>
      <c r="J3730" s="159" t="s">
        <v>10458</v>
      </c>
      <c r="K3730" s="159"/>
      <c r="L3730" s="159" t="s">
        <v>14780</v>
      </c>
    </row>
    <row r="3731" spans="1:12" x14ac:dyDescent="0.2">
      <c r="A3731" s="159" t="s">
        <v>14781</v>
      </c>
      <c r="B3731" s="159" t="s">
        <v>14782</v>
      </c>
      <c r="C3731" s="159" t="s">
        <v>14779</v>
      </c>
      <c r="D3731" s="159" t="s">
        <v>14779</v>
      </c>
      <c r="E3731" s="160">
        <v>1</v>
      </c>
      <c r="F3731" s="161">
        <v>26848795</v>
      </c>
      <c r="G3731" s="161">
        <v>28781164</v>
      </c>
      <c r="H3731" s="159" t="s">
        <v>3651</v>
      </c>
      <c r="I3731" s="159" t="s">
        <v>3656</v>
      </c>
      <c r="J3731" s="159" t="s">
        <v>7142</v>
      </c>
      <c r="K3731" s="159" t="s">
        <v>196</v>
      </c>
      <c r="L3731" s="159" t="s">
        <v>14783</v>
      </c>
    </row>
    <row r="3732" spans="1:12" x14ac:dyDescent="0.2">
      <c r="A3732" s="159" t="s">
        <v>14784</v>
      </c>
      <c r="B3732" s="159" t="s">
        <v>14785</v>
      </c>
      <c r="C3732" s="159" t="s">
        <v>14779</v>
      </c>
      <c r="D3732" s="159" t="s">
        <v>14779</v>
      </c>
      <c r="E3732" s="160">
        <v>1</v>
      </c>
      <c r="F3732" s="161">
        <v>575000</v>
      </c>
      <c r="G3732" s="161">
        <v>2500000</v>
      </c>
      <c r="H3732" s="159" t="s">
        <v>3651</v>
      </c>
      <c r="I3732" s="159" t="s">
        <v>3716</v>
      </c>
      <c r="J3732" s="159" t="s">
        <v>5266</v>
      </c>
      <c r="K3732" s="159" t="s">
        <v>193</v>
      </c>
      <c r="L3732" s="159" t="s">
        <v>14786</v>
      </c>
    </row>
    <row r="3733" spans="1:12" x14ac:dyDescent="0.2">
      <c r="A3733" s="159" t="s">
        <v>14489</v>
      </c>
      <c r="B3733" s="159" t="s">
        <v>14490</v>
      </c>
      <c r="C3733" s="159" t="s">
        <v>2811</v>
      </c>
      <c r="D3733" s="159" t="s">
        <v>2811</v>
      </c>
      <c r="E3733" s="160">
        <v>1</v>
      </c>
      <c r="F3733" s="161">
        <v>2250000</v>
      </c>
      <c r="G3733" s="161">
        <v>15000000</v>
      </c>
      <c r="H3733" s="159" t="s">
        <v>3670</v>
      </c>
      <c r="I3733" s="159" t="s">
        <v>3680</v>
      </c>
      <c r="J3733" s="159" t="s">
        <v>3680</v>
      </c>
      <c r="K3733" s="159" t="s">
        <v>199</v>
      </c>
      <c r="L3733" s="159" t="s">
        <v>14787</v>
      </c>
    </row>
    <row r="3734" spans="1:12" x14ac:dyDescent="0.2">
      <c r="A3734" s="159" t="s">
        <v>14788</v>
      </c>
      <c r="B3734" s="159" t="s">
        <v>10352</v>
      </c>
      <c r="C3734" s="159" t="s">
        <v>2811</v>
      </c>
      <c r="D3734" s="159" t="s">
        <v>2811</v>
      </c>
      <c r="E3734" s="160">
        <v>1</v>
      </c>
      <c r="F3734" s="161">
        <v>1000000</v>
      </c>
      <c r="G3734" s="161">
        <v>1000000</v>
      </c>
      <c r="H3734" s="159" t="s">
        <v>3670</v>
      </c>
      <c r="I3734" s="159" t="s">
        <v>3753</v>
      </c>
      <c r="J3734" s="159" t="s">
        <v>4962</v>
      </c>
      <c r="K3734" s="159" t="s">
        <v>193</v>
      </c>
      <c r="L3734" s="159" t="s">
        <v>14789</v>
      </c>
    </row>
    <row r="3735" spans="1:12" x14ac:dyDescent="0.2">
      <c r="A3735" s="159" t="s">
        <v>14790</v>
      </c>
      <c r="B3735" s="159" t="s">
        <v>14791</v>
      </c>
      <c r="C3735" s="159" t="s">
        <v>2811</v>
      </c>
      <c r="D3735" s="159" t="s">
        <v>2811</v>
      </c>
      <c r="E3735" s="160">
        <v>1</v>
      </c>
      <c r="F3735" s="161">
        <v>80</v>
      </c>
      <c r="G3735" s="161">
        <v>80</v>
      </c>
      <c r="H3735" s="159" t="s">
        <v>3651</v>
      </c>
      <c r="I3735" s="159" t="s">
        <v>3680</v>
      </c>
      <c r="J3735" s="159" t="s">
        <v>5770</v>
      </c>
      <c r="K3735" s="159" t="s">
        <v>314</v>
      </c>
      <c r="L3735" s="159" t="s">
        <v>14792</v>
      </c>
    </row>
    <row r="3736" spans="1:12" x14ac:dyDescent="0.2">
      <c r="A3736" s="159" t="s">
        <v>14793</v>
      </c>
      <c r="B3736" s="159" t="s">
        <v>14794</v>
      </c>
      <c r="C3736" s="159" t="s">
        <v>2811</v>
      </c>
      <c r="D3736" s="159" t="s">
        <v>2811</v>
      </c>
      <c r="E3736" s="160">
        <v>1</v>
      </c>
      <c r="F3736" s="161">
        <v>4000000</v>
      </c>
      <c r="G3736" s="161">
        <v>4000000</v>
      </c>
      <c r="H3736" s="159" t="s">
        <v>3651</v>
      </c>
      <c r="I3736" s="159" t="s">
        <v>3818</v>
      </c>
      <c r="J3736" s="159" t="s">
        <v>14795</v>
      </c>
      <c r="K3736" s="159"/>
      <c r="L3736" s="159" t="s">
        <v>14796</v>
      </c>
    </row>
    <row r="3737" spans="1:12" x14ac:dyDescent="0.2">
      <c r="A3737" s="159" t="s">
        <v>6733</v>
      </c>
      <c r="B3737" s="159" t="s">
        <v>6734</v>
      </c>
      <c r="C3737" s="159" t="s">
        <v>2811</v>
      </c>
      <c r="D3737" s="159" t="s">
        <v>2811</v>
      </c>
      <c r="E3737" s="160">
        <v>1</v>
      </c>
      <c r="F3737" s="161">
        <v>3257155</v>
      </c>
      <c r="G3737" s="161">
        <v>12957155</v>
      </c>
      <c r="H3737" s="159" t="s">
        <v>3651</v>
      </c>
      <c r="I3737" s="159" t="s">
        <v>3716</v>
      </c>
      <c r="J3737" s="159" t="s">
        <v>6735</v>
      </c>
      <c r="K3737" s="159"/>
      <c r="L3737" s="159" t="s">
        <v>14797</v>
      </c>
    </row>
    <row r="3738" spans="1:12" x14ac:dyDescent="0.2">
      <c r="A3738" s="159" t="s">
        <v>14468</v>
      </c>
      <c r="B3738" s="159" t="s">
        <v>14469</v>
      </c>
      <c r="C3738" s="159" t="s">
        <v>5878</v>
      </c>
      <c r="D3738" s="159" t="s">
        <v>5878</v>
      </c>
      <c r="E3738" s="160">
        <v>1</v>
      </c>
      <c r="F3738" s="161">
        <v>100000</v>
      </c>
      <c r="G3738" s="161">
        <v>900000</v>
      </c>
      <c r="H3738" s="159" t="s">
        <v>3651</v>
      </c>
      <c r="I3738" s="159" t="s">
        <v>4846</v>
      </c>
      <c r="J3738" s="159" t="s">
        <v>4958</v>
      </c>
      <c r="K3738" s="159" t="s">
        <v>199</v>
      </c>
      <c r="L3738" s="159" t="s">
        <v>14798</v>
      </c>
    </row>
    <row r="3739" spans="1:12" x14ac:dyDescent="0.2">
      <c r="A3739" s="159" t="s">
        <v>13324</v>
      </c>
      <c r="B3739" s="159" t="s">
        <v>13325</v>
      </c>
      <c r="C3739" s="159" t="s">
        <v>5878</v>
      </c>
      <c r="D3739" s="159" t="s">
        <v>5878</v>
      </c>
      <c r="E3739" s="160">
        <v>1</v>
      </c>
      <c r="F3739" s="161">
        <v>1815000</v>
      </c>
      <c r="G3739" s="161">
        <v>1815000</v>
      </c>
      <c r="H3739" s="159" t="s">
        <v>3651</v>
      </c>
      <c r="I3739" s="159" t="s">
        <v>5565</v>
      </c>
      <c r="J3739" s="159" t="s">
        <v>5566</v>
      </c>
      <c r="K3739" s="159" t="s">
        <v>189</v>
      </c>
      <c r="L3739" s="159" t="s">
        <v>14799</v>
      </c>
    </row>
    <row r="3740" spans="1:12" x14ac:dyDescent="0.2">
      <c r="A3740" s="159" t="s">
        <v>11952</v>
      </c>
      <c r="B3740" s="159" t="s">
        <v>11953</v>
      </c>
      <c r="C3740" s="159" t="s">
        <v>5878</v>
      </c>
      <c r="D3740" s="159" t="s">
        <v>13459</v>
      </c>
      <c r="E3740" s="160">
        <v>2</v>
      </c>
      <c r="F3740" s="161">
        <v>3499999</v>
      </c>
      <c r="G3740" s="161">
        <v>6000000</v>
      </c>
      <c r="H3740" s="159" t="s">
        <v>3651</v>
      </c>
      <c r="I3740" s="159" t="s">
        <v>6859</v>
      </c>
      <c r="J3740" s="159" t="s">
        <v>6860</v>
      </c>
      <c r="K3740" s="159"/>
      <c r="L3740" s="159" t="s">
        <v>14800</v>
      </c>
    </row>
    <row r="3741" spans="1:12" x14ac:dyDescent="0.2">
      <c r="A3741" s="159" t="s">
        <v>12787</v>
      </c>
      <c r="B3741" s="159" t="s">
        <v>12788</v>
      </c>
      <c r="C3741" s="159" t="s">
        <v>14625</v>
      </c>
      <c r="D3741" s="159" t="s">
        <v>14625</v>
      </c>
      <c r="E3741" s="160">
        <v>1</v>
      </c>
      <c r="F3741" s="161">
        <v>20000000</v>
      </c>
      <c r="G3741" s="161"/>
      <c r="H3741" s="159" t="s">
        <v>3651</v>
      </c>
      <c r="I3741" s="159" t="s">
        <v>3671</v>
      </c>
      <c r="J3741" s="159" t="s">
        <v>14801</v>
      </c>
      <c r="K3741" s="159"/>
      <c r="L3741" s="159" t="s">
        <v>14802</v>
      </c>
    </row>
    <row r="3742" spans="1:12" x14ac:dyDescent="0.2">
      <c r="A3742" s="159" t="s">
        <v>14803</v>
      </c>
      <c r="B3742" s="159" t="s">
        <v>14804</v>
      </c>
      <c r="C3742" s="159" t="s">
        <v>14625</v>
      </c>
      <c r="D3742" s="159" t="s">
        <v>14625</v>
      </c>
      <c r="E3742" s="160">
        <v>1</v>
      </c>
      <c r="F3742" s="161">
        <v>250000</v>
      </c>
      <c r="G3742" s="161">
        <v>250000</v>
      </c>
      <c r="H3742" s="159" t="s">
        <v>3651</v>
      </c>
      <c r="I3742" s="159" t="s">
        <v>3680</v>
      </c>
      <c r="J3742" s="159" t="s">
        <v>5770</v>
      </c>
      <c r="K3742" s="159" t="s">
        <v>314</v>
      </c>
      <c r="L3742" s="159" t="s">
        <v>14805</v>
      </c>
    </row>
    <row r="3743" spans="1:12" x14ac:dyDescent="0.2">
      <c r="A3743" s="159" t="s">
        <v>14806</v>
      </c>
      <c r="B3743" s="159" t="s">
        <v>14807</v>
      </c>
      <c r="C3743" s="159" t="s">
        <v>4309</v>
      </c>
      <c r="D3743" s="159" t="s">
        <v>4309</v>
      </c>
      <c r="E3743" s="160">
        <v>1</v>
      </c>
      <c r="F3743" s="161">
        <v>516900</v>
      </c>
      <c r="G3743" s="161"/>
      <c r="H3743" s="159" t="s">
        <v>3651</v>
      </c>
      <c r="I3743" s="159" t="s">
        <v>3753</v>
      </c>
      <c r="J3743" s="159" t="s">
        <v>11703</v>
      </c>
      <c r="K3743" s="159"/>
      <c r="L3743" s="159" t="s">
        <v>14808</v>
      </c>
    </row>
    <row r="3744" spans="1:12" x14ac:dyDescent="0.2">
      <c r="A3744" s="159" t="s">
        <v>3674</v>
      </c>
      <c r="B3744" s="159" t="s">
        <v>3676</v>
      </c>
      <c r="C3744" s="159" t="s">
        <v>4309</v>
      </c>
      <c r="D3744" s="159" t="s">
        <v>4309</v>
      </c>
      <c r="E3744" s="160">
        <v>1</v>
      </c>
      <c r="F3744" s="161">
        <v>1999539</v>
      </c>
      <c r="G3744" s="161">
        <v>1999539</v>
      </c>
      <c r="H3744" s="159" t="s">
        <v>3651</v>
      </c>
      <c r="I3744" s="159" t="s">
        <v>3656</v>
      </c>
      <c r="J3744" s="159" t="s">
        <v>9271</v>
      </c>
      <c r="K3744" s="159"/>
      <c r="L3744" s="159" t="s">
        <v>3831</v>
      </c>
    </row>
    <row r="3745" spans="1:12" x14ac:dyDescent="0.2">
      <c r="A3745" s="159" t="s">
        <v>14806</v>
      </c>
      <c r="B3745" s="159" t="s">
        <v>14807</v>
      </c>
      <c r="C3745" s="159" t="s">
        <v>4309</v>
      </c>
      <c r="D3745" s="159" t="s">
        <v>4309</v>
      </c>
      <c r="E3745" s="160">
        <v>1</v>
      </c>
      <c r="F3745" s="161">
        <v>400000</v>
      </c>
      <c r="G3745" s="161"/>
      <c r="H3745" s="159" t="s">
        <v>3651</v>
      </c>
      <c r="I3745" s="159" t="s">
        <v>3753</v>
      </c>
      <c r="J3745" s="159" t="s">
        <v>11703</v>
      </c>
      <c r="K3745" s="159"/>
      <c r="L3745" s="159" t="s">
        <v>14809</v>
      </c>
    </row>
    <row r="3746" spans="1:12" x14ac:dyDescent="0.2">
      <c r="A3746" s="159" t="s">
        <v>14806</v>
      </c>
      <c r="B3746" s="159" t="s">
        <v>14807</v>
      </c>
      <c r="C3746" s="159" t="s">
        <v>4309</v>
      </c>
      <c r="D3746" s="159" t="s">
        <v>4309</v>
      </c>
      <c r="E3746" s="160">
        <v>1</v>
      </c>
      <c r="F3746" s="161">
        <v>100000</v>
      </c>
      <c r="G3746" s="161"/>
      <c r="H3746" s="159" t="s">
        <v>3651</v>
      </c>
      <c r="I3746" s="159" t="s">
        <v>3753</v>
      </c>
      <c r="J3746" s="159" t="s">
        <v>11703</v>
      </c>
      <c r="K3746" s="159"/>
      <c r="L3746" s="159" t="s">
        <v>14810</v>
      </c>
    </row>
    <row r="3747" spans="1:12" x14ac:dyDescent="0.2">
      <c r="A3747" s="159" t="s">
        <v>10164</v>
      </c>
      <c r="B3747" s="159" t="s">
        <v>10165</v>
      </c>
      <c r="C3747" s="159" t="s">
        <v>14811</v>
      </c>
      <c r="D3747" s="159" t="s">
        <v>14811</v>
      </c>
      <c r="E3747" s="160">
        <v>1</v>
      </c>
      <c r="F3747" s="161">
        <v>599999</v>
      </c>
      <c r="G3747" s="161">
        <v>599999</v>
      </c>
      <c r="H3747" s="159" t="s">
        <v>3651</v>
      </c>
      <c r="I3747" s="159" t="s">
        <v>3666</v>
      </c>
      <c r="J3747" s="159" t="s">
        <v>8433</v>
      </c>
      <c r="K3747" s="159"/>
      <c r="L3747" s="159" t="s">
        <v>14812</v>
      </c>
    </row>
    <row r="3748" spans="1:12" x14ac:dyDescent="0.2">
      <c r="A3748" s="159" t="s">
        <v>6340</v>
      </c>
      <c r="B3748" s="159" t="s">
        <v>6341</v>
      </c>
      <c r="C3748" s="159" t="s">
        <v>14811</v>
      </c>
      <c r="D3748" s="159" t="s">
        <v>14811</v>
      </c>
      <c r="E3748" s="160">
        <v>1</v>
      </c>
      <c r="F3748" s="161">
        <v>10996903</v>
      </c>
      <c r="G3748" s="161">
        <v>10996903</v>
      </c>
      <c r="H3748" s="159" t="s">
        <v>3651</v>
      </c>
      <c r="I3748" s="159" t="s">
        <v>3656</v>
      </c>
      <c r="J3748" s="159" t="s">
        <v>5352</v>
      </c>
      <c r="K3748" s="159"/>
      <c r="L3748" s="159" t="s">
        <v>14813</v>
      </c>
    </row>
    <row r="3749" spans="1:12" x14ac:dyDescent="0.2">
      <c r="A3749" s="159" t="s">
        <v>6873</v>
      </c>
      <c r="B3749" s="159" t="s">
        <v>6874</v>
      </c>
      <c r="C3749" s="159" t="s">
        <v>14811</v>
      </c>
      <c r="D3749" s="159" t="s">
        <v>14811</v>
      </c>
      <c r="E3749" s="160">
        <v>1</v>
      </c>
      <c r="F3749" s="161">
        <v>7923235</v>
      </c>
      <c r="G3749" s="161">
        <v>7923235</v>
      </c>
      <c r="H3749" s="159" t="s">
        <v>3651</v>
      </c>
      <c r="I3749" s="159" t="s">
        <v>3753</v>
      </c>
      <c r="J3749" s="159" t="s">
        <v>6875</v>
      </c>
      <c r="K3749" s="159" t="s">
        <v>189</v>
      </c>
      <c r="L3749" s="159" t="s">
        <v>14814</v>
      </c>
    </row>
    <row r="3750" spans="1:12" x14ac:dyDescent="0.2">
      <c r="A3750" s="159" t="s">
        <v>12592</v>
      </c>
      <c r="B3750" s="159" t="s">
        <v>12593</v>
      </c>
      <c r="C3750" s="159" t="s">
        <v>14811</v>
      </c>
      <c r="D3750" s="159" t="s">
        <v>14811</v>
      </c>
      <c r="E3750" s="160">
        <v>1</v>
      </c>
      <c r="F3750" s="161">
        <v>1984621</v>
      </c>
      <c r="G3750" s="161"/>
      <c r="H3750" s="159" t="s">
        <v>3651</v>
      </c>
      <c r="I3750" s="159" t="s">
        <v>3666</v>
      </c>
      <c r="J3750" s="159" t="s">
        <v>12594</v>
      </c>
      <c r="K3750" s="159"/>
      <c r="L3750" s="159" t="s">
        <v>14815</v>
      </c>
    </row>
    <row r="3751" spans="1:12" x14ac:dyDescent="0.2">
      <c r="A3751" s="159" t="s">
        <v>6041</v>
      </c>
      <c r="B3751" s="159" t="s">
        <v>6042</v>
      </c>
      <c r="C3751" s="159" t="s">
        <v>14811</v>
      </c>
      <c r="D3751" s="159" t="s">
        <v>13647</v>
      </c>
      <c r="E3751" s="160">
        <v>2</v>
      </c>
      <c r="F3751" s="161">
        <v>2160000</v>
      </c>
      <c r="G3751" s="161">
        <v>8000000</v>
      </c>
      <c r="H3751" s="159" t="s">
        <v>3651</v>
      </c>
      <c r="I3751" s="159" t="s">
        <v>3656</v>
      </c>
      <c r="J3751" s="159" t="s">
        <v>6912</v>
      </c>
      <c r="K3751" s="159"/>
      <c r="L3751" s="159" t="s">
        <v>14816</v>
      </c>
    </row>
    <row r="3752" spans="1:12" x14ac:dyDescent="0.2">
      <c r="A3752" s="159" t="s">
        <v>6491</v>
      </c>
      <c r="B3752" s="159" t="s">
        <v>6492</v>
      </c>
      <c r="C3752" s="159" t="s">
        <v>14811</v>
      </c>
      <c r="D3752" s="159" t="s">
        <v>14811</v>
      </c>
      <c r="E3752" s="160">
        <v>1</v>
      </c>
      <c r="F3752" s="161">
        <v>65130013</v>
      </c>
      <c r="G3752" s="161">
        <v>100200007</v>
      </c>
      <c r="H3752" s="159" t="s">
        <v>3651</v>
      </c>
      <c r="I3752" s="159" t="s">
        <v>3671</v>
      </c>
      <c r="J3752" s="159" t="s">
        <v>6104</v>
      </c>
      <c r="K3752" s="159" t="s">
        <v>185</v>
      </c>
      <c r="L3752" s="159" t="s">
        <v>14817</v>
      </c>
    </row>
    <row r="3753" spans="1:12" x14ac:dyDescent="0.2">
      <c r="A3753" s="159" t="s">
        <v>14806</v>
      </c>
      <c r="B3753" s="159" t="s">
        <v>14807</v>
      </c>
      <c r="C3753" s="159" t="s">
        <v>14811</v>
      </c>
      <c r="D3753" s="159" t="s">
        <v>14818</v>
      </c>
      <c r="E3753" s="160">
        <v>2</v>
      </c>
      <c r="F3753" s="161">
        <v>500000</v>
      </c>
      <c r="G3753" s="161"/>
      <c r="H3753" s="159" t="s">
        <v>3651</v>
      </c>
      <c r="I3753" s="159" t="s">
        <v>3753</v>
      </c>
      <c r="J3753" s="159" t="s">
        <v>11703</v>
      </c>
      <c r="K3753" s="159"/>
      <c r="L3753" s="159" t="s">
        <v>14819</v>
      </c>
    </row>
    <row r="3754" spans="1:12" x14ac:dyDescent="0.2">
      <c r="A3754" s="159" t="s">
        <v>14806</v>
      </c>
      <c r="B3754" s="159" t="s">
        <v>14807</v>
      </c>
      <c r="C3754" s="159" t="s">
        <v>14811</v>
      </c>
      <c r="D3754" s="159" t="s">
        <v>14811</v>
      </c>
      <c r="E3754" s="160">
        <v>1</v>
      </c>
      <c r="F3754" s="161">
        <v>5353594</v>
      </c>
      <c r="G3754" s="161"/>
      <c r="H3754" s="159" t="s">
        <v>3651</v>
      </c>
      <c r="I3754" s="159" t="s">
        <v>3753</v>
      </c>
      <c r="J3754" s="159" t="s">
        <v>11703</v>
      </c>
      <c r="K3754" s="159"/>
      <c r="L3754" s="159" t="s">
        <v>14820</v>
      </c>
    </row>
    <row r="3755" spans="1:12" x14ac:dyDescent="0.2">
      <c r="A3755" s="159" t="s">
        <v>14806</v>
      </c>
      <c r="B3755" s="159" t="s">
        <v>14807</v>
      </c>
      <c r="C3755" s="159" t="s">
        <v>14811</v>
      </c>
      <c r="D3755" s="159" t="s">
        <v>14811</v>
      </c>
      <c r="E3755" s="160">
        <v>1</v>
      </c>
      <c r="F3755" s="161">
        <v>725274</v>
      </c>
      <c r="G3755" s="161">
        <v>725274</v>
      </c>
      <c r="H3755" s="159" t="s">
        <v>3651</v>
      </c>
      <c r="I3755" s="159" t="s">
        <v>3753</v>
      </c>
      <c r="J3755" s="159" t="s">
        <v>11703</v>
      </c>
      <c r="K3755" s="159"/>
      <c r="L3755" s="159" t="s">
        <v>14821</v>
      </c>
    </row>
    <row r="3756" spans="1:12" x14ac:dyDescent="0.2">
      <c r="A3756" s="159" t="s">
        <v>14822</v>
      </c>
      <c r="B3756" s="159" t="s">
        <v>14823</v>
      </c>
      <c r="C3756" s="159" t="s">
        <v>11784</v>
      </c>
      <c r="D3756" s="159" t="s">
        <v>11784</v>
      </c>
      <c r="E3756" s="160">
        <v>1</v>
      </c>
      <c r="F3756" s="161">
        <v>850000</v>
      </c>
      <c r="G3756" s="161">
        <v>1000000</v>
      </c>
      <c r="H3756" s="159" t="s">
        <v>3651</v>
      </c>
      <c r="I3756" s="159" t="s">
        <v>3663</v>
      </c>
      <c r="J3756" s="159" t="s">
        <v>5062</v>
      </c>
      <c r="K3756" s="159" t="s">
        <v>314</v>
      </c>
      <c r="L3756" s="159" t="s">
        <v>14824</v>
      </c>
    </row>
    <row r="3757" spans="1:12" x14ac:dyDescent="0.2">
      <c r="A3757" s="159" t="s">
        <v>14825</v>
      </c>
      <c r="B3757" s="159" t="s">
        <v>14826</v>
      </c>
      <c r="C3757" s="159" t="s">
        <v>11784</v>
      </c>
      <c r="D3757" s="159" t="s">
        <v>11784</v>
      </c>
      <c r="E3757" s="160">
        <v>1</v>
      </c>
      <c r="F3757" s="161">
        <v>10000</v>
      </c>
      <c r="G3757" s="161">
        <v>2000000</v>
      </c>
      <c r="H3757" s="159" t="s">
        <v>3651</v>
      </c>
      <c r="I3757" s="159" t="s">
        <v>3671</v>
      </c>
      <c r="J3757" s="159" t="s">
        <v>14827</v>
      </c>
      <c r="K3757" s="159"/>
      <c r="L3757" s="159" t="s">
        <v>14828</v>
      </c>
    </row>
    <row r="3758" spans="1:12" x14ac:dyDescent="0.2">
      <c r="A3758" s="159" t="s">
        <v>14829</v>
      </c>
      <c r="B3758" s="159" t="s">
        <v>14830</v>
      </c>
      <c r="C3758" s="159" t="s">
        <v>11784</v>
      </c>
      <c r="D3758" s="159" t="s">
        <v>11784</v>
      </c>
      <c r="E3758" s="160">
        <v>1</v>
      </c>
      <c r="F3758" s="161">
        <v>5500001</v>
      </c>
      <c r="G3758" s="161">
        <v>5500001</v>
      </c>
      <c r="H3758" s="159" t="s">
        <v>3670</v>
      </c>
      <c r="I3758" s="159" t="s">
        <v>5184</v>
      </c>
      <c r="J3758" s="159" t="s">
        <v>14750</v>
      </c>
      <c r="K3758" s="159"/>
      <c r="L3758" s="159" t="s">
        <v>14831</v>
      </c>
    </row>
    <row r="3759" spans="1:12" x14ac:dyDescent="0.2">
      <c r="A3759" s="159" t="s">
        <v>14832</v>
      </c>
      <c r="B3759" s="159" t="s">
        <v>14833</v>
      </c>
      <c r="C3759" s="159" t="s">
        <v>14818</v>
      </c>
      <c r="D3759" s="159" t="s">
        <v>14818</v>
      </c>
      <c r="E3759" s="160">
        <v>1</v>
      </c>
      <c r="F3759" s="161">
        <v>1500000</v>
      </c>
      <c r="G3759" s="161">
        <v>1500000</v>
      </c>
      <c r="H3759" s="159" t="s">
        <v>3651</v>
      </c>
      <c r="I3759" s="159" t="s">
        <v>3871</v>
      </c>
      <c r="J3759" s="159" t="s">
        <v>3872</v>
      </c>
      <c r="K3759" s="159" t="s">
        <v>185</v>
      </c>
      <c r="L3759" s="159" t="s">
        <v>14834</v>
      </c>
    </row>
    <row r="3760" spans="1:12" x14ac:dyDescent="0.2">
      <c r="A3760" s="159" t="s">
        <v>10355</v>
      </c>
      <c r="B3760" s="159" t="s">
        <v>10356</v>
      </c>
      <c r="C3760" s="159" t="s">
        <v>14818</v>
      </c>
      <c r="D3760" s="159" t="s">
        <v>14818</v>
      </c>
      <c r="E3760" s="160">
        <v>1</v>
      </c>
      <c r="F3760" s="161">
        <v>27769668</v>
      </c>
      <c r="G3760" s="161">
        <v>49999996</v>
      </c>
      <c r="H3760" s="159" t="s">
        <v>3651</v>
      </c>
      <c r="I3760" s="159" t="s">
        <v>3656</v>
      </c>
      <c r="J3760" s="159" t="s">
        <v>5077</v>
      </c>
      <c r="K3760" s="159"/>
      <c r="L3760" s="159" t="s">
        <v>14835</v>
      </c>
    </row>
    <row r="3761" spans="1:12" x14ac:dyDescent="0.2">
      <c r="A3761" s="159" t="s">
        <v>14836</v>
      </c>
      <c r="B3761" s="159" t="s">
        <v>14837</v>
      </c>
      <c r="C3761" s="159" t="s">
        <v>9238</v>
      </c>
      <c r="D3761" s="159" t="s">
        <v>9238</v>
      </c>
      <c r="E3761" s="160">
        <v>1</v>
      </c>
      <c r="F3761" s="161">
        <v>1182889</v>
      </c>
      <c r="G3761" s="161">
        <v>1182889</v>
      </c>
      <c r="H3761" s="159" t="s">
        <v>3651</v>
      </c>
      <c r="I3761" s="159" t="s">
        <v>3683</v>
      </c>
      <c r="J3761" s="159" t="s">
        <v>5145</v>
      </c>
      <c r="K3761" s="159" t="s">
        <v>196</v>
      </c>
      <c r="L3761" s="159" t="s">
        <v>14838</v>
      </c>
    </row>
    <row r="3762" spans="1:12" x14ac:dyDescent="0.2">
      <c r="A3762" s="159" t="s">
        <v>7348</v>
      </c>
      <c r="B3762" s="159" t="s">
        <v>7349</v>
      </c>
      <c r="C3762" s="159" t="s">
        <v>9238</v>
      </c>
      <c r="D3762" s="159" t="s">
        <v>9238</v>
      </c>
      <c r="E3762" s="160">
        <v>1</v>
      </c>
      <c r="F3762" s="161">
        <v>5341593</v>
      </c>
      <c r="G3762" s="161"/>
      <c r="H3762" s="159" t="s">
        <v>3651</v>
      </c>
      <c r="I3762" s="159" t="s">
        <v>3683</v>
      </c>
      <c r="J3762" s="159" t="s">
        <v>8687</v>
      </c>
      <c r="K3762" s="159"/>
      <c r="L3762" s="159" t="s">
        <v>14839</v>
      </c>
    </row>
    <row r="3763" spans="1:12" x14ac:dyDescent="0.2">
      <c r="A3763" s="159" t="s">
        <v>11503</v>
      </c>
      <c r="B3763" s="159" t="s">
        <v>11504</v>
      </c>
      <c r="C3763" s="159" t="s">
        <v>9238</v>
      </c>
      <c r="D3763" s="159" t="s">
        <v>9238</v>
      </c>
      <c r="E3763" s="160">
        <v>1</v>
      </c>
      <c r="F3763" s="161">
        <v>9999929</v>
      </c>
      <c r="G3763" s="161">
        <v>10000000</v>
      </c>
      <c r="H3763" s="159" t="s">
        <v>3651</v>
      </c>
      <c r="I3763" s="159" t="s">
        <v>3656</v>
      </c>
      <c r="J3763" s="159" t="s">
        <v>5192</v>
      </c>
      <c r="K3763" s="159"/>
      <c r="L3763" s="159" t="s">
        <v>14840</v>
      </c>
    </row>
    <row r="3764" spans="1:12" x14ac:dyDescent="0.2">
      <c r="A3764" s="159" t="s">
        <v>5536</v>
      </c>
      <c r="B3764" s="159" t="s">
        <v>5537</v>
      </c>
      <c r="C3764" s="159" t="s">
        <v>2875</v>
      </c>
      <c r="D3764" s="159" t="s">
        <v>2875</v>
      </c>
      <c r="E3764" s="160">
        <v>1</v>
      </c>
      <c r="F3764" s="161">
        <v>750000</v>
      </c>
      <c r="G3764" s="161">
        <v>3000000</v>
      </c>
      <c r="H3764" s="159" t="s">
        <v>3651</v>
      </c>
      <c r="I3764" s="159" t="s">
        <v>3680</v>
      </c>
      <c r="J3764" s="159" t="s">
        <v>5539</v>
      </c>
      <c r="K3764" s="159"/>
      <c r="L3764" s="159" t="s">
        <v>14841</v>
      </c>
    </row>
    <row r="3765" spans="1:12" x14ac:dyDescent="0.2">
      <c r="A3765" s="159" t="s">
        <v>14842</v>
      </c>
      <c r="B3765" s="159" t="s">
        <v>14843</v>
      </c>
      <c r="C3765" s="159" t="s">
        <v>14844</v>
      </c>
      <c r="D3765" s="159" t="s">
        <v>14844</v>
      </c>
      <c r="E3765" s="160">
        <v>1</v>
      </c>
      <c r="F3765" s="161">
        <v>2334997</v>
      </c>
      <c r="G3765" s="161">
        <v>3249996</v>
      </c>
      <c r="H3765" s="159" t="s">
        <v>3651</v>
      </c>
      <c r="I3765" s="159" t="s">
        <v>3671</v>
      </c>
      <c r="J3765" s="159" t="s">
        <v>13498</v>
      </c>
      <c r="K3765" s="159" t="s">
        <v>196</v>
      </c>
      <c r="L3765" s="159" t="s">
        <v>14845</v>
      </c>
    </row>
    <row r="3766" spans="1:12" x14ac:dyDescent="0.2">
      <c r="A3766" s="159" t="s">
        <v>14846</v>
      </c>
      <c r="B3766" s="159" t="s">
        <v>14847</v>
      </c>
      <c r="C3766" s="159" t="s">
        <v>14844</v>
      </c>
      <c r="D3766" s="159" t="s">
        <v>14844</v>
      </c>
      <c r="E3766" s="160">
        <v>1</v>
      </c>
      <c r="F3766" s="161">
        <v>9650002</v>
      </c>
      <c r="G3766" s="161">
        <v>10150000</v>
      </c>
      <c r="H3766" s="159" t="s">
        <v>3651</v>
      </c>
      <c r="I3766" s="159" t="s">
        <v>3656</v>
      </c>
      <c r="J3766" s="159" t="s">
        <v>4144</v>
      </c>
      <c r="K3766" s="159" t="s">
        <v>199</v>
      </c>
      <c r="L3766" s="159" t="s">
        <v>14848</v>
      </c>
    </row>
    <row r="3767" spans="1:12" x14ac:dyDescent="0.2">
      <c r="A3767" s="159" t="s">
        <v>6719</v>
      </c>
      <c r="B3767" s="159" t="s">
        <v>6720</v>
      </c>
      <c r="C3767" s="159" t="s">
        <v>14844</v>
      </c>
      <c r="D3767" s="159" t="s">
        <v>14844</v>
      </c>
      <c r="E3767" s="160">
        <v>1</v>
      </c>
      <c r="F3767" s="161">
        <v>111522289</v>
      </c>
      <c r="G3767" s="161">
        <v>116672752</v>
      </c>
      <c r="H3767" s="159" t="s">
        <v>3651</v>
      </c>
      <c r="I3767" s="159" t="s">
        <v>3656</v>
      </c>
      <c r="J3767" s="159" t="s">
        <v>3978</v>
      </c>
      <c r="K3767" s="159"/>
      <c r="L3767" s="159" t="s">
        <v>14849</v>
      </c>
    </row>
    <row r="3768" spans="1:12" x14ac:dyDescent="0.2">
      <c r="A3768" s="159" t="s">
        <v>14850</v>
      </c>
      <c r="B3768" s="159" t="s">
        <v>14851</v>
      </c>
      <c r="C3768" s="159" t="s">
        <v>14852</v>
      </c>
      <c r="D3768" s="159" t="s">
        <v>14852</v>
      </c>
      <c r="E3768" s="160">
        <v>1</v>
      </c>
      <c r="F3768" s="161">
        <v>300000</v>
      </c>
      <c r="G3768" s="161">
        <v>10000000</v>
      </c>
      <c r="H3768" s="159" t="s">
        <v>3651</v>
      </c>
      <c r="I3768" s="159" t="s">
        <v>3663</v>
      </c>
      <c r="J3768" s="159" t="s">
        <v>14853</v>
      </c>
      <c r="K3768" s="159" t="s">
        <v>199</v>
      </c>
      <c r="L3768" s="159" t="s">
        <v>14854</v>
      </c>
    </row>
    <row r="3769" spans="1:12" x14ac:dyDescent="0.2">
      <c r="A3769" s="159" t="s">
        <v>7767</v>
      </c>
      <c r="B3769" s="159" t="s">
        <v>7768</v>
      </c>
      <c r="C3769" s="159" t="s">
        <v>14852</v>
      </c>
      <c r="D3769" s="159" t="s">
        <v>14852</v>
      </c>
      <c r="E3769" s="160">
        <v>1</v>
      </c>
      <c r="F3769" s="161">
        <v>0</v>
      </c>
      <c r="G3769" s="161">
        <v>5000000</v>
      </c>
      <c r="H3769" s="159" t="s">
        <v>3651</v>
      </c>
      <c r="I3769" s="159" t="s">
        <v>4857</v>
      </c>
      <c r="J3769" s="159" t="s">
        <v>7770</v>
      </c>
      <c r="K3769" s="159"/>
      <c r="L3769" s="159" t="s">
        <v>14855</v>
      </c>
    </row>
    <row r="3770" spans="1:12" x14ac:dyDescent="0.2">
      <c r="A3770" s="159" t="s">
        <v>14856</v>
      </c>
      <c r="B3770" s="159" t="s">
        <v>14857</v>
      </c>
      <c r="C3770" s="159" t="s">
        <v>3959</v>
      </c>
      <c r="D3770" s="159" t="s">
        <v>3959</v>
      </c>
      <c r="E3770" s="160">
        <v>1</v>
      </c>
      <c r="F3770" s="161">
        <v>300000</v>
      </c>
      <c r="G3770" s="161">
        <v>2000000</v>
      </c>
      <c r="H3770" s="159" t="s">
        <v>3651</v>
      </c>
      <c r="I3770" s="159" t="s">
        <v>4846</v>
      </c>
      <c r="J3770" s="159" t="s">
        <v>14858</v>
      </c>
      <c r="K3770" s="159" t="s">
        <v>314</v>
      </c>
      <c r="L3770" s="159" t="s">
        <v>14859</v>
      </c>
    </row>
    <row r="3771" spans="1:12" x14ac:dyDescent="0.2">
      <c r="A3771" s="159" t="s">
        <v>14860</v>
      </c>
      <c r="B3771" s="159" t="s">
        <v>11844</v>
      </c>
      <c r="C3771" s="159" t="s">
        <v>3959</v>
      </c>
      <c r="D3771" s="159" t="s">
        <v>3959</v>
      </c>
      <c r="E3771" s="160">
        <v>1</v>
      </c>
      <c r="F3771" s="161">
        <v>1225003</v>
      </c>
      <c r="G3771" s="161">
        <v>1225003</v>
      </c>
      <c r="H3771" s="159" t="s">
        <v>3651</v>
      </c>
      <c r="I3771" s="159" t="s">
        <v>3690</v>
      </c>
      <c r="J3771" s="159" t="s">
        <v>13580</v>
      </c>
      <c r="K3771" s="159"/>
      <c r="L3771" s="159" t="s">
        <v>14861</v>
      </c>
    </row>
    <row r="3772" spans="1:12" x14ac:dyDescent="0.2">
      <c r="A3772" s="159" t="s">
        <v>14860</v>
      </c>
      <c r="B3772" s="159" t="s">
        <v>11844</v>
      </c>
      <c r="C3772" s="159" t="s">
        <v>3959</v>
      </c>
      <c r="D3772" s="159" t="s">
        <v>3959</v>
      </c>
      <c r="E3772" s="160">
        <v>1</v>
      </c>
      <c r="F3772" s="161">
        <v>1740000</v>
      </c>
      <c r="G3772" s="161">
        <v>1740000</v>
      </c>
      <c r="H3772" s="159" t="s">
        <v>3651</v>
      </c>
      <c r="I3772" s="159" t="s">
        <v>3690</v>
      </c>
      <c r="J3772" s="159" t="s">
        <v>13580</v>
      </c>
      <c r="K3772" s="159"/>
      <c r="L3772" s="159" t="s">
        <v>14862</v>
      </c>
    </row>
    <row r="3773" spans="1:12" x14ac:dyDescent="0.2">
      <c r="A3773" s="159" t="s">
        <v>7511</v>
      </c>
      <c r="B3773" s="159" t="s">
        <v>7512</v>
      </c>
      <c r="C3773" s="159" t="s">
        <v>3959</v>
      </c>
      <c r="D3773" s="159" t="s">
        <v>3959</v>
      </c>
      <c r="E3773" s="160">
        <v>1</v>
      </c>
      <c r="F3773" s="161">
        <v>30020259</v>
      </c>
      <c r="G3773" s="161">
        <v>39999940</v>
      </c>
      <c r="H3773" s="159" t="s">
        <v>3651</v>
      </c>
      <c r="I3773" s="159" t="s">
        <v>3671</v>
      </c>
      <c r="J3773" s="159" t="s">
        <v>5256</v>
      </c>
      <c r="K3773" s="159"/>
      <c r="L3773" s="159" t="s">
        <v>14863</v>
      </c>
    </row>
    <row r="3774" spans="1:12" x14ac:dyDescent="0.2">
      <c r="A3774" s="159" t="s">
        <v>14864</v>
      </c>
      <c r="B3774" s="159" t="s">
        <v>14865</v>
      </c>
      <c r="C3774" s="159" t="s">
        <v>3959</v>
      </c>
      <c r="D3774" s="159" t="s">
        <v>3959</v>
      </c>
      <c r="E3774" s="160">
        <v>1</v>
      </c>
      <c r="F3774" s="161">
        <v>1000000</v>
      </c>
      <c r="G3774" s="161">
        <v>1000000</v>
      </c>
      <c r="H3774" s="159" t="s">
        <v>3651</v>
      </c>
      <c r="I3774" s="159" t="s">
        <v>3671</v>
      </c>
      <c r="J3774" s="159" t="s">
        <v>6203</v>
      </c>
      <c r="K3774" s="159"/>
      <c r="L3774" s="159" t="s">
        <v>14866</v>
      </c>
    </row>
    <row r="3775" spans="1:12" x14ac:dyDescent="0.2">
      <c r="A3775" s="159" t="s">
        <v>14867</v>
      </c>
      <c r="B3775" s="159" t="s">
        <v>14868</v>
      </c>
      <c r="C3775" s="159" t="s">
        <v>14869</v>
      </c>
      <c r="D3775" s="159" t="s">
        <v>14869</v>
      </c>
      <c r="E3775" s="160">
        <v>1</v>
      </c>
      <c r="F3775" s="161">
        <v>325338</v>
      </c>
      <c r="G3775" s="161">
        <v>325338</v>
      </c>
      <c r="H3775" s="159" t="s">
        <v>3651</v>
      </c>
      <c r="I3775" s="159" t="s">
        <v>4979</v>
      </c>
      <c r="J3775" s="159" t="s">
        <v>6017</v>
      </c>
      <c r="K3775" s="159"/>
      <c r="L3775" s="159" t="s">
        <v>14870</v>
      </c>
    </row>
    <row r="3776" spans="1:12" x14ac:dyDescent="0.2">
      <c r="A3776" s="159" t="s">
        <v>14871</v>
      </c>
      <c r="B3776" s="159" t="s">
        <v>14872</v>
      </c>
      <c r="C3776" s="159" t="s">
        <v>14869</v>
      </c>
      <c r="D3776" s="159" t="s">
        <v>14869</v>
      </c>
      <c r="E3776" s="160">
        <v>1</v>
      </c>
      <c r="F3776" s="161">
        <v>27089839</v>
      </c>
      <c r="G3776" s="161">
        <v>27089842</v>
      </c>
      <c r="H3776" s="159" t="s">
        <v>3670</v>
      </c>
      <c r="I3776" s="159" t="s">
        <v>3656</v>
      </c>
      <c r="J3776" s="159" t="s">
        <v>3944</v>
      </c>
      <c r="K3776" s="159"/>
      <c r="L3776" s="159" t="s">
        <v>14873</v>
      </c>
    </row>
    <row r="3777" spans="1:12" x14ac:dyDescent="0.2">
      <c r="A3777" s="159" t="s">
        <v>5721</v>
      </c>
      <c r="B3777" s="159" t="s">
        <v>5722</v>
      </c>
      <c r="C3777" s="159" t="s">
        <v>14869</v>
      </c>
      <c r="D3777" s="159" t="s">
        <v>14869</v>
      </c>
      <c r="E3777" s="160">
        <v>1</v>
      </c>
      <c r="F3777" s="161">
        <v>65000</v>
      </c>
      <c r="G3777" s="161">
        <v>250000</v>
      </c>
      <c r="H3777" s="159" t="s">
        <v>3651</v>
      </c>
      <c r="I3777" s="159" t="s">
        <v>3660</v>
      </c>
      <c r="J3777" s="159" t="s">
        <v>5723</v>
      </c>
      <c r="K3777" s="159"/>
      <c r="L3777" s="159" t="s">
        <v>14874</v>
      </c>
    </row>
    <row r="3778" spans="1:12" x14ac:dyDescent="0.2">
      <c r="A3778" s="159" t="s">
        <v>14875</v>
      </c>
      <c r="B3778" s="159" t="s">
        <v>14876</v>
      </c>
      <c r="C3778" s="159" t="s">
        <v>13942</v>
      </c>
      <c r="D3778" s="159" t="s">
        <v>13942</v>
      </c>
      <c r="E3778" s="160">
        <v>1</v>
      </c>
      <c r="F3778" s="161">
        <v>1635000</v>
      </c>
      <c r="G3778" s="161">
        <v>5000000</v>
      </c>
      <c r="H3778" s="159" t="s">
        <v>3651</v>
      </c>
      <c r="I3778" s="159" t="s">
        <v>3716</v>
      </c>
      <c r="J3778" s="159" t="s">
        <v>6735</v>
      </c>
      <c r="K3778" s="159" t="s">
        <v>199</v>
      </c>
      <c r="L3778" s="159" t="s">
        <v>14877</v>
      </c>
    </row>
    <row r="3779" spans="1:12" x14ac:dyDescent="0.2">
      <c r="A3779" s="159" t="s">
        <v>8041</v>
      </c>
      <c r="B3779" s="159" t="s">
        <v>8042</v>
      </c>
      <c r="C3779" s="159" t="s">
        <v>13942</v>
      </c>
      <c r="D3779" s="159" t="s">
        <v>13942</v>
      </c>
      <c r="E3779" s="160">
        <v>1</v>
      </c>
      <c r="F3779" s="161">
        <v>26907396</v>
      </c>
      <c r="G3779" s="161">
        <v>32301381</v>
      </c>
      <c r="H3779" s="159" t="s">
        <v>3651</v>
      </c>
      <c r="I3779" s="159" t="s">
        <v>3663</v>
      </c>
      <c r="J3779" s="159" t="s">
        <v>5044</v>
      </c>
      <c r="K3779" s="159" t="s">
        <v>185</v>
      </c>
      <c r="L3779" s="159" t="s">
        <v>14878</v>
      </c>
    </row>
    <row r="3780" spans="1:12" x14ac:dyDescent="0.2">
      <c r="A3780" s="159" t="s">
        <v>14879</v>
      </c>
      <c r="B3780" s="159" t="s">
        <v>14880</v>
      </c>
      <c r="C3780" s="159" t="s">
        <v>14881</v>
      </c>
      <c r="D3780" s="159" t="s">
        <v>14881</v>
      </c>
      <c r="E3780" s="160">
        <v>1</v>
      </c>
      <c r="F3780" s="161">
        <v>12623935</v>
      </c>
      <c r="G3780" s="161">
        <v>12623935</v>
      </c>
      <c r="H3780" s="159" t="s">
        <v>3670</v>
      </c>
      <c r="I3780" s="159" t="s">
        <v>3776</v>
      </c>
      <c r="J3780" s="159" t="s">
        <v>4135</v>
      </c>
      <c r="K3780" s="159" t="s">
        <v>314</v>
      </c>
      <c r="L3780" s="159" t="s">
        <v>14882</v>
      </c>
    </row>
    <row r="3781" spans="1:12" x14ac:dyDescent="0.2">
      <c r="A3781" s="159" t="s">
        <v>14883</v>
      </c>
      <c r="B3781" s="159" t="s">
        <v>14884</v>
      </c>
      <c r="C3781" s="159" t="s">
        <v>14881</v>
      </c>
      <c r="D3781" s="159" t="s">
        <v>14881</v>
      </c>
      <c r="E3781" s="160">
        <v>1</v>
      </c>
      <c r="F3781" s="161">
        <v>12623935</v>
      </c>
      <c r="G3781" s="161">
        <v>12623935</v>
      </c>
      <c r="H3781" s="159" t="s">
        <v>3670</v>
      </c>
      <c r="I3781" s="159" t="s">
        <v>3776</v>
      </c>
      <c r="J3781" s="159" t="s">
        <v>4135</v>
      </c>
      <c r="K3781" s="159" t="s">
        <v>314</v>
      </c>
      <c r="L3781" s="159" t="s">
        <v>14885</v>
      </c>
    </row>
    <row r="3782" spans="1:12" x14ac:dyDescent="0.2">
      <c r="A3782" s="159" t="s">
        <v>8613</v>
      </c>
      <c r="B3782" s="159" t="s">
        <v>8614</v>
      </c>
      <c r="C3782" s="159" t="s">
        <v>14886</v>
      </c>
      <c r="D3782" s="159" t="s">
        <v>14886</v>
      </c>
      <c r="E3782" s="160">
        <v>1</v>
      </c>
      <c r="F3782" s="161">
        <v>5000000</v>
      </c>
      <c r="G3782" s="161">
        <v>5000000</v>
      </c>
      <c r="H3782" s="159" t="s">
        <v>3670</v>
      </c>
      <c r="I3782" s="159" t="s">
        <v>3656</v>
      </c>
      <c r="J3782" s="159" t="s">
        <v>8011</v>
      </c>
      <c r="K3782" s="159"/>
      <c r="L3782" s="159" t="s">
        <v>14887</v>
      </c>
    </row>
    <row r="3783" spans="1:12" x14ac:dyDescent="0.2">
      <c r="A3783" s="159" t="s">
        <v>6599</v>
      </c>
      <c r="B3783" s="159" t="s">
        <v>6600</v>
      </c>
      <c r="C3783" s="159" t="s">
        <v>14886</v>
      </c>
      <c r="D3783" s="159" t="s">
        <v>14886</v>
      </c>
      <c r="E3783" s="160">
        <v>1</v>
      </c>
      <c r="F3783" s="161">
        <v>11150000</v>
      </c>
      <c r="G3783" s="161">
        <v>11150000</v>
      </c>
      <c r="H3783" s="159" t="s">
        <v>3651</v>
      </c>
      <c r="I3783" s="159" t="s">
        <v>3666</v>
      </c>
      <c r="J3783" s="159" t="s">
        <v>5305</v>
      </c>
      <c r="K3783" s="159" t="s">
        <v>189</v>
      </c>
      <c r="L3783" s="159" t="s">
        <v>14888</v>
      </c>
    </row>
    <row r="3784" spans="1:12" x14ac:dyDescent="0.2">
      <c r="A3784" s="159" t="s">
        <v>14889</v>
      </c>
      <c r="B3784" s="159" t="s">
        <v>14890</v>
      </c>
      <c r="C3784" s="159" t="s">
        <v>14886</v>
      </c>
      <c r="D3784" s="159" t="s">
        <v>14886</v>
      </c>
      <c r="E3784" s="160">
        <v>1</v>
      </c>
      <c r="F3784" s="161">
        <v>5000000</v>
      </c>
      <c r="G3784" s="161">
        <v>12000000</v>
      </c>
      <c r="H3784" s="159" t="s">
        <v>3651</v>
      </c>
      <c r="I3784" s="159" t="s">
        <v>5733</v>
      </c>
      <c r="J3784" s="159" t="s">
        <v>14891</v>
      </c>
      <c r="K3784" s="159" t="s">
        <v>185</v>
      </c>
      <c r="L3784" s="159" t="s">
        <v>14892</v>
      </c>
    </row>
    <row r="3785" spans="1:12" x14ac:dyDescent="0.2">
      <c r="A3785" s="159" t="s">
        <v>14893</v>
      </c>
      <c r="B3785" s="159" t="s">
        <v>14894</v>
      </c>
      <c r="C3785" s="159" t="s">
        <v>14886</v>
      </c>
      <c r="D3785" s="159" t="s">
        <v>14886</v>
      </c>
      <c r="E3785" s="160">
        <v>1</v>
      </c>
      <c r="F3785" s="161">
        <v>50000</v>
      </c>
      <c r="G3785" s="161">
        <v>1500000</v>
      </c>
      <c r="H3785" s="159" t="s">
        <v>3651</v>
      </c>
      <c r="I3785" s="159" t="s">
        <v>4846</v>
      </c>
      <c r="J3785" s="159" t="s">
        <v>14895</v>
      </c>
      <c r="K3785" s="159" t="s">
        <v>314</v>
      </c>
      <c r="L3785" s="159" t="s">
        <v>14896</v>
      </c>
    </row>
    <row r="3786" spans="1:12" x14ac:dyDescent="0.2">
      <c r="A3786" s="159" t="s">
        <v>7896</v>
      </c>
      <c r="B3786" s="159" t="s">
        <v>7897</v>
      </c>
      <c r="C3786" s="159" t="s">
        <v>14077</v>
      </c>
      <c r="D3786" s="159" t="s">
        <v>14077</v>
      </c>
      <c r="E3786" s="160">
        <v>1</v>
      </c>
      <c r="F3786" s="161">
        <v>700000</v>
      </c>
      <c r="G3786" s="161">
        <v>700000</v>
      </c>
      <c r="H3786" s="159" t="s">
        <v>3651</v>
      </c>
      <c r="I3786" s="159" t="s">
        <v>3690</v>
      </c>
      <c r="J3786" s="159" t="s">
        <v>13580</v>
      </c>
      <c r="K3786" s="159"/>
      <c r="L3786" s="159" t="s">
        <v>14897</v>
      </c>
    </row>
    <row r="3787" spans="1:12" x14ac:dyDescent="0.2">
      <c r="A3787" s="159" t="s">
        <v>14898</v>
      </c>
      <c r="B3787" s="159" t="s">
        <v>14899</v>
      </c>
      <c r="C3787" s="159" t="s">
        <v>14077</v>
      </c>
      <c r="D3787" s="159" t="s">
        <v>14077</v>
      </c>
      <c r="E3787" s="160">
        <v>1</v>
      </c>
      <c r="F3787" s="161">
        <v>40725000</v>
      </c>
      <c r="G3787" s="161">
        <v>108599999</v>
      </c>
      <c r="H3787" s="159" t="s">
        <v>3651</v>
      </c>
      <c r="I3787" s="159" t="s">
        <v>3656</v>
      </c>
      <c r="J3787" s="159" t="s">
        <v>3944</v>
      </c>
      <c r="K3787" s="159" t="s">
        <v>189</v>
      </c>
      <c r="L3787" s="159" t="s">
        <v>14900</v>
      </c>
    </row>
    <row r="3788" spans="1:12" x14ac:dyDescent="0.2">
      <c r="A3788" s="159" t="s">
        <v>13904</v>
      </c>
      <c r="B3788" s="159" t="s">
        <v>13905</v>
      </c>
      <c r="C3788" s="159" t="s">
        <v>14077</v>
      </c>
      <c r="D3788" s="159" t="s">
        <v>14077</v>
      </c>
      <c r="E3788" s="160">
        <v>1</v>
      </c>
      <c r="F3788" s="161">
        <v>0</v>
      </c>
      <c r="G3788" s="161">
        <v>3000000</v>
      </c>
      <c r="H3788" s="159" t="s">
        <v>3651</v>
      </c>
      <c r="I3788" s="159" t="s">
        <v>6859</v>
      </c>
      <c r="J3788" s="159" t="s">
        <v>6860</v>
      </c>
      <c r="K3788" s="159" t="s">
        <v>193</v>
      </c>
      <c r="L3788" s="159" t="s">
        <v>14901</v>
      </c>
    </row>
    <row r="3789" spans="1:12" x14ac:dyDescent="0.2">
      <c r="A3789" s="159" t="s">
        <v>10787</v>
      </c>
      <c r="B3789" s="159" t="s">
        <v>10788</v>
      </c>
      <c r="C3789" s="159" t="s">
        <v>14077</v>
      </c>
      <c r="D3789" s="159" t="s">
        <v>14077</v>
      </c>
      <c r="E3789" s="160">
        <v>1</v>
      </c>
      <c r="F3789" s="161">
        <v>1741024</v>
      </c>
      <c r="G3789" s="161">
        <v>4000000</v>
      </c>
      <c r="H3789" s="159" t="s">
        <v>3651</v>
      </c>
      <c r="I3789" s="159" t="s">
        <v>3656</v>
      </c>
      <c r="J3789" s="159" t="s">
        <v>10789</v>
      </c>
      <c r="K3789" s="159"/>
      <c r="L3789" s="159" t="s">
        <v>14902</v>
      </c>
    </row>
    <row r="3790" spans="1:12" x14ac:dyDescent="0.2">
      <c r="A3790" s="159" t="s">
        <v>14903</v>
      </c>
      <c r="B3790" s="159" t="s">
        <v>14904</v>
      </c>
      <c r="C3790" s="159" t="s">
        <v>14077</v>
      </c>
      <c r="D3790" s="159" t="s">
        <v>14077</v>
      </c>
      <c r="E3790" s="160">
        <v>1</v>
      </c>
      <c r="F3790" s="161">
        <v>230000</v>
      </c>
      <c r="G3790" s="161">
        <v>1000000</v>
      </c>
      <c r="H3790" s="159" t="s">
        <v>3651</v>
      </c>
      <c r="I3790" s="159" t="s">
        <v>3704</v>
      </c>
      <c r="J3790" s="159" t="s">
        <v>6956</v>
      </c>
      <c r="K3790" s="159" t="s">
        <v>196</v>
      </c>
      <c r="L3790" s="159" t="s">
        <v>14905</v>
      </c>
    </row>
    <row r="3791" spans="1:12" x14ac:dyDescent="0.2">
      <c r="A3791" s="159" t="s">
        <v>14906</v>
      </c>
      <c r="B3791" s="159" t="s">
        <v>14907</v>
      </c>
      <c r="C3791" s="159" t="s">
        <v>3400</v>
      </c>
      <c r="D3791" s="159" t="s">
        <v>3400</v>
      </c>
      <c r="E3791" s="160">
        <v>1</v>
      </c>
      <c r="F3791" s="161">
        <v>3499992</v>
      </c>
      <c r="G3791" s="161">
        <v>3499992</v>
      </c>
      <c r="H3791" s="159" t="s">
        <v>3651</v>
      </c>
      <c r="I3791" s="159" t="s">
        <v>3818</v>
      </c>
      <c r="J3791" s="159" t="s">
        <v>14908</v>
      </c>
      <c r="K3791" s="159"/>
      <c r="L3791" s="159" t="s">
        <v>14909</v>
      </c>
    </row>
    <row r="3792" spans="1:12" x14ac:dyDescent="0.2">
      <c r="A3792" s="159" t="s">
        <v>14910</v>
      </c>
      <c r="B3792" s="159" t="s">
        <v>14911</v>
      </c>
      <c r="C3792" s="159" t="s">
        <v>3400</v>
      </c>
      <c r="D3792" s="159" t="s">
        <v>3400</v>
      </c>
      <c r="E3792" s="160">
        <v>1</v>
      </c>
      <c r="F3792" s="161">
        <v>50000</v>
      </c>
      <c r="G3792" s="161">
        <v>750000</v>
      </c>
      <c r="H3792" s="159" t="s">
        <v>3651</v>
      </c>
      <c r="I3792" s="159" t="s">
        <v>5794</v>
      </c>
      <c r="J3792" s="159" t="s">
        <v>5795</v>
      </c>
      <c r="K3792" s="159" t="s">
        <v>193</v>
      </c>
      <c r="L3792" s="159" t="s">
        <v>14912</v>
      </c>
    </row>
    <row r="3793" spans="1:12" x14ac:dyDescent="0.2">
      <c r="A3793" s="159" t="s">
        <v>14913</v>
      </c>
      <c r="B3793" s="159" t="s">
        <v>14914</v>
      </c>
      <c r="C3793" s="159" t="s">
        <v>3400</v>
      </c>
      <c r="D3793" s="159" t="s">
        <v>3400</v>
      </c>
      <c r="E3793" s="160">
        <v>1</v>
      </c>
      <c r="F3793" s="161">
        <v>32331837</v>
      </c>
      <c r="G3793" s="161">
        <v>32331837</v>
      </c>
      <c r="H3793" s="159" t="s">
        <v>3670</v>
      </c>
      <c r="I3793" s="159" t="s">
        <v>4857</v>
      </c>
      <c r="J3793" s="159" t="s">
        <v>14585</v>
      </c>
      <c r="K3793" s="159"/>
      <c r="L3793" s="159" t="s">
        <v>14915</v>
      </c>
    </row>
    <row r="3794" spans="1:12" x14ac:dyDescent="0.2">
      <c r="A3794" s="159" t="s">
        <v>7860</v>
      </c>
      <c r="B3794" s="159" t="s">
        <v>7861</v>
      </c>
      <c r="C3794" s="159" t="s">
        <v>3400</v>
      </c>
      <c r="D3794" s="159" t="s">
        <v>3400</v>
      </c>
      <c r="E3794" s="160">
        <v>1</v>
      </c>
      <c r="F3794" s="161">
        <v>4805299</v>
      </c>
      <c r="G3794" s="161">
        <v>4805299</v>
      </c>
      <c r="H3794" s="159" t="s">
        <v>3670</v>
      </c>
      <c r="I3794" s="159" t="s">
        <v>3671</v>
      </c>
      <c r="J3794" s="159" t="s">
        <v>5234</v>
      </c>
      <c r="K3794" s="159"/>
      <c r="L3794" s="159" t="s">
        <v>14916</v>
      </c>
    </row>
    <row r="3795" spans="1:12" x14ac:dyDescent="0.2">
      <c r="A3795" s="159" t="s">
        <v>9925</v>
      </c>
      <c r="B3795" s="159" t="s">
        <v>9926</v>
      </c>
      <c r="C3795" s="159" t="s">
        <v>3400</v>
      </c>
      <c r="D3795" s="159" t="s">
        <v>3400</v>
      </c>
      <c r="E3795" s="160">
        <v>1</v>
      </c>
      <c r="F3795" s="161">
        <v>5000000</v>
      </c>
      <c r="G3795" s="161">
        <v>5000000</v>
      </c>
      <c r="H3795" s="159" t="s">
        <v>3651</v>
      </c>
      <c r="I3795" s="159" t="s">
        <v>3656</v>
      </c>
      <c r="J3795" s="159" t="s">
        <v>5849</v>
      </c>
      <c r="K3795" s="159"/>
      <c r="L3795" s="159" t="s">
        <v>14917</v>
      </c>
    </row>
    <row r="3796" spans="1:12" x14ac:dyDescent="0.2">
      <c r="A3796" s="159" t="s">
        <v>12746</v>
      </c>
      <c r="B3796" s="159" t="s">
        <v>12747</v>
      </c>
      <c r="C3796" s="159" t="s">
        <v>14190</v>
      </c>
      <c r="D3796" s="159" t="s">
        <v>14190</v>
      </c>
      <c r="E3796" s="160">
        <v>1</v>
      </c>
      <c r="F3796" s="161">
        <v>7346</v>
      </c>
      <c r="G3796" s="161">
        <v>19100</v>
      </c>
      <c r="H3796" s="159" t="s">
        <v>3651</v>
      </c>
      <c r="I3796" s="159" t="s">
        <v>4979</v>
      </c>
      <c r="J3796" s="159" t="s">
        <v>6017</v>
      </c>
      <c r="K3796" s="159"/>
      <c r="L3796" s="159" t="s">
        <v>14918</v>
      </c>
    </row>
    <row r="3797" spans="1:12" x14ac:dyDescent="0.2">
      <c r="A3797" s="159" t="s">
        <v>14919</v>
      </c>
      <c r="B3797" s="159" t="s">
        <v>14920</v>
      </c>
      <c r="C3797" s="159" t="s">
        <v>14190</v>
      </c>
      <c r="D3797" s="159" t="s">
        <v>14190</v>
      </c>
      <c r="E3797" s="160">
        <v>1</v>
      </c>
      <c r="F3797" s="161">
        <v>51000</v>
      </c>
      <c r="G3797" s="161">
        <v>2000000</v>
      </c>
      <c r="H3797" s="159" t="s">
        <v>3651</v>
      </c>
      <c r="I3797" s="159" t="s">
        <v>3656</v>
      </c>
      <c r="J3797" s="159" t="s">
        <v>5870</v>
      </c>
      <c r="K3797" s="159"/>
      <c r="L3797" s="159" t="s">
        <v>14921</v>
      </c>
    </row>
    <row r="3798" spans="1:12" x14ac:dyDescent="0.2">
      <c r="A3798" s="159" t="s">
        <v>14922</v>
      </c>
      <c r="B3798" s="159" t="s">
        <v>14923</v>
      </c>
      <c r="C3798" s="159" t="s">
        <v>13563</v>
      </c>
      <c r="D3798" s="159" t="s">
        <v>13563</v>
      </c>
      <c r="E3798" s="160">
        <v>1</v>
      </c>
      <c r="F3798" s="161">
        <v>290000</v>
      </c>
      <c r="G3798" s="161">
        <v>310000</v>
      </c>
      <c r="H3798" s="159" t="s">
        <v>3651</v>
      </c>
      <c r="I3798" s="159" t="s">
        <v>3716</v>
      </c>
      <c r="J3798" s="159" t="s">
        <v>8307</v>
      </c>
      <c r="K3798" s="159" t="s">
        <v>314</v>
      </c>
      <c r="L3798" s="159" t="s">
        <v>14924</v>
      </c>
    </row>
    <row r="3799" spans="1:12" x14ac:dyDescent="0.2">
      <c r="A3799" s="159" t="s">
        <v>11922</v>
      </c>
      <c r="B3799" s="159" t="s">
        <v>11923</v>
      </c>
      <c r="C3799" s="159" t="s">
        <v>14925</v>
      </c>
      <c r="D3799" s="159" t="s">
        <v>14925</v>
      </c>
      <c r="E3799" s="160">
        <v>1</v>
      </c>
      <c r="F3799" s="161">
        <v>5000000</v>
      </c>
      <c r="G3799" s="161">
        <v>5000000</v>
      </c>
      <c r="H3799" s="159" t="s">
        <v>3670</v>
      </c>
      <c r="I3799" s="159" t="s">
        <v>4295</v>
      </c>
      <c r="J3799" s="159" t="s">
        <v>11925</v>
      </c>
      <c r="K3799" s="159" t="s">
        <v>193</v>
      </c>
      <c r="L3799" s="159" t="s">
        <v>14926</v>
      </c>
    </row>
    <row r="3800" spans="1:12" x14ac:dyDescent="0.2">
      <c r="A3800" s="159" t="s">
        <v>14927</v>
      </c>
      <c r="B3800" s="159" t="s">
        <v>14928</v>
      </c>
      <c r="C3800" s="159" t="s">
        <v>14925</v>
      </c>
      <c r="D3800" s="159" t="s">
        <v>14925</v>
      </c>
      <c r="E3800" s="160">
        <v>1</v>
      </c>
      <c r="F3800" s="161">
        <v>25000000</v>
      </c>
      <c r="G3800" s="161">
        <v>25000000</v>
      </c>
      <c r="H3800" s="159" t="s">
        <v>3651</v>
      </c>
      <c r="I3800" s="159" t="s">
        <v>5250</v>
      </c>
      <c r="J3800" s="159" t="s">
        <v>14929</v>
      </c>
      <c r="K3800" s="159" t="s">
        <v>196</v>
      </c>
      <c r="L3800" s="159" t="s">
        <v>14930</v>
      </c>
    </row>
    <row r="3801" spans="1:12" x14ac:dyDescent="0.2">
      <c r="A3801" s="159" t="s">
        <v>14931</v>
      </c>
      <c r="B3801" s="159" t="s">
        <v>14932</v>
      </c>
      <c r="C3801" s="159" t="s">
        <v>11086</v>
      </c>
      <c r="D3801" s="159" t="s">
        <v>11086</v>
      </c>
      <c r="E3801" s="160">
        <v>1</v>
      </c>
      <c r="F3801" s="161">
        <v>0</v>
      </c>
      <c r="G3801" s="161"/>
      <c r="H3801" s="159" t="s">
        <v>3651</v>
      </c>
      <c r="I3801" s="159" t="s">
        <v>5250</v>
      </c>
      <c r="J3801" s="159" t="s">
        <v>14933</v>
      </c>
      <c r="K3801" s="159" t="s">
        <v>193</v>
      </c>
      <c r="L3801" s="159" t="s">
        <v>14934</v>
      </c>
    </row>
    <row r="3802" spans="1:12" x14ac:dyDescent="0.2">
      <c r="A3802" s="159" t="s">
        <v>12813</v>
      </c>
      <c r="B3802" s="159" t="s">
        <v>12814</v>
      </c>
      <c r="C3802" s="159" t="s">
        <v>11086</v>
      </c>
      <c r="D3802" s="159" t="s">
        <v>11086</v>
      </c>
      <c r="E3802" s="160">
        <v>1</v>
      </c>
      <c r="F3802" s="161">
        <v>4587473</v>
      </c>
      <c r="G3802" s="161">
        <v>4587473</v>
      </c>
      <c r="H3802" s="159" t="s">
        <v>3670</v>
      </c>
      <c r="I3802" s="159" t="s">
        <v>3680</v>
      </c>
      <c r="J3802" s="159" t="s">
        <v>12816</v>
      </c>
      <c r="K3802" s="159"/>
      <c r="L3802" s="159" t="s">
        <v>14935</v>
      </c>
    </row>
    <row r="3803" spans="1:12" x14ac:dyDescent="0.2">
      <c r="A3803" s="159" t="s">
        <v>7685</v>
      </c>
      <c r="B3803" s="159" t="s">
        <v>7686</v>
      </c>
      <c r="C3803" s="159" t="s">
        <v>11086</v>
      </c>
      <c r="D3803" s="159" t="s">
        <v>14936</v>
      </c>
      <c r="E3803" s="160">
        <v>2</v>
      </c>
      <c r="F3803" s="161">
        <v>28999199</v>
      </c>
      <c r="G3803" s="161">
        <v>29000000</v>
      </c>
      <c r="H3803" s="159" t="s">
        <v>3651</v>
      </c>
      <c r="I3803" s="159" t="s">
        <v>3680</v>
      </c>
      <c r="J3803" s="159" t="s">
        <v>5656</v>
      </c>
      <c r="K3803" s="159"/>
      <c r="L3803" s="159" t="s">
        <v>14937</v>
      </c>
    </row>
    <row r="3804" spans="1:12" x14ac:dyDescent="0.2">
      <c r="A3804" s="159" t="s">
        <v>6385</v>
      </c>
      <c r="B3804" s="159" t="s">
        <v>6386</v>
      </c>
      <c r="C3804" s="159" t="s">
        <v>11086</v>
      </c>
      <c r="D3804" s="159" t="s">
        <v>11086</v>
      </c>
      <c r="E3804" s="160">
        <v>1</v>
      </c>
      <c r="F3804" s="161">
        <v>3642978</v>
      </c>
      <c r="G3804" s="161">
        <v>3642978</v>
      </c>
      <c r="H3804" s="159" t="s">
        <v>3651</v>
      </c>
      <c r="I3804" s="159" t="s">
        <v>4295</v>
      </c>
      <c r="J3804" s="159" t="s">
        <v>14938</v>
      </c>
      <c r="K3804" s="159"/>
      <c r="L3804" s="159" t="s">
        <v>14939</v>
      </c>
    </row>
    <row r="3805" spans="1:12" x14ac:dyDescent="0.2">
      <c r="A3805" s="159" t="s">
        <v>8907</v>
      </c>
      <c r="B3805" s="159" t="s">
        <v>8908</v>
      </c>
      <c r="C3805" s="159" t="s">
        <v>11086</v>
      </c>
      <c r="D3805" s="159" t="s">
        <v>11086</v>
      </c>
      <c r="E3805" s="160">
        <v>1</v>
      </c>
      <c r="F3805" s="161">
        <v>0</v>
      </c>
      <c r="G3805" s="161">
        <v>3000000</v>
      </c>
      <c r="H3805" s="159" t="s">
        <v>3670</v>
      </c>
      <c r="I3805" s="159" t="s">
        <v>3810</v>
      </c>
      <c r="J3805" s="159" t="s">
        <v>5040</v>
      </c>
      <c r="K3805" s="159"/>
      <c r="L3805" s="159" t="s">
        <v>14940</v>
      </c>
    </row>
    <row r="3806" spans="1:12" x14ac:dyDescent="0.2">
      <c r="A3806" s="159" t="s">
        <v>8893</v>
      </c>
      <c r="B3806" s="159" t="s">
        <v>8894</v>
      </c>
      <c r="C3806" s="159" t="s">
        <v>11086</v>
      </c>
      <c r="D3806" s="159" t="s">
        <v>11086</v>
      </c>
      <c r="E3806" s="160">
        <v>1</v>
      </c>
      <c r="F3806" s="161">
        <v>2374992</v>
      </c>
      <c r="G3806" s="161">
        <v>5999989</v>
      </c>
      <c r="H3806" s="159" t="s">
        <v>3670</v>
      </c>
      <c r="I3806" s="159" t="s">
        <v>3660</v>
      </c>
      <c r="J3806" s="159" t="s">
        <v>5242</v>
      </c>
      <c r="K3806" s="159"/>
      <c r="L3806" s="159" t="s">
        <v>14941</v>
      </c>
    </row>
    <row r="3807" spans="1:12" x14ac:dyDescent="0.2">
      <c r="A3807" s="159" t="s">
        <v>14942</v>
      </c>
      <c r="B3807" s="159" t="s">
        <v>14943</v>
      </c>
      <c r="C3807" s="159" t="s">
        <v>13279</v>
      </c>
      <c r="D3807" s="159" t="s">
        <v>13279</v>
      </c>
      <c r="E3807" s="160">
        <v>1</v>
      </c>
      <c r="F3807" s="161">
        <v>14849996</v>
      </c>
      <c r="G3807" s="161">
        <v>16149989</v>
      </c>
      <c r="H3807" s="159" t="s">
        <v>3651</v>
      </c>
      <c r="I3807" s="159" t="s">
        <v>3656</v>
      </c>
      <c r="J3807" s="159" t="s">
        <v>3881</v>
      </c>
      <c r="K3807" s="159" t="s">
        <v>193</v>
      </c>
      <c r="L3807" s="159" t="s">
        <v>14944</v>
      </c>
    </row>
    <row r="3808" spans="1:12" x14ac:dyDescent="0.2">
      <c r="A3808" s="159" t="s">
        <v>14945</v>
      </c>
      <c r="B3808" s="159" t="s">
        <v>14946</v>
      </c>
      <c r="C3808" s="159" t="s">
        <v>13279</v>
      </c>
      <c r="D3808" s="159" t="s">
        <v>13279</v>
      </c>
      <c r="E3808" s="160">
        <v>1</v>
      </c>
      <c r="F3808" s="161">
        <v>50000</v>
      </c>
      <c r="G3808" s="161">
        <v>250000</v>
      </c>
      <c r="H3808" s="159" t="s">
        <v>3651</v>
      </c>
      <c r="I3808" s="159" t="s">
        <v>4846</v>
      </c>
      <c r="J3808" s="159" t="s">
        <v>5089</v>
      </c>
      <c r="K3808" s="159" t="s">
        <v>199</v>
      </c>
      <c r="L3808" s="159" t="s">
        <v>14947</v>
      </c>
    </row>
    <row r="3809" spans="1:12" x14ac:dyDescent="0.2">
      <c r="A3809" s="159" t="s">
        <v>12490</v>
      </c>
      <c r="B3809" s="159" t="s">
        <v>12491</v>
      </c>
      <c r="C3809" s="159" t="s">
        <v>13279</v>
      </c>
      <c r="D3809" s="159" t="s">
        <v>13279</v>
      </c>
      <c r="E3809" s="160">
        <v>1</v>
      </c>
      <c r="F3809" s="161">
        <v>200000</v>
      </c>
      <c r="G3809" s="161">
        <v>375000</v>
      </c>
      <c r="H3809" s="159" t="s">
        <v>3670</v>
      </c>
      <c r="I3809" s="159" t="s">
        <v>4857</v>
      </c>
      <c r="J3809" s="159" t="s">
        <v>12109</v>
      </c>
      <c r="K3809" s="159"/>
      <c r="L3809" s="159" t="s">
        <v>14948</v>
      </c>
    </row>
    <row r="3810" spans="1:12" x14ac:dyDescent="0.2">
      <c r="A3810" s="159" t="s">
        <v>14949</v>
      </c>
      <c r="B3810" s="159" t="s">
        <v>14950</v>
      </c>
      <c r="C3810" s="159" t="s">
        <v>14086</v>
      </c>
      <c r="D3810" s="159" t="s">
        <v>14086</v>
      </c>
      <c r="E3810" s="160">
        <v>1</v>
      </c>
      <c r="F3810" s="161">
        <v>25000</v>
      </c>
      <c r="G3810" s="161">
        <v>1500000</v>
      </c>
      <c r="H3810" s="159" t="s">
        <v>3651</v>
      </c>
      <c r="I3810" s="159" t="s">
        <v>6498</v>
      </c>
      <c r="J3810" s="159" t="s">
        <v>14951</v>
      </c>
      <c r="K3810" s="159"/>
      <c r="L3810" s="159" t="s">
        <v>14952</v>
      </c>
    </row>
    <row r="3811" spans="1:12" x14ac:dyDescent="0.2">
      <c r="A3811" s="159" t="s">
        <v>14953</v>
      </c>
      <c r="B3811" s="159" t="s">
        <v>11873</v>
      </c>
      <c r="C3811" s="159" t="s">
        <v>14954</v>
      </c>
      <c r="D3811" s="159" t="s">
        <v>14954</v>
      </c>
      <c r="E3811" s="160">
        <v>1</v>
      </c>
      <c r="F3811" s="161">
        <v>110076289</v>
      </c>
      <c r="G3811" s="161">
        <v>110076289</v>
      </c>
      <c r="H3811" s="159" t="s">
        <v>3651</v>
      </c>
      <c r="I3811" s="159" t="s">
        <v>3671</v>
      </c>
      <c r="J3811" s="159" t="s">
        <v>14955</v>
      </c>
      <c r="K3811" s="159"/>
      <c r="L3811" s="159" t="s">
        <v>14956</v>
      </c>
    </row>
    <row r="3812" spans="1:12" x14ac:dyDescent="0.2">
      <c r="A3812" s="159" t="s">
        <v>14957</v>
      </c>
      <c r="B3812" s="159" t="s">
        <v>14958</v>
      </c>
      <c r="C3812" s="159" t="s">
        <v>14954</v>
      </c>
      <c r="D3812" s="159" t="s">
        <v>14954</v>
      </c>
      <c r="E3812" s="160">
        <v>1</v>
      </c>
      <c r="F3812" s="161">
        <v>10000</v>
      </c>
      <c r="G3812" s="161">
        <v>10000</v>
      </c>
      <c r="H3812" s="159" t="s">
        <v>3651</v>
      </c>
      <c r="I3812" s="159" t="s">
        <v>3656</v>
      </c>
      <c r="J3812" s="159" t="s">
        <v>14959</v>
      </c>
      <c r="K3812" s="159" t="s">
        <v>193</v>
      </c>
      <c r="L3812" s="159" t="s">
        <v>14960</v>
      </c>
    </row>
    <row r="3813" spans="1:12" x14ac:dyDescent="0.2">
      <c r="A3813" s="159" t="s">
        <v>6991</v>
      </c>
      <c r="B3813" s="159" t="s">
        <v>6992</v>
      </c>
      <c r="C3813" s="159" t="s">
        <v>14954</v>
      </c>
      <c r="D3813" s="159" t="s">
        <v>14954</v>
      </c>
      <c r="E3813" s="160">
        <v>1</v>
      </c>
      <c r="F3813" s="161">
        <v>5000002</v>
      </c>
      <c r="G3813" s="161">
        <v>5000002</v>
      </c>
      <c r="H3813" s="159" t="s">
        <v>3651</v>
      </c>
      <c r="I3813" s="159" t="s">
        <v>3671</v>
      </c>
      <c r="J3813" s="159" t="s">
        <v>4835</v>
      </c>
      <c r="K3813" s="159"/>
      <c r="L3813" s="159" t="s">
        <v>14961</v>
      </c>
    </row>
    <row r="3814" spans="1:12" x14ac:dyDescent="0.2">
      <c r="A3814" s="159" t="s">
        <v>14962</v>
      </c>
      <c r="B3814" s="159" t="s">
        <v>14963</v>
      </c>
      <c r="C3814" s="159" t="s">
        <v>14954</v>
      </c>
      <c r="D3814" s="159" t="s">
        <v>14954</v>
      </c>
      <c r="E3814" s="160">
        <v>1</v>
      </c>
      <c r="F3814" s="161">
        <v>13155645</v>
      </c>
      <c r="G3814" s="161">
        <v>13155645</v>
      </c>
      <c r="H3814" s="159" t="s">
        <v>3651</v>
      </c>
      <c r="I3814" s="159" t="s">
        <v>3671</v>
      </c>
      <c r="J3814" s="159" t="s">
        <v>3896</v>
      </c>
      <c r="K3814" s="159"/>
      <c r="L3814" s="159" t="s">
        <v>14964</v>
      </c>
    </row>
    <row r="3815" spans="1:12" x14ac:dyDescent="0.2">
      <c r="A3815" s="159" t="s">
        <v>13994</v>
      </c>
      <c r="B3815" s="159" t="s">
        <v>13995</v>
      </c>
      <c r="C3815" s="159" t="s">
        <v>14954</v>
      </c>
      <c r="D3815" s="159" t="s">
        <v>14954</v>
      </c>
      <c r="E3815" s="160">
        <v>1</v>
      </c>
      <c r="F3815" s="161">
        <v>100000</v>
      </c>
      <c r="G3815" s="161">
        <v>6000000</v>
      </c>
      <c r="H3815" s="159" t="s">
        <v>3670</v>
      </c>
      <c r="I3815" s="159" t="s">
        <v>6859</v>
      </c>
      <c r="J3815" s="159" t="s">
        <v>6860</v>
      </c>
      <c r="K3815" s="159" t="s">
        <v>196</v>
      </c>
      <c r="L3815" s="159" t="s">
        <v>14965</v>
      </c>
    </row>
    <row r="3816" spans="1:12" x14ac:dyDescent="0.2">
      <c r="A3816" s="159" t="s">
        <v>14966</v>
      </c>
      <c r="B3816" s="159" t="s">
        <v>14967</v>
      </c>
      <c r="C3816" s="159" t="s">
        <v>12074</v>
      </c>
      <c r="D3816" s="159" t="s">
        <v>12074</v>
      </c>
      <c r="E3816" s="160">
        <v>1</v>
      </c>
      <c r="F3816" s="161">
        <v>3000000</v>
      </c>
      <c r="G3816" s="161">
        <v>3000000</v>
      </c>
      <c r="H3816" s="159" t="s">
        <v>3651</v>
      </c>
      <c r="I3816" s="159" t="s">
        <v>5250</v>
      </c>
      <c r="J3816" s="159" t="s">
        <v>5476</v>
      </c>
      <c r="K3816" s="159" t="s">
        <v>314</v>
      </c>
      <c r="L3816" s="159" t="s">
        <v>14968</v>
      </c>
    </row>
    <row r="3817" spans="1:12" x14ac:dyDescent="0.2">
      <c r="A3817" s="159" t="s">
        <v>14969</v>
      </c>
      <c r="B3817" s="159" t="s">
        <v>14970</v>
      </c>
      <c r="C3817" s="159" t="s">
        <v>12074</v>
      </c>
      <c r="D3817" s="159" t="s">
        <v>12074</v>
      </c>
      <c r="E3817" s="160">
        <v>1</v>
      </c>
      <c r="F3817" s="161">
        <v>0</v>
      </c>
      <c r="G3817" s="161">
        <v>8000000</v>
      </c>
      <c r="H3817" s="159" t="s">
        <v>3651</v>
      </c>
      <c r="I3817" s="159" t="s">
        <v>4846</v>
      </c>
      <c r="J3817" s="159" t="s">
        <v>14895</v>
      </c>
      <c r="K3817" s="159"/>
      <c r="L3817" s="159" t="s">
        <v>14971</v>
      </c>
    </row>
    <row r="3818" spans="1:12" x14ac:dyDescent="0.2">
      <c r="A3818" s="159" t="s">
        <v>11576</v>
      </c>
      <c r="B3818" s="159" t="s">
        <v>11577</v>
      </c>
      <c r="C3818" s="159" t="s">
        <v>9286</v>
      </c>
      <c r="D3818" s="159" t="s">
        <v>9286</v>
      </c>
      <c r="E3818" s="160">
        <v>1</v>
      </c>
      <c r="F3818" s="161">
        <v>1100000</v>
      </c>
      <c r="G3818" s="161">
        <v>3000000</v>
      </c>
      <c r="H3818" s="159" t="s">
        <v>3651</v>
      </c>
      <c r="I3818" s="159" t="s">
        <v>3663</v>
      </c>
      <c r="J3818" s="159" t="s">
        <v>11579</v>
      </c>
      <c r="K3818" s="159"/>
      <c r="L3818" s="159" t="s">
        <v>14972</v>
      </c>
    </row>
    <row r="3819" spans="1:12" x14ac:dyDescent="0.2">
      <c r="A3819" s="159" t="s">
        <v>14973</v>
      </c>
      <c r="B3819" s="159" t="s">
        <v>14974</v>
      </c>
      <c r="C3819" s="159" t="s">
        <v>14975</v>
      </c>
      <c r="D3819" s="159" t="s">
        <v>14975</v>
      </c>
      <c r="E3819" s="160">
        <v>1</v>
      </c>
      <c r="F3819" s="161">
        <v>550000</v>
      </c>
      <c r="G3819" s="161"/>
      <c r="H3819" s="159" t="s">
        <v>3651</v>
      </c>
      <c r="I3819" s="159" t="s">
        <v>4846</v>
      </c>
      <c r="J3819" s="159" t="s">
        <v>14858</v>
      </c>
      <c r="K3819" s="159" t="s">
        <v>199</v>
      </c>
      <c r="L3819" s="159" t="s">
        <v>14976</v>
      </c>
    </row>
    <row r="3820" spans="1:12" x14ac:dyDescent="0.2">
      <c r="A3820" s="159" t="s">
        <v>11215</v>
      </c>
      <c r="B3820" s="159" t="s">
        <v>11216</v>
      </c>
      <c r="C3820" s="159" t="s">
        <v>14975</v>
      </c>
      <c r="D3820" s="159" t="s">
        <v>14975</v>
      </c>
      <c r="E3820" s="160">
        <v>1</v>
      </c>
      <c r="F3820" s="161">
        <v>34245380</v>
      </c>
      <c r="G3820" s="161">
        <v>34245399</v>
      </c>
      <c r="H3820" s="159" t="s">
        <v>3651</v>
      </c>
      <c r="I3820" s="159" t="s">
        <v>3671</v>
      </c>
      <c r="J3820" s="159" t="s">
        <v>6104</v>
      </c>
      <c r="K3820" s="159" t="s">
        <v>185</v>
      </c>
      <c r="L3820" s="159" t="s">
        <v>14977</v>
      </c>
    </row>
    <row r="3821" spans="1:12" x14ac:dyDescent="0.2">
      <c r="A3821" s="159" t="s">
        <v>8378</v>
      </c>
      <c r="B3821" s="159" t="s">
        <v>8379</v>
      </c>
      <c r="C3821" s="159" t="s">
        <v>14975</v>
      </c>
      <c r="D3821" s="159" t="s">
        <v>14975</v>
      </c>
      <c r="E3821" s="160">
        <v>1</v>
      </c>
      <c r="F3821" s="161">
        <v>0</v>
      </c>
      <c r="G3821" s="161">
        <v>5000000</v>
      </c>
      <c r="H3821" s="159" t="s">
        <v>3651</v>
      </c>
      <c r="I3821" s="159" t="s">
        <v>3690</v>
      </c>
      <c r="J3821" s="159" t="s">
        <v>8380</v>
      </c>
      <c r="K3821" s="159"/>
      <c r="L3821" s="159" t="s">
        <v>14978</v>
      </c>
    </row>
    <row r="3822" spans="1:12" x14ac:dyDescent="0.2">
      <c r="A3822" s="159" t="s">
        <v>7247</v>
      </c>
      <c r="B3822" s="159" t="s">
        <v>7248</v>
      </c>
      <c r="C3822" s="159" t="s">
        <v>14975</v>
      </c>
      <c r="D3822" s="159" t="s">
        <v>14975</v>
      </c>
      <c r="E3822" s="160">
        <v>1</v>
      </c>
      <c r="F3822" s="161">
        <v>35000</v>
      </c>
      <c r="G3822" s="161">
        <v>1500000</v>
      </c>
      <c r="H3822" s="159" t="s">
        <v>3651</v>
      </c>
      <c r="I3822" s="159" t="s">
        <v>3871</v>
      </c>
      <c r="J3822" s="159" t="s">
        <v>3872</v>
      </c>
      <c r="K3822" s="159"/>
      <c r="L3822" s="159" t="s">
        <v>14979</v>
      </c>
    </row>
    <row r="3823" spans="1:12" x14ac:dyDescent="0.2">
      <c r="A3823" s="159" t="s">
        <v>10309</v>
      </c>
      <c r="B3823" s="159" t="s">
        <v>10310</v>
      </c>
      <c r="C3823" s="159" t="s">
        <v>13647</v>
      </c>
      <c r="D3823" s="159" t="s">
        <v>13647</v>
      </c>
      <c r="E3823" s="160">
        <v>1</v>
      </c>
      <c r="F3823" s="161">
        <v>607300</v>
      </c>
      <c r="G3823" s="161">
        <v>607300</v>
      </c>
      <c r="H3823" s="159" t="s">
        <v>3651</v>
      </c>
      <c r="I3823" s="159" t="s">
        <v>3656</v>
      </c>
      <c r="J3823" s="159" t="s">
        <v>10312</v>
      </c>
      <c r="K3823" s="159" t="s">
        <v>185</v>
      </c>
      <c r="L3823" s="159" t="s">
        <v>14980</v>
      </c>
    </row>
    <row r="3824" spans="1:12" x14ac:dyDescent="0.2">
      <c r="A3824" s="159" t="s">
        <v>14981</v>
      </c>
      <c r="B3824" s="159" t="s">
        <v>14982</v>
      </c>
      <c r="C3824" s="159" t="s">
        <v>13647</v>
      </c>
      <c r="D3824" s="159" t="s">
        <v>13647</v>
      </c>
      <c r="E3824" s="160">
        <v>1</v>
      </c>
      <c r="F3824" s="161">
        <v>13000000</v>
      </c>
      <c r="G3824" s="161">
        <v>69000000</v>
      </c>
      <c r="H3824" s="159" t="s">
        <v>3651</v>
      </c>
      <c r="I3824" s="159" t="s">
        <v>5209</v>
      </c>
      <c r="J3824" s="159" t="s">
        <v>13147</v>
      </c>
      <c r="K3824" s="159" t="s">
        <v>314</v>
      </c>
      <c r="L3824" s="159" t="s">
        <v>14983</v>
      </c>
    </row>
    <row r="3825" spans="1:12" x14ac:dyDescent="0.2">
      <c r="A3825" s="159" t="s">
        <v>14984</v>
      </c>
      <c r="B3825" s="159" t="s">
        <v>14985</v>
      </c>
      <c r="C3825" s="159" t="s">
        <v>13647</v>
      </c>
      <c r="D3825" s="159" t="s">
        <v>13647</v>
      </c>
      <c r="E3825" s="160">
        <v>1</v>
      </c>
      <c r="F3825" s="161">
        <v>5999997</v>
      </c>
      <c r="G3825" s="161">
        <v>5999997</v>
      </c>
      <c r="H3825" s="159" t="s">
        <v>3651</v>
      </c>
      <c r="I3825" s="159" t="s">
        <v>7988</v>
      </c>
      <c r="J3825" s="159" t="s">
        <v>14986</v>
      </c>
      <c r="K3825" s="159" t="s">
        <v>314</v>
      </c>
      <c r="L3825" s="159" t="s">
        <v>14987</v>
      </c>
    </row>
    <row r="3826" spans="1:12" x14ac:dyDescent="0.2">
      <c r="A3826" s="159" t="s">
        <v>14988</v>
      </c>
      <c r="B3826" s="159" t="s">
        <v>14989</v>
      </c>
      <c r="C3826" s="159" t="s">
        <v>13647</v>
      </c>
      <c r="D3826" s="159" t="s">
        <v>13647</v>
      </c>
      <c r="E3826" s="160">
        <v>1</v>
      </c>
      <c r="F3826" s="161">
        <v>4221000</v>
      </c>
      <c r="G3826" s="161"/>
      <c r="H3826" s="159" t="s">
        <v>3670</v>
      </c>
      <c r="I3826" s="159" t="s">
        <v>3666</v>
      </c>
      <c r="J3826" s="159" t="s">
        <v>6814</v>
      </c>
      <c r="K3826" s="159"/>
      <c r="L3826" s="159" t="s">
        <v>14990</v>
      </c>
    </row>
    <row r="3827" spans="1:12" x14ac:dyDescent="0.2">
      <c r="A3827" s="159" t="s">
        <v>14991</v>
      </c>
      <c r="B3827" s="159" t="s">
        <v>14992</v>
      </c>
      <c r="C3827" s="159" t="s">
        <v>13647</v>
      </c>
      <c r="D3827" s="159" t="s">
        <v>13647</v>
      </c>
      <c r="E3827" s="160">
        <v>1</v>
      </c>
      <c r="F3827" s="161">
        <v>600000</v>
      </c>
      <c r="G3827" s="161"/>
      <c r="H3827" s="159" t="s">
        <v>3670</v>
      </c>
      <c r="I3827" s="159" t="s">
        <v>5807</v>
      </c>
      <c r="J3827" s="159" t="s">
        <v>7866</v>
      </c>
      <c r="K3827" s="159"/>
      <c r="L3827" s="159" t="s">
        <v>14993</v>
      </c>
    </row>
    <row r="3828" spans="1:12" x14ac:dyDescent="0.2">
      <c r="A3828" s="159" t="s">
        <v>14994</v>
      </c>
      <c r="B3828" s="159" t="s">
        <v>14995</v>
      </c>
      <c r="C3828" s="159" t="s">
        <v>13647</v>
      </c>
      <c r="D3828" s="159" t="s">
        <v>13647</v>
      </c>
      <c r="E3828" s="160">
        <v>1</v>
      </c>
      <c r="F3828" s="161">
        <v>135000</v>
      </c>
      <c r="G3828" s="161"/>
      <c r="H3828" s="159" t="s">
        <v>3651</v>
      </c>
      <c r="I3828" s="159" t="s">
        <v>3753</v>
      </c>
      <c r="J3828" s="159" t="s">
        <v>6369</v>
      </c>
      <c r="K3828" s="159"/>
      <c r="L3828" s="159" t="s">
        <v>14996</v>
      </c>
    </row>
    <row r="3829" spans="1:12" x14ac:dyDescent="0.2">
      <c r="A3829" s="159" t="s">
        <v>14997</v>
      </c>
      <c r="B3829" s="159" t="s">
        <v>14998</v>
      </c>
      <c r="C3829" s="159" t="s">
        <v>13647</v>
      </c>
      <c r="D3829" s="159" t="s">
        <v>13647</v>
      </c>
      <c r="E3829" s="160">
        <v>1</v>
      </c>
      <c r="F3829" s="161">
        <v>0</v>
      </c>
      <c r="G3829" s="161">
        <v>25000000</v>
      </c>
      <c r="H3829" s="159" t="s">
        <v>3651</v>
      </c>
      <c r="I3829" s="159" t="s">
        <v>3660</v>
      </c>
      <c r="J3829" s="159" t="s">
        <v>8994</v>
      </c>
      <c r="K3829" s="159" t="s">
        <v>199</v>
      </c>
      <c r="L3829" s="159" t="s">
        <v>14999</v>
      </c>
    </row>
    <row r="3830" spans="1:12" x14ac:dyDescent="0.2">
      <c r="A3830" s="159" t="s">
        <v>13545</v>
      </c>
      <c r="B3830" s="159" t="s">
        <v>13546</v>
      </c>
      <c r="C3830" s="159" t="s">
        <v>13647</v>
      </c>
      <c r="D3830" s="159" t="s">
        <v>13647</v>
      </c>
      <c r="E3830" s="160">
        <v>1</v>
      </c>
      <c r="F3830" s="161">
        <v>0</v>
      </c>
      <c r="G3830" s="161">
        <v>6045000</v>
      </c>
      <c r="H3830" s="159" t="s">
        <v>3670</v>
      </c>
      <c r="I3830" s="159" t="s">
        <v>4940</v>
      </c>
      <c r="J3830" s="159" t="s">
        <v>13547</v>
      </c>
      <c r="K3830" s="159" t="s">
        <v>199</v>
      </c>
      <c r="L3830" s="159" t="s">
        <v>15000</v>
      </c>
    </row>
    <row r="3831" spans="1:12" x14ac:dyDescent="0.2">
      <c r="A3831" s="159" t="s">
        <v>8576</v>
      </c>
      <c r="B3831" s="159" t="s">
        <v>8577</v>
      </c>
      <c r="C3831" s="159" t="s">
        <v>12668</v>
      </c>
      <c r="D3831" s="159" t="s">
        <v>12668</v>
      </c>
      <c r="E3831" s="160">
        <v>1</v>
      </c>
      <c r="F3831" s="161">
        <v>26427730</v>
      </c>
      <c r="G3831" s="161">
        <v>29999999</v>
      </c>
      <c r="H3831" s="159" t="s">
        <v>3651</v>
      </c>
      <c r="I3831" s="159" t="s">
        <v>3687</v>
      </c>
      <c r="J3831" s="159" t="s">
        <v>4907</v>
      </c>
      <c r="K3831" s="159"/>
      <c r="L3831" s="159" t="s">
        <v>15001</v>
      </c>
    </row>
    <row r="3832" spans="1:12" x14ac:dyDescent="0.2">
      <c r="A3832" s="159" t="s">
        <v>8539</v>
      </c>
      <c r="B3832" s="159" t="s">
        <v>8540</v>
      </c>
      <c r="C3832" s="159" t="s">
        <v>12668</v>
      </c>
      <c r="D3832" s="159" t="s">
        <v>12668</v>
      </c>
      <c r="E3832" s="160">
        <v>1</v>
      </c>
      <c r="F3832" s="161">
        <v>200000</v>
      </c>
      <c r="G3832" s="161">
        <v>200000</v>
      </c>
      <c r="H3832" s="159" t="s">
        <v>3670</v>
      </c>
      <c r="I3832" s="159" t="s">
        <v>5733</v>
      </c>
      <c r="J3832" s="159" t="s">
        <v>8541</v>
      </c>
      <c r="K3832" s="159"/>
      <c r="L3832" s="159" t="s">
        <v>15002</v>
      </c>
    </row>
    <row r="3833" spans="1:12" x14ac:dyDescent="0.2">
      <c r="A3833" s="159" t="s">
        <v>9992</v>
      </c>
      <c r="B3833" s="159" t="s">
        <v>9993</v>
      </c>
      <c r="C3833" s="159" t="s">
        <v>12668</v>
      </c>
      <c r="D3833" s="159" t="s">
        <v>12668</v>
      </c>
      <c r="E3833" s="160">
        <v>1</v>
      </c>
      <c r="F3833" s="161">
        <v>2900000</v>
      </c>
      <c r="G3833" s="161">
        <v>10000000</v>
      </c>
      <c r="H3833" s="159" t="s">
        <v>3651</v>
      </c>
      <c r="I3833" s="159" t="s">
        <v>3704</v>
      </c>
      <c r="J3833" s="159" t="s">
        <v>5205</v>
      </c>
      <c r="K3833" s="159"/>
      <c r="L3833" s="159" t="s">
        <v>15003</v>
      </c>
    </row>
    <row r="3834" spans="1:12" x14ac:dyDescent="0.2">
      <c r="A3834" s="159" t="s">
        <v>15004</v>
      </c>
      <c r="B3834" s="159" t="s">
        <v>15005</v>
      </c>
      <c r="C3834" s="159" t="s">
        <v>12668</v>
      </c>
      <c r="D3834" s="159" t="s">
        <v>12668</v>
      </c>
      <c r="E3834" s="160">
        <v>1</v>
      </c>
      <c r="F3834" s="161">
        <v>1580000</v>
      </c>
      <c r="G3834" s="161">
        <v>1580000</v>
      </c>
      <c r="H3834" s="159" t="s">
        <v>3651</v>
      </c>
      <c r="I3834" s="159" t="s">
        <v>3753</v>
      </c>
      <c r="J3834" s="159" t="s">
        <v>5053</v>
      </c>
      <c r="K3834" s="159" t="s">
        <v>193</v>
      </c>
      <c r="L3834" s="159" t="s">
        <v>15006</v>
      </c>
    </row>
    <row r="3835" spans="1:12" x14ac:dyDescent="0.2">
      <c r="A3835" s="159" t="s">
        <v>6096</v>
      </c>
      <c r="B3835" s="159" t="s">
        <v>6097</v>
      </c>
      <c r="C3835" s="159" t="s">
        <v>12668</v>
      </c>
      <c r="D3835" s="159" t="s">
        <v>12668</v>
      </c>
      <c r="E3835" s="160">
        <v>1</v>
      </c>
      <c r="F3835" s="161">
        <v>18600392</v>
      </c>
      <c r="G3835" s="161">
        <v>18600392</v>
      </c>
      <c r="H3835" s="159" t="s">
        <v>3670</v>
      </c>
      <c r="I3835" s="159" t="s">
        <v>3663</v>
      </c>
      <c r="J3835" s="159" t="s">
        <v>6017</v>
      </c>
      <c r="K3835" s="159"/>
      <c r="L3835" s="159" t="s">
        <v>15007</v>
      </c>
    </row>
    <row r="3836" spans="1:12" x14ac:dyDescent="0.2">
      <c r="A3836" s="159" t="s">
        <v>15008</v>
      </c>
      <c r="B3836" s="159" t="s">
        <v>15009</v>
      </c>
      <c r="C3836" s="159" t="s">
        <v>15010</v>
      </c>
      <c r="D3836" s="159" t="s">
        <v>15010</v>
      </c>
      <c r="E3836" s="160">
        <v>1</v>
      </c>
      <c r="F3836" s="161">
        <v>4923273</v>
      </c>
      <c r="G3836" s="161">
        <v>14520001</v>
      </c>
      <c r="H3836" s="159" t="s">
        <v>3670</v>
      </c>
      <c r="I3836" s="159" t="s">
        <v>3656</v>
      </c>
      <c r="J3836" s="159" t="s">
        <v>4924</v>
      </c>
      <c r="K3836" s="159" t="s">
        <v>314</v>
      </c>
      <c r="L3836" s="159" t="s">
        <v>15011</v>
      </c>
    </row>
    <row r="3837" spans="1:12" x14ac:dyDescent="0.2">
      <c r="A3837" s="159" t="s">
        <v>11429</v>
      </c>
      <c r="B3837" s="159" t="s">
        <v>11430</v>
      </c>
      <c r="C3837" s="159" t="s">
        <v>15010</v>
      </c>
      <c r="D3837" s="159" t="s">
        <v>15010</v>
      </c>
      <c r="E3837" s="160">
        <v>1</v>
      </c>
      <c r="F3837" s="161">
        <v>97494</v>
      </c>
      <c r="G3837" s="161">
        <v>300000</v>
      </c>
      <c r="H3837" s="159" t="s">
        <v>3670</v>
      </c>
      <c r="I3837" s="159" t="s">
        <v>3871</v>
      </c>
      <c r="J3837" s="159" t="s">
        <v>11431</v>
      </c>
      <c r="K3837" s="159" t="s">
        <v>189</v>
      </c>
      <c r="L3837" s="159" t="s">
        <v>15012</v>
      </c>
    </row>
    <row r="3838" spans="1:12" x14ac:dyDescent="0.2">
      <c r="A3838" s="159" t="s">
        <v>13958</v>
      </c>
      <c r="B3838" s="159" t="s">
        <v>13959</v>
      </c>
      <c r="C3838" s="159" t="s">
        <v>15010</v>
      </c>
      <c r="D3838" s="159" t="s">
        <v>15010</v>
      </c>
      <c r="E3838" s="160">
        <v>1</v>
      </c>
      <c r="F3838" s="161">
        <v>175029</v>
      </c>
      <c r="G3838" s="161">
        <v>1000000</v>
      </c>
      <c r="H3838" s="159" t="s">
        <v>3651</v>
      </c>
      <c r="I3838" s="159" t="s">
        <v>3871</v>
      </c>
      <c r="J3838" s="159" t="s">
        <v>13960</v>
      </c>
      <c r="K3838" s="159"/>
      <c r="L3838" s="159" t="s">
        <v>15013</v>
      </c>
    </row>
    <row r="3839" spans="1:12" x14ac:dyDescent="0.2">
      <c r="A3839" s="159" t="s">
        <v>15014</v>
      </c>
      <c r="B3839" s="159" t="s">
        <v>15015</v>
      </c>
      <c r="C3839" s="159" t="s">
        <v>15016</v>
      </c>
      <c r="D3839" s="159" t="s">
        <v>15016</v>
      </c>
      <c r="E3839" s="160">
        <v>1</v>
      </c>
      <c r="F3839" s="161">
        <v>14000000</v>
      </c>
      <c r="G3839" s="161">
        <v>25000000</v>
      </c>
      <c r="H3839" s="159" t="s">
        <v>3651</v>
      </c>
      <c r="I3839" s="159" t="s">
        <v>3671</v>
      </c>
      <c r="J3839" s="159" t="s">
        <v>3887</v>
      </c>
      <c r="K3839" s="159" t="s">
        <v>314</v>
      </c>
      <c r="L3839" s="159" t="s">
        <v>15017</v>
      </c>
    </row>
    <row r="3840" spans="1:12" x14ac:dyDescent="0.2">
      <c r="A3840" s="159" t="s">
        <v>15018</v>
      </c>
      <c r="B3840" s="159" t="s">
        <v>7635</v>
      </c>
      <c r="C3840" s="159" t="s">
        <v>15016</v>
      </c>
      <c r="D3840" s="159" t="s">
        <v>15016</v>
      </c>
      <c r="E3840" s="160">
        <v>1</v>
      </c>
      <c r="F3840" s="161">
        <v>3428989</v>
      </c>
      <c r="G3840" s="161">
        <v>3428989</v>
      </c>
      <c r="H3840" s="159" t="s">
        <v>3651</v>
      </c>
      <c r="I3840" s="159" t="s">
        <v>6980</v>
      </c>
      <c r="J3840" s="159" t="s">
        <v>15019</v>
      </c>
      <c r="K3840" s="159"/>
      <c r="L3840" s="159" t="s">
        <v>15020</v>
      </c>
    </row>
    <row r="3841" spans="1:12" x14ac:dyDescent="0.2">
      <c r="A3841" s="159" t="s">
        <v>14984</v>
      </c>
      <c r="B3841" s="159" t="s">
        <v>14985</v>
      </c>
      <c r="C3841" s="159" t="s">
        <v>15016</v>
      </c>
      <c r="D3841" s="159" t="s">
        <v>15016</v>
      </c>
      <c r="E3841" s="160">
        <v>1</v>
      </c>
      <c r="F3841" s="161">
        <v>2455000</v>
      </c>
      <c r="G3841" s="161">
        <v>4400000</v>
      </c>
      <c r="H3841" s="159" t="s">
        <v>3651</v>
      </c>
      <c r="I3841" s="159" t="s">
        <v>7988</v>
      </c>
      <c r="J3841" s="159" t="s">
        <v>14986</v>
      </c>
      <c r="K3841" s="159" t="s">
        <v>314</v>
      </c>
      <c r="L3841" s="159" t="s">
        <v>15021</v>
      </c>
    </row>
    <row r="3842" spans="1:12" x14ac:dyDescent="0.2">
      <c r="A3842" s="159" t="s">
        <v>11234</v>
      </c>
      <c r="B3842" s="159" t="s">
        <v>11235</v>
      </c>
      <c r="C3842" s="159" t="s">
        <v>15016</v>
      </c>
      <c r="D3842" s="159" t="s">
        <v>15016</v>
      </c>
      <c r="E3842" s="160">
        <v>1</v>
      </c>
      <c r="F3842" s="161">
        <v>250000</v>
      </c>
      <c r="G3842" s="161">
        <v>1000000</v>
      </c>
      <c r="H3842" s="159" t="s">
        <v>3651</v>
      </c>
      <c r="I3842" s="159" t="s">
        <v>3690</v>
      </c>
      <c r="J3842" s="159" t="s">
        <v>8393</v>
      </c>
      <c r="K3842" s="159" t="s">
        <v>193</v>
      </c>
      <c r="L3842" s="159" t="s">
        <v>15022</v>
      </c>
    </row>
    <row r="3843" spans="1:12" x14ac:dyDescent="0.2">
      <c r="A3843" s="159" t="s">
        <v>10314</v>
      </c>
      <c r="B3843" s="159" t="s">
        <v>10315</v>
      </c>
      <c r="C3843" s="159" t="s">
        <v>15023</v>
      </c>
      <c r="D3843" s="159" t="s">
        <v>15023</v>
      </c>
      <c r="E3843" s="160">
        <v>1</v>
      </c>
      <c r="F3843" s="161">
        <v>2277533</v>
      </c>
      <c r="G3843" s="161">
        <v>3000003</v>
      </c>
      <c r="H3843" s="159" t="s">
        <v>3651</v>
      </c>
      <c r="I3843" s="159" t="s">
        <v>4846</v>
      </c>
      <c r="J3843" s="159" t="s">
        <v>5089</v>
      </c>
      <c r="K3843" s="159"/>
      <c r="L3843" s="159" t="s">
        <v>15024</v>
      </c>
    </row>
    <row r="3844" spans="1:12" x14ac:dyDescent="0.2">
      <c r="A3844" s="159" t="s">
        <v>7976</v>
      </c>
      <c r="B3844" s="159" t="s">
        <v>7977</v>
      </c>
      <c r="C3844" s="159" t="s">
        <v>15023</v>
      </c>
      <c r="D3844" s="159" t="s">
        <v>15023</v>
      </c>
      <c r="E3844" s="160">
        <v>1</v>
      </c>
      <c r="F3844" s="161">
        <v>29999992</v>
      </c>
      <c r="G3844" s="161">
        <v>29999992</v>
      </c>
      <c r="H3844" s="159" t="s">
        <v>3651</v>
      </c>
      <c r="I3844" s="159" t="s">
        <v>3671</v>
      </c>
      <c r="J3844" s="159" t="s">
        <v>3887</v>
      </c>
      <c r="K3844" s="159"/>
      <c r="L3844" s="159" t="s">
        <v>15025</v>
      </c>
    </row>
    <row r="3845" spans="1:12" x14ac:dyDescent="0.2">
      <c r="A3845" s="159" t="s">
        <v>15026</v>
      </c>
      <c r="B3845" s="159" t="s">
        <v>15027</v>
      </c>
      <c r="C3845" s="159" t="s">
        <v>15023</v>
      </c>
      <c r="D3845" s="159" t="s">
        <v>15023</v>
      </c>
      <c r="E3845" s="160">
        <v>1</v>
      </c>
      <c r="F3845" s="161">
        <v>60000</v>
      </c>
      <c r="G3845" s="161">
        <v>250000</v>
      </c>
      <c r="H3845" s="159" t="s">
        <v>3651</v>
      </c>
      <c r="I3845" s="159" t="s">
        <v>3656</v>
      </c>
      <c r="J3845" s="159" t="s">
        <v>5077</v>
      </c>
      <c r="K3845" s="159" t="s">
        <v>314</v>
      </c>
      <c r="L3845" s="159" t="s">
        <v>15028</v>
      </c>
    </row>
    <row r="3846" spans="1:12" x14ac:dyDescent="0.2">
      <c r="A3846" s="159" t="s">
        <v>11049</v>
      </c>
      <c r="B3846" s="159" t="s">
        <v>11050</v>
      </c>
      <c r="C3846" s="159" t="s">
        <v>15029</v>
      </c>
      <c r="D3846" s="159" t="s">
        <v>15029</v>
      </c>
      <c r="E3846" s="160">
        <v>1</v>
      </c>
      <c r="F3846" s="161">
        <v>10282887</v>
      </c>
      <c r="G3846" s="161">
        <v>20000000</v>
      </c>
      <c r="H3846" s="159" t="s">
        <v>3670</v>
      </c>
      <c r="I3846" s="159" t="s">
        <v>3656</v>
      </c>
      <c r="J3846" s="159" t="s">
        <v>6686</v>
      </c>
      <c r="K3846" s="159"/>
      <c r="L3846" s="159" t="s">
        <v>15030</v>
      </c>
    </row>
    <row r="3847" spans="1:12" x14ac:dyDescent="0.2">
      <c r="A3847" s="159" t="s">
        <v>15031</v>
      </c>
      <c r="B3847" s="159" t="s">
        <v>15032</v>
      </c>
      <c r="C3847" s="159" t="s">
        <v>15029</v>
      </c>
      <c r="D3847" s="159" t="s">
        <v>15029</v>
      </c>
      <c r="E3847" s="160">
        <v>1</v>
      </c>
      <c r="F3847" s="161">
        <v>3000000</v>
      </c>
      <c r="G3847" s="161">
        <v>4000000</v>
      </c>
      <c r="H3847" s="159" t="s">
        <v>3651</v>
      </c>
      <c r="I3847" s="159" t="s">
        <v>4010</v>
      </c>
      <c r="J3847" s="159" t="s">
        <v>7151</v>
      </c>
      <c r="K3847" s="159" t="s">
        <v>189</v>
      </c>
      <c r="L3847" s="159" t="s">
        <v>15033</v>
      </c>
    </row>
    <row r="3848" spans="1:12" x14ac:dyDescent="0.2">
      <c r="A3848" s="159" t="s">
        <v>15034</v>
      </c>
      <c r="B3848" s="159" t="s">
        <v>15035</v>
      </c>
      <c r="C3848" s="159" t="s">
        <v>15029</v>
      </c>
      <c r="D3848" s="159" t="s">
        <v>15029</v>
      </c>
      <c r="E3848" s="160">
        <v>1</v>
      </c>
      <c r="F3848" s="161">
        <v>1684732</v>
      </c>
      <c r="G3848" s="161">
        <v>2187490</v>
      </c>
      <c r="H3848" s="159" t="s">
        <v>3651</v>
      </c>
      <c r="I3848" s="159" t="s">
        <v>5380</v>
      </c>
      <c r="J3848" s="159" t="s">
        <v>12557</v>
      </c>
      <c r="K3848" s="159" t="s">
        <v>193</v>
      </c>
      <c r="L3848" s="159" t="s">
        <v>15036</v>
      </c>
    </row>
    <row r="3849" spans="1:12" x14ac:dyDescent="0.2">
      <c r="A3849" s="159" t="s">
        <v>15037</v>
      </c>
      <c r="B3849" s="159" t="s">
        <v>15038</v>
      </c>
      <c r="C3849" s="159" t="s">
        <v>15029</v>
      </c>
      <c r="D3849" s="159" t="s">
        <v>15029</v>
      </c>
      <c r="E3849" s="160">
        <v>1</v>
      </c>
      <c r="F3849" s="161">
        <v>6093000</v>
      </c>
      <c r="G3849" s="161"/>
      <c r="H3849" s="159" t="s">
        <v>3651</v>
      </c>
      <c r="I3849" s="159" t="s">
        <v>3656</v>
      </c>
      <c r="J3849" s="159" t="s">
        <v>7085</v>
      </c>
      <c r="K3849" s="159"/>
      <c r="L3849" s="159" t="s">
        <v>15039</v>
      </c>
    </row>
    <row r="3850" spans="1:12" x14ac:dyDescent="0.2">
      <c r="A3850" s="159" t="s">
        <v>15040</v>
      </c>
      <c r="B3850" s="159" t="s">
        <v>15041</v>
      </c>
      <c r="C3850" s="159" t="s">
        <v>15029</v>
      </c>
      <c r="D3850" s="159" t="s">
        <v>15029</v>
      </c>
      <c r="E3850" s="160">
        <v>1</v>
      </c>
      <c r="F3850" s="161">
        <v>2520000</v>
      </c>
      <c r="G3850" s="161">
        <v>2520000</v>
      </c>
      <c r="H3850" s="159" t="s">
        <v>3651</v>
      </c>
      <c r="I3850" s="159" t="s">
        <v>3716</v>
      </c>
      <c r="J3850" s="159" t="s">
        <v>5266</v>
      </c>
      <c r="K3850" s="159" t="s">
        <v>199</v>
      </c>
      <c r="L3850" s="159" t="s">
        <v>15042</v>
      </c>
    </row>
    <row r="3851" spans="1:12" x14ac:dyDescent="0.2">
      <c r="A3851" s="159" t="s">
        <v>15043</v>
      </c>
      <c r="B3851" s="159" t="s">
        <v>15044</v>
      </c>
      <c r="C3851" s="159" t="s">
        <v>15029</v>
      </c>
      <c r="D3851" s="159" t="s">
        <v>15029</v>
      </c>
      <c r="E3851" s="160">
        <v>1</v>
      </c>
      <c r="F3851" s="161">
        <v>100000</v>
      </c>
      <c r="G3851" s="161">
        <v>5000000</v>
      </c>
      <c r="H3851" s="159" t="s">
        <v>3651</v>
      </c>
      <c r="I3851" s="159" t="s">
        <v>3753</v>
      </c>
      <c r="J3851" s="159" t="s">
        <v>15045</v>
      </c>
      <c r="K3851" s="159" t="s">
        <v>196</v>
      </c>
      <c r="L3851" s="159" t="s">
        <v>15046</v>
      </c>
    </row>
    <row r="3852" spans="1:12" x14ac:dyDescent="0.2">
      <c r="A3852" s="159" t="s">
        <v>15047</v>
      </c>
      <c r="B3852" s="159" t="s">
        <v>15048</v>
      </c>
      <c r="C3852" s="159" t="s">
        <v>15049</v>
      </c>
      <c r="D3852" s="159" t="s">
        <v>15049</v>
      </c>
      <c r="E3852" s="160">
        <v>1</v>
      </c>
      <c r="F3852" s="161">
        <v>0</v>
      </c>
      <c r="G3852" s="161">
        <v>20000000</v>
      </c>
      <c r="H3852" s="159" t="s">
        <v>3651</v>
      </c>
      <c r="I3852" s="159" t="s">
        <v>3656</v>
      </c>
      <c r="J3852" s="159" t="s">
        <v>15050</v>
      </c>
      <c r="K3852" s="159" t="s">
        <v>196</v>
      </c>
      <c r="L3852" s="159" t="s">
        <v>15051</v>
      </c>
    </row>
    <row r="3853" spans="1:12" x14ac:dyDescent="0.2">
      <c r="A3853" s="159" t="s">
        <v>12164</v>
      </c>
      <c r="B3853" s="159" t="s">
        <v>12165</v>
      </c>
      <c r="C3853" s="159" t="s">
        <v>15049</v>
      </c>
      <c r="D3853" s="159" t="s">
        <v>15049</v>
      </c>
      <c r="E3853" s="160">
        <v>1</v>
      </c>
      <c r="F3853" s="161">
        <v>1500000</v>
      </c>
      <c r="G3853" s="161">
        <v>10000000</v>
      </c>
      <c r="H3853" s="159" t="s">
        <v>3651</v>
      </c>
      <c r="I3853" s="159" t="s">
        <v>3671</v>
      </c>
      <c r="J3853" s="159" t="s">
        <v>5049</v>
      </c>
      <c r="K3853" s="159"/>
      <c r="L3853" s="159" t="s">
        <v>15052</v>
      </c>
    </row>
    <row r="3854" spans="1:12" x14ac:dyDescent="0.2">
      <c r="A3854" s="159" t="s">
        <v>8546</v>
      </c>
      <c r="B3854" s="159" t="s">
        <v>8547</v>
      </c>
      <c r="C3854" s="159" t="s">
        <v>15049</v>
      </c>
      <c r="D3854" s="159" t="s">
        <v>15049</v>
      </c>
      <c r="E3854" s="160">
        <v>1</v>
      </c>
      <c r="F3854" s="161">
        <v>500000</v>
      </c>
      <c r="G3854" s="161">
        <v>500000</v>
      </c>
      <c r="H3854" s="159" t="s">
        <v>3651</v>
      </c>
      <c r="I3854" s="159" t="s">
        <v>6172</v>
      </c>
      <c r="J3854" s="159" t="s">
        <v>15053</v>
      </c>
      <c r="K3854" s="159" t="s">
        <v>189</v>
      </c>
      <c r="L3854" s="159" t="s">
        <v>15054</v>
      </c>
    </row>
    <row r="3855" spans="1:12" x14ac:dyDescent="0.2">
      <c r="A3855" s="159" t="s">
        <v>15055</v>
      </c>
      <c r="B3855" s="159" t="s">
        <v>15056</v>
      </c>
      <c r="C3855" s="159" t="s">
        <v>15049</v>
      </c>
      <c r="D3855" s="159" t="s">
        <v>15049</v>
      </c>
      <c r="E3855" s="160">
        <v>1</v>
      </c>
      <c r="F3855" s="161">
        <v>2989368</v>
      </c>
      <c r="G3855" s="161">
        <v>2989368</v>
      </c>
      <c r="H3855" s="159" t="s">
        <v>3651</v>
      </c>
      <c r="I3855" s="159" t="s">
        <v>3864</v>
      </c>
      <c r="J3855" s="159" t="s">
        <v>5149</v>
      </c>
      <c r="K3855" s="159"/>
      <c r="L3855" s="159" t="s">
        <v>15057</v>
      </c>
    </row>
    <row r="3856" spans="1:12" x14ac:dyDescent="0.2">
      <c r="A3856" s="159" t="s">
        <v>15058</v>
      </c>
      <c r="B3856" s="159" t="s">
        <v>15059</v>
      </c>
      <c r="C3856" s="159" t="s">
        <v>15060</v>
      </c>
      <c r="D3856" s="159" t="s">
        <v>15060</v>
      </c>
      <c r="E3856" s="160">
        <v>1</v>
      </c>
      <c r="F3856" s="161">
        <v>22525000</v>
      </c>
      <c r="G3856" s="161">
        <v>22525000</v>
      </c>
      <c r="H3856" s="159" t="s">
        <v>3670</v>
      </c>
      <c r="I3856" s="159" t="s">
        <v>4846</v>
      </c>
      <c r="J3856" s="159" t="s">
        <v>4968</v>
      </c>
      <c r="K3856" s="159"/>
      <c r="L3856" s="159" t="s">
        <v>15061</v>
      </c>
    </row>
    <row r="3857" spans="1:12" x14ac:dyDescent="0.2">
      <c r="A3857" s="159" t="s">
        <v>15062</v>
      </c>
      <c r="B3857" s="159" t="s">
        <v>15063</v>
      </c>
      <c r="C3857" s="159" t="s">
        <v>3369</v>
      </c>
      <c r="D3857" s="159" t="s">
        <v>3369</v>
      </c>
      <c r="E3857" s="160">
        <v>1</v>
      </c>
      <c r="F3857" s="161">
        <v>100000</v>
      </c>
      <c r="G3857" s="161">
        <v>1000000</v>
      </c>
      <c r="H3857" s="159" t="s">
        <v>3651</v>
      </c>
      <c r="I3857" s="159" t="s">
        <v>4846</v>
      </c>
      <c r="J3857" s="159" t="s">
        <v>14858</v>
      </c>
      <c r="K3857" s="159" t="s">
        <v>314</v>
      </c>
      <c r="L3857" s="159" t="s">
        <v>15064</v>
      </c>
    </row>
    <row r="3858" spans="1:12" x14ac:dyDescent="0.2">
      <c r="A3858" s="159" t="s">
        <v>8318</v>
      </c>
      <c r="B3858" s="159" t="s">
        <v>8319</v>
      </c>
      <c r="C3858" s="159" t="s">
        <v>15065</v>
      </c>
      <c r="D3858" s="159" t="s">
        <v>15065</v>
      </c>
      <c r="E3858" s="160">
        <v>1</v>
      </c>
      <c r="F3858" s="161">
        <v>1450000</v>
      </c>
      <c r="G3858" s="161">
        <v>8000000</v>
      </c>
      <c r="H3858" s="159" t="s">
        <v>3651</v>
      </c>
      <c r="I3858" s="159" t="s">
        <v>5733</v>
      </c>
      <c r="J3858" s="159" t="s">
        <v>8152</v>
      </c>
      <c r="K3858" s="159"/>
      <c r="L3858" s="159" t="s">
        <v>15066</v>
      </c>
    </row>
    <row r="3859" spans="1:12" x14ac:dyDescent="0.2">
      <c r="A3859" s="159" t="s">
        <v>15067</v>
      </c>
      <c r="B3859" s="159" t="s">
        <v>15068</v>
      </c>
      <c r="C3859" s="159" t="s">
        <v>15065</v>
      </c>
      <c r="D3859" s="159" t="s">
        <v>15065</v>
      </c>
      <c r="E3859" s="160">
        <v>1</v>
      </c>
      <c r="F3859" s="161">
        <v>700000</v>
      </c>
      <c r="G3859" s="161">
        <v>700000</v>
      </c>
      <c r="H3859" s="159" t="s">
        <v>3651</v>
      </c>
      <c r="I3859" s="159" t="s">
        <v>3656</v>
      </c>
      <c r="J3859" s="159" t="s">
        <v>3881</v>
      </c>
      <c r="K3859" s="159"/>
      <c r="L3859" s="159" t="s">
        <v>15069</v>
      </c>
    </row>
    <row r="3860" spans="1:12" x14ac:dyDescent="0.2">
      <c r="A3860" s="159" t="s">
        <v>15070</v>
      </c>
      <c r="B3860" s="159" t="s">
        <v>15071</v>
      </c>
      <c r="C3860" s="159" t="s">
        <v>15065</v>
      </c>
      <c r="D3860" s="159" t="s">
        <v>15065</v>
      </c>
      <c r="E3860" s="160">
        <v>1</v>
      </c>
      <c r="F3860" s="161">
        <v>0</v>
      </c>
      <c r="G3860" s="161">
        <v>0</v>
      </c>
      <c r="H3860" s="159" t="s">
        <v>3670</v>
      </c>
      <c r="I3860" s="159" t="s">
        <v>4846</v>
      </c>
      <c r="J3860" s="159" t="s">
        <v>5089</v>
      </c>
      <c r="K3860" s="159"/>
      <c r="L3860" s="159" t="s">
        <v>15072</v>
      </c>
    </row>
    <row r="3861" spans="1:12" x14ac:dyDescent="0.2">
      <c r="A3861" s="159" t="s">
        <v>13324</v>
      </c>
      <c r="B3861" s="159" t="s">
        <v>13325</v>
      </c>
      <c r="C3861" s="159" t="s">
        <v>15065</v>
      </c>
      <c r="D3861" s="159" t="s">
        <v>15065</v>
      </c>
      <c r="E3861" s="160">
        <v>1</v>
      </c>
      <c r="F3861" s="161">
        <v>44700</v>
      </c>
      <c r="G3861" s="161">
        <v>44700</v>
      </c>
      <c r="H3861" s="159" t="s">
        <v>3651</v>
      </c>
      <c r="I3861" s="159" t="s">
        <v>5565</v>
      </c>
      <c r="J3861" s="159" t="s">
        <v>5566</v>
      </c>
      <c r="K3861" s="159" t="s">
        <v>189</v>
      </c>
      <c r="L3861" s="159" t="s">
        <v>15073</v>
      </c>
    </row>
    <row r="3862" spans="1:12" x14ac:dyDescent="0.2">
      <c r="A3862" s="159" t="s">
        <v>13324</v>
      </c>
      <c r="B3862" s="159" t="s">
        <v>13325</v>
      </c>
      <c r="C3862" s="159" t="s">
        <v>15065</v>
      </c>
      <c r="D3862" s="159" t="s">
        <v>15065</v>
      </c>
      <c r="E3862" s="160">
        <v>1</v>
      </c>
      <c r="F3862" s="161">
        <v>543</v>
      </c>
      <c r="G3862" s="161">
        <v>1248634</v>
      </c>
      <c r="H3862" s="159" t="s">
        <v>3651</v>
      </c>
      <c r="I3862" s="159" t="s">
        <v>5565</v>
      </c>
      <c r="J3862" s="159" t="s">
        <v>5566</v>
      </c>
      <c r="K3862" s="159" t="s">
        <v>189</v>
      </c>
      <c r="L3862" s="159" t="s">
        <v>15074</v>
      </c>
    </row>
    <row r="3863" spans="1:12" x14ac:dyDescent="0.2">
      <c r="A3863" s="159" t="s">
        <v>13408</v>
      </c>
      <c r="B3863" s="159" t="s">
        <v>13409</v>
      </c>
      <c r="C3863" s="159" t="s">
        <v>13333</v>
      </c>
      <c r="D3863" s="159" t="s">
        <v>13333</v>
      </c>
      <c r="E3863" s="160">
        <v>1</v>
      </c>
      <c r="F3863" s="161">
        <v>5000000</v>
      </c>
      <c r="G3863" s="161">
        <v>5000000</v>
      </c>
      <c r="H3863" s="159" t="s">
        <v>3651</v>
      </c>
      <c r="I3863" s="159" t="s">
        <v>3656</v>
      </c>
      <c r="J3863" s="159" t="s">
        <v>5645</v>
      </c>
      <c r="K3863" s="159" t="s">
        <v>199</v>
      </c>
      <c r="L3863" s="159" t="s">
        <v>15075</v>
      </c>
    </row>
    <row r="3864" spans="1:12" x14ac:dyDescent="0.2">
      <c r="A3864" s="159" t="s">
        <v>6293</v>
      </c>
      <c r="B3864" s="159" t="s">
        <v>6294</v>
      </c>
      <c r="C3864" s="159" t="s">
        <v>13333</v>
      </c>
      <c r="D3864" s="159" t="s">
        <v>13333</v>
      </c>
      <c r="E3864" s="160">
        <v>1</v>
      </c>
      <c r="F3864" s="161">
        <v>6608832</v>
      </c>
      <c r="G3864" s="161">
        <v>8208830</v>
      </c>
      <c r="H3864" s="159" t="s">
        <v>3651</v>
      </c>
      <c r="I3864" s="159" t="s">
        <v>3687</v>
      </c>
      <c r="J3864" s="159" t="s">
        <v>6295</v>
      </c>
      <c r="K3864" s="159"/>
      <c r="L3864" s="159" t="s">
        <v>15076</v>
      </c>
    </row>
    <row r="3865" spans="1:12" x14ac:dyDescent="0.2">
      <c r="A3865" s="159" t="s">
        <v>15077</v>
      </c>
      <c r="B3865" s="159" t="s">
        <v>15078</v>
      </c>
      <c r="C3865" s="159" t="s">
        <v>13333</v>
      </c>
      <c r="D3865" s="159" t="s">
        <v>13333</v>
      </c>
      <c r="E3865" s="160">
        <v>1</v>
      </c>
      <c r="F3865" s="161">
        <v>14699667</v>
      </c>
      <c r="G3865" s="161">
        <v>14699667</v>
      </c>
      <c r="H3865" s="159" t="s">
        <v>3651</v>
      </c>
      <c r="I3865" s="159" t="s">
        <v>4295</v>
      </c>
      <c r="J3865" s="159" t="s">
        <v>15079</v>
      </c>
      <c r="K3865" s="159"/>
      <c r="L3865" s="159" t="s">
        <v>15080</v>
      </c>
    </row>
    <row r="3866" spans="1:12" x14ac:dyDescent="0.2">
      <c r="A3866" s="159" t="s">
        <v>15081</v>
      </c>
      <c r="B3866" s="159" t="s">
        <v>6899</v>
      </c>
      <c r="C3866" s="159" t="s">
        <v>15082</v>
      </c>
      <c r="D3866" s="159" t="s">
        <v>15082</v>
      </c>
      <c r="E3866" s="160">
        <v>1</v>
      </c>
      <c r="F3866" s="161">
        <v>2540000</v>
      </c>
      <c r="G3866" s="161">
        <v>2540000</v>
      </c>
      <c r="H3866" s="159" t="s">
        <v>3670</v>
      </c>
      <c r="I3866" s="159" t="s">
        <v>3753</v>
      </c>
      <c r="J3866" s="159" t="s">
        <v>4962</v>
      </c>
      <c r="K3866" s="159"/>
      <c r="L3866" s="159" t="s">
        <v>15083</v>
      </c>
    </row>
    <row r="3867" spans="1:12" x14ac:dyDescent="0.2">
      <c r="A3867" s="159" t="s">
        <v>13950</v>
      </c>
      <c r="B3867" s="159" t="s">
        <v>13951</v>
      </c>
      <c r="C3867" s="159" t="s">
        <v>15082</v>
      </c>
      <c r="D3867" s="159" t="s">
        <v>15082</v>
      </c>
      <c r="E3867" s="160">
        <v>1</v>
      </c>
      <c r="F3867" s="161">
        <v>11940000</v>
      </c>
      <c r="G3867" s="161">
        <v>25000000</v>
      </c>
      <c r="H3867" s="159" t="s">
        <v>3651</v>
      </c>
      <c r="I3867" s="159" t="s">
        <v>4846</v>
      </c>
      <c r="J3867" s="159" t="s">
        <v>4958</v>
      </c>
      <c r="K3867" s="159" t="s">
        <v>199</v>
      </c>
      <c r="L3867" s="159" t="s">
        <v>15084</v>
      </c>
    </row>
    <row r="3868" spans="1:12" x14ac:dyDescent="0.2">
      <c r="A3868" s="159" t="s">
        <v>15081</v>
      </c>
      <c r="B3868" s="159" t="s">
        <v>6899</v>
      </c>
      <c r="C3868" s="159" t="s">
        <v>15082</v>
      </c>
      <c r="D3868" s="159" t="s">
        <v>15082</v>
      </c>
      <c r="E3868" s="160">
        <v>1</v>
      </c>
      <c r="F3868" s="161">
        <v>5250000</v>
      </c>
      <c r="G3868" s="161">
        <v>5250000</v>
      </c>
      <c r="H3868" s="159" t="s">
        <v>3670</v>
      </c>
      <c r="I3868" s="159" t="s">
        <v>3753</v>
      </c>
      <c r="J3868" s="159" t="s">
        <v>4962</v>
      </c>
      <c r="K3868" s="159"/>
      <c r="L3868" s="159" t="s">
        <v>15085</v>
      </c>
    </row>
    <row r="3869" spans="1:12" x14ac:dyDescent="0.2">
      <c r="A3869" s="159" t="s">
        <v>13290</v>
      </c>
      <c r="B3869" s="159" t="s">
        <v>13291</v>
      </c>
      <c r="C3869" s="159" t="s">
        <v>15082</v>
      </c>
      <c r="D3869" s="159" t="s">
        <v>15082</v>
      </c>
      <c r="E3869" s="160">
        <v>1</v>
      </c>
      <c r="F3869" s="161">
        <v>3000000</v>
      </c>
      <c r="G3869" s="161">
        <v>3000000</v>
      </c>
      <c r="H3869" s="159" t="s">
        <v>3651</v>
      </c>
      <c r="I3869" s="159" t="s">
        <v>3656</v>
      </c>
      <c r="J3869" s="159" t="s">
        <v>8821</v>
      </c>
      <c r="K3869" s="159" t="s">
        <v>196</v>
      </c>
      <c r="L3869" s="159" t="s">
        <v>15086</v>
      </c>
    </row>
    <row r="3870" spans="1:12" x14ac:dyDescent="0.2">
      <c r="A3870" s="159" t="s">
        <v>15087</v>
      </c>
      <c r="B3870" s="159" t="s">
        <v>15088</v>
      </c>
      <c r="C3870" s="159" t="s">
        <v>15082</v>
      </c>
      <c r="D3870" s="159" t="s">
        <v>15082</v>
      </c>
      <c r="E3870" s="160">
        <v>1</v>
      </c>
      <c r="F3870" s="161">
        <v>114450</v>
      </c>
      <c r="G3870" s="161"/>
      <c r="H3870" s="159" t="s">
        <v>3651</v>
      </c>
      <c r="I3870" s="159" t="s">
        <v>3666</v>
      </c>
      <c r="J3870" s="159" t="s">
        <v>8007</v>
      </c>
      <c r="K3870" s="159" t="s">
        <v>199</v>
      </c>
      <c r="L3870" s="159" t="s">
        <v>15089</v>
      </c>
    </row>
    <row r="3871" spans="1:12" x14ac:dyDescent="0.2">
      <c r="A3871" s="159" t="s">
        <v>15090</v>
      </c>
      <c r="B3871" s="159" t="s">
        <v>15091</v>
      </c>
      <c r="C3871" s="159" t="s">
        <v>15092</v>
      </c>
      <c r="D3871" s="159" t="s">
        <v>15092</v>
      </c>
      <c r="E3871" s="160">
        <v>1</v>
      </c>
      <c r="F3871" s="161">
        <v>175000</v>
      </c>
      <c r="G3871" s="161">
        <v>10000000</v>
      </c>
      <c r="H3871" s="159" t="s">
        <v>3651</v>
      </c>
      <c r="I3871" s="159" t="s">
        <v>3716</v>
      </c>
      <c r="J3871" s="159" t="s">
        <v>7809</v>
      </c>
      <c r="K3871" s="159" t="s">
        <v>189</v>
      </c>
      <c r="L3871" s="159" t="s">
        <v>15093</v>
      </c>
    </row>
    <row r="3872" spans="1:12" x14ac:dyDescent="0.2">
      <c r="A3872" s="159" t="s">
        <v>10917</v>
      </c>
      <c r="B3872" s="159" t="s">
        <v>10918</v>
      </c>
      <c r="C3872" s="159" t="s">
        <v>2879</v>
      </c>
      <c r="D3872" s="159" t="s">
        <v>2879</v>
      </c>
      <c r="E3872" s="160">
        <v>1</v>
      </c>
      <c r="F3872" s="161">
        <v>0</v>
      </c>
      <c r="G3872" s="161">
        <v>2000000</v>
      </c>
      <c r="H3872" s="159" t="s">
        <v>3651</v>
      </c>
      <c r="I3872" s="159" t="s">
        <v>4010</v>
      </c>
      <c r="J3872" s="159" t="s">
        <v>10919</v>
      </c>
      <c r="K3872" s="159"/>
      <c r="L3872" s="159" t="s">
        <v>15094</v>
      </c>
    </row>
    <row r="3873" spans="1:12" x14ac:dyDescent="0.2">
      <c r="A3873" s="159" t="s">
        <v>10965</v>
      </c>
      <c r="B3873" s="159" t="s">
        <v>10966</v>
      </c>
      <c r="C3873" s="159" t="s">
        <v>2879</v>
      </c>
      <c r="D3873" s="159" t="s">
        <v>10967</v>
      </c>
      <c r="E3873" s="160">
        <v>2</v>
      </c>
      <c r="F3873" s="161">
        <v>11500000</v>
      </c>
      <c r="G3873" s="161">
        <v>15000000</v>
      </c>
      <c r="H3873" s="159" t="s">
        <v>3651</v>
      </c>
      <c r="I3873" s="159" t="s">
        <v>3656</v>
      </c>
      <c r="J3873" s="159" t="s">
        <v>4916</v>
      </c>
      <c r="K3873" s="159" t="s">
        <v>193</v>
      </c>
      <c r="L3873" s="159" t="s">
        <v>15095</v>
      </c>
    </row>
    <row r="3874" spans="1:12" x14ac:dyDescent="0.2">
      <c r="A3874" s="159" t="s">
        <v>14806</v>
      </c>
      <c r="B3874" s="159" t="s">
        <v>14807</v>
      </c>
      <c r="C3874" s="159" t="s">
        <v>2879</v>
      </c>
      <c r="D3874" s="159" t="s">
        <v>2879</v>
      </c>
      <c r="E3874" s="160">
        <v>1</v>
      </c>
      <c r="F3874" s="161">
        <v>40000</v>
      </c>
      <c r="G3874" s="161"/>
      <c r="H3874" s="159" t="s">
        <v>3651</v>
      </c>
      <c r="I3874" s="159" t="s">
        <v>3753</v>
      </c>
      <c r="J3874" s="159" t="s">
        <v>11703</v>
      </c>
      <c r="K3874" s="159"/>
      <c r="L3874" s="159" t="s">
        <v>15096</v>
      </c>
    </row>
    <row r="3875" spans="1:12" x14ac:dyDescent="0.2">
      <c r="A3875" s="159" t="s">
        <v>12705</v>
      </c>
      <c r="B3875" s="159" t="s">
        <v>12706</v>
      </c>
      <c r="C3875" s="159" t="s">
        <v>2879</v>
      </c>
      <c r="D3875" s="159" t="s">
        <v>2879</v>
      </c>
      <c r="E3875" s="160">
        <v>1</v>
      </c>
      <c r="F3875" s="161">
        <v>8999999</v>
      </c>
      <c r="G3875" s="161">
        <v>8999999</v>
      </c>
      <c r="H3875" s="159" t="s">
        <v>3651</v>
      </c>
      <c r="I3875" s="159" t="s">
        <v>3671</v>
      </c>
      <c r="J3875" s="159" t="s">
        <v>7177</v>
      </c>
      <c r="K3875" s="159" t="s">
        <v>189</v>
      </c>
      <c r="L3875" s="159" t="s">
        <v>15097</v>
      </c>
    </row>
    <row r="3876" spans="1:12" x14ac:dyDescent="0.2">
      <c r="A3876" s="159" t="s">
        <v>9009</v>
      </c>
      <c r="B3876" s="159" t="s">
        <v>9010</v>
      </c>
      <c r="C3876" s="159" t="s">
        <v>2879</v>
      </c>
      <c r="D3876" s="159" t="s">
        <v>2879</v>
      </c>
      <c r="E3876" s="160">
        <v>1</v>
      </c>
      <c r="F3876" s="161">
        <v>6500000</v>
      </c>
      <c r="G3876" s="161">
        <v>6500000</v>
      </c>
      <c r="H3876" s="159" t="s">
        <v>3651</v>
      </c>
      <c r="I3876" s="159" t="s">
        <v>3656</v>
      </c>
      <c r="J3876" s="159" t="s">
        <v>3854</v>
      </c>
      <c r="K3876" s="159"/>
      <c r="L3876" s="159" t="s">
        <v>15098</v>
      </c>
    </row>
    <row r="3877" spans="1:12" x14ac:dyDescent="0.2">
      <c r="A3877" s="159" t="s">
        <v>14371</v>
      </c>
      <c r="B3877" s="159" t="s">
        <v>14372</v>
      </c>
      <c r="C3877" s="159" t="s">
        <v>15099</v>
      </c>
      <c r="D3877" s="159" t="s">
        <v>15099</v>
      </c>
      <c r="E3877" s="160">
        <v>1</v>
      </c>
      <c r="F3877" s="161">
        <v>50000</v>
      </c>
      <c r="G3877" s="161">
        <v>500000</v>
      </c>
      <c r="H3877" s="159" t="s">
        <v>3670</v>
      </c>
      <c r="I3877" s="159" t="s">
        <v>3690</v>
      </c>
      <c r="J3877" s="159" t="s">
        <v>7584</v>
      </c>
      <c r="K3877" s="159" t="s">
        <v>193</v>
      </c>
      <c r="L3877" s="159" t="s">
        <v>15100</v>
      </c>
    </row>
    <row r="3878" spans="1:12" x14ac:dyDescent="0.2">
      <c r="A3878" s="159" t="s">
        <v>15101</v>
      </c>
      <c r="B3878" s="159" t="s">
        <v>15102</v>
      </c>
      <c r="C3878" s="159" t="s">
        <v>15103</v>
      </c>
      <c r="D3878" s="159" t="s">
        <v>15103</v>
      </c>
      <c r="E3878" s="160">
        <v>1</v>
      </c>
      <c r="F3878" s="161">
        <v>0</v>
      </c>
      <c r="G3878" s="161">
        <v>50000000</v>
      </c>
      <c r="H3878" s="159" t="s">
        <v>3651</v>
      </c>
      <c r="I3878" s="159" t="s">
        <v>3776</v>
      </c>
      <c r="J3878" s="159" t="s">
        <v>4882</v>
      </c>
      <c r="K3878" s="159" t="s">
        <v>189</v>
      </c>
      <c r="L3878" s="159" t="s">
        <v>15104</v>
      </c>
    </row>
    <row r="3879" spans="1:12" x14ac:dyDescent="0.2">
      <c r="A3879" s="159" t="s">
        <v>15105</v>
      </c>
      <c r="B3879" s="159" t="s">
        <v>15106</v>
      </c>
      <c r="C3879" s="159" t="s">
        <v>15103</v>
      </c>
      <c r="D3879" s="159" t="s">
        <v>15103</v>
      </c>
      <c r="E3879" s="160">
        <v>1</v>
      </c>
      <c r="F3879" s="161">
        <v>1680000</v>
      </c>
      <c r="G3879" s="161">
        <v>2680000</v>
      </c>
      <c r="H3879" s="159" t="s">
        <v>3651</v>
      </c>
      <c r="I3879" s="159" t="s">
        <v>3810</v>
      </c>
      <c r="J3879" s="159" t="s">
        <v>5617</v>
      </c>
      <c r="K3879" s="159" t="s">
        <v>314</v>
      </c>
      <c r="L3879" s="159" t="s">
        <v>15107</v>
      </c>
    </row>
    <row r="3880" spans="1:12" x14ac:dyDescent="0.2">
      <c r="A3880" s="159" t="s">
        <v>11889</v>
      </c>
      <c r="B3880" s="159" t="s">
        <v>11890</v>
      </c>
      <c r="C3880" s="159" t="s">
        <v>12992</v>
      </c>
      <c r="D3880" s="159" t="s">
        <v>12992</v>
      </c>
      <c r="E3880" s="160">
        <v>1</v>
      </c>
      <c r="F3880" s="161">
        <v>3019645</v>
      </c>
      <c r="G3880" s="161">
        <v>5699460</v>
      </c>
      <c r="H3880" s="159" t="s">
        <v>3651</v>
      </c>
      <c r="I3880" s="159" t="s">
        <v>3810</v>
      </c>
      <c r="J3880" s="159" t="s">
        <v>5005</v>
      </c>
      <c r="K3880" s="159"/>
      <c r="L3880" s="159" t="s">
        <v>15108</v>
      </c>
    </row>
    <row r="3881" spans="1:12" x14ac:dyDescent="0.2">
      <c r="A3881" s="159" t="s">
        <v>10282</v>
      </c>
      <c r="B3881" s="159" t="s">
        <v>5561</v>
      </c>
      <c r="C3881" s="159" t="s">
        <v>12992</v>
      </c>
      <c r="D3881" s="159" t="s">
        <v>12992</v>
      </c>
      <c r="E3881" s="160">
        <v>1</v>
      </c>
      <c r="F3881" s="161">
        <v>1600000</v>
      </c>
      <c r="G3881" s="161">
        <v>12000000</v>
      </c>
      <c r="H3881" s="159" t="s">
        <v>3651</v>
      </c>
      <c r="I3881" s="159" t="s">
        <v>4996</v>
      </c>
      <c r="J3881" s="159" t="s">
        <v>13244</v>
      </c>
      <c r="K3881" s="159" t="s">
        <v>185</v>
      </c>
      <c r="L3881" s="159" t="s">
        <v>15109</v>
      </c>
    </row>
    <row r="3882" spans="1:12" x14ac:dyDescent="0.2">
      <c r="A3882" s="159" t="s">
        <v>15110</v>
      </c>
      <c r="B3882" s="159" t="s">
        <v>8972</v>
      </c>
      <c r="C3882" s="159" t="s">
        <v>12992</v>
      </c>
      <c r="D3882" s="159" t="s">
        <v>12992</v>
      </c>
      <c r="E3882" s="160">
        <v>1</v>
      </c>
      <c r="F3882" s="161">
        <v>2500000</v>
      </c>
      <c r="G3882" s="161">
        <v>2500000</v>
      </c>
      <c r="H3882" s="159" t="s">
        <v>3651</v>
      </c>
      <c r="I3882" s="159" t="s">
        <v>3753</v>
      </c>
      <c r="J3882" s="159" t="s">
        <v>8973</v>
      </c>
      <c r="K3882" s="159"/>
      <c r="L3882" s="159" t="s">
        <v>15111</v>
      </c>
    </row>
    <row r="3883" spans="1:12" x14ac:dyDescent="0.2">
      <c r="A3883" s="159" t="s">
        <v>15112</v>
      </c>
      <c r="B3883" s="159" t="s">
        <v>15113</v>
      </c>
      <c r="C3883" s="159" t="s">
        <v>12992</v>
      </c>
      <c r="D3883" s="159" t="s">
        <v>12992</v>
      </c>
      <c r="E3883" s="160">
        <v>1</v>
      </c>
      <c r="F3883" s="161">
        <v>3245355</v>
      </c>
      <c r="G3883" s="161">
        <v>6510000</v>
      </c>
      <c r="H3883" s="159" t="s">
        <v>3651</v>
      </c>
      <c r="I3883" s="159" t="s">
        <v>4846</v>
      </c>
      <c r="J3883" s="159" t="s">
        <v>4968</v>
      </c>
      <c r="K3883" s="159" t="s">
        <v>193</v>
      </c>
      <c r="L3883" s="159" t="s">
        <v>15114</v>
      </c>
    </row>
    <row r="3884" spans="1:12" x14ac:dyDescent="0.2">
      <c r="A3884" s="159" t="s">
        <v>15115</v>
      </c>
      <c r="B3884" s="159" t="s">
        <v>15116</v>
      </c>
      <c r="C3884" s="159" t="s">
        <v>12992</v>
      </c>
      <c r="D3884" s="159" t="s">
        <v>12992</v>
      </c>
      <c r="E3884" s="160">
        <v>1</v>
      </c>
      <c r="F3884" s="161">
        <v>50000</v>
      </c>
      <c r="G3884" s="161">
        <v>3000000</v>
      </c>
      <c r="H3884" s="159" t="s">
        <v>3651</v>
      </c>
      <c r="I3884" s="159" t="s">
        <v>3666</v>
      </c>
      <c r="J3884" s="159" t="s">
        <v>5676</v>
      </c>
      <c r="K3884" s="159" t="s">
        <v>314</v>
      </c>
      <c r="L3884" s="159" t="s">
        <v>15117</v>
      </c>
    </row>
    <row r="3885" spans="1:12" x14ac:dyDescent="0.2">
      <c r="A3885" s="159" t="s">
        <v>15118</v>
      </c>
      <c r="B3885" s="159" t="s">
        <v>15119</v>
      </c>
      <c r="C3885" s="159" t="s">
        <v>12992</v>
      </c>
      <c r="D3885" s="159" t="s">
        <v>12992</v>
      </c>
      <c r="E3885" s="160">
        <v>1</v>
      </c>
      <c r="F3885" s="161">
        <v>9999997</v>
      </c>
      <c r="G3885" s="161">
        <v>9999997</v>
      </c>
      <c r="H3885" s="159" t="s">
        <v>3651</v>
      </c>
      <c r="I3885" s="159" t="s">
        <v>3671</v>
      </c>
      <c r="J3885" s="159" t="s">
        <v>4835</v>
      </c>
      <c r="K3885" s="159" t="s">
        <v>199</v>
      </c>
      <c r="L3885" s="159" t="s">
        <v>15120</v>
      </c>
    </row>
    <row r="3886" spans="1:12" x14ac:dyDescent="0.2">
      <c r="A3886" s="159" t="s">
        <v>11020</v>
      </c>
      <c r="B3886" s="159" t="s">
        <v>11021</v>
      </c>
      <c r="C3886" s="159" t="s">
        <v>12992</v>
      </c>
      <c r="D3886" s="159" t="s">
        <v>12992</v>
      </c>
      <c r="E3886" s="160">
        <v>1</v>
      </c>
      <c r="F3886" s="161">
        <v>9999997</v>
      </c>
      <c r="G3886" s="161">
        <v>9999997</v>
      </c>
      <c r="H3886" s="159" t="s">
        <v>3651</v>
      </c>
      <c r="I3886" s="159" t="s">
        <v>3671</v>
      </c>
      <c r="J3886" s="159" t="s">
        <v>3926</v>
      </c>
      <c r="K3886" s="159" t="s">
        <v>185</v>
      </c>
      <c r="L3886" s="159" t="s">
        <v>15121</v>
      </c>
    </row>
    <row r="3887" spans="1:12" x14ac:dyDescent="0.2">
      <c r="A3887" s="159" t="s">
        <v>9676</v>
      </c>
      <c r="B3887" s="159" t="s">
        <v>9677</v>
      </c>
      <c r="C3887" s="159" t="s">
        <v>12992</v>
      </c>
      <c r="D3887" s="159" t="s">
        <v>12992</v>
      </c>
      <c r="E3887" s="160">
        <v>1</v>
      </c>
      <c r="F3887" s="161">
        <v>1000000</v>
      </c>
      <c r="G3887" s="161">
        <v>2000000</v>
      </c>
      <c r="H3887" s="159" t="s">
        <v>3651</v>
      </c>
      <c r="I3887" s="159" t="s">
        <v>3690</v>
      </c>
      <c r="J3887" s="159" t="s">
        <v>3878</v>
      </c>
      <c r="K3887" s="159"/>
      <c r="L3887" s="159" t="s">
        <v>15122</v>
      </c>
    </row>
    <row r="3888" spans="1:12" x14ac:dyDescent="0.2">
      <c r="A3888" s="159" t="s">
        <v>3832</v>
      </c>
      <c r="B3888" s="159" t="s">
        <v>3799</v>
      </c>
      <c r="C3888" s="159" t="s">
        <v>4253</v>
      </c>
      <c r="D3888" s="159" t="s">
        <v>4253</v>
      </c>
      <c r="E3888" s="160">
        <v>1</v>
      </c>
      <c r="F3888" s="161">
        <v>10000000</v>
      </c>
      <c r="G3888" s="161">
        <v>40000000</v>
      </c>
      <c r="H3888" s="159" t="s">
        <v>3651</v>
      </c>
      <c r="I3888" s="159" t="s">
        <v>3656</v>
      </c>
      <c r="J3888" s="159" t="s">
        <v>3856</v>
      </c>
      <c r="K3888" s="159"/>
      <c r="L3888" s="159" t="s">
        <v>3833</v>
      </c>
    </row>
    <row r="3889" spans="1:12" x14ac:dyDescent="0.2">
      <c r="A3889" s="159" t="s">
        <v>15123</v>
      </c>
      <c r="B3889" s="159" t="s">
        <v>15124</v>
      </c>
      <c r="C3889" s="159" t="s">
        <v>4253</v>
      </c>
      <c r="D3889" s="159" t="s">
        <v>4253</v>
      </c>
      <c r="E3889" s="160">
        <v>1</v>
      </c>
      <c r="F3889" s="161">
        <v>3650000</v>
      </c>
      <c r="G3889" s="161">
        <v>4000000</v>
      </c>
      <c r="H3889" s="159" t="s">
        <v>3651</v>
      </c>
      <c r="I3889" s="159" t="s">
        <v>3680</v>
      </c>
      <c r="J3889" s="159" t="s">
        <v>13041</v>
      </c>
      <c r="K3889" s="159"/>
      <c r="L3889" s="159" t="s">
        <v>15125</v>
      </c>
    </row>
    <row r="3890" spans="1:12" x14ac:dyDescent="0.2">
      <c r="A3890" s="159" t="s">
        <v>15126</v>
      </c>
      <c r="B3890" s="159" t="s">
        <v>15127</v>
      </c>
      <c r="C3890" s="159" t="s">
        <v>15128</v>
      </c>
      <c r="D3890" s="159" t="s">
        <v>15128</v>
      </c>
      <c r="E3890" s="160">
        <v>1</v>
      </c>
      <c r="F3890" s="161">
        <v>6000000</v>
      </c>
      <c r="G3890" s="161">
        <v>20000000</v>
      </c>
      <c r="H3890" s="159" t="s">
        <v>3651</v>
      </c>
      <c r="I3890" s="159" t="s">
        <v>3656</v>
      </c>
      <c r="J3890" s="159" t="s">
        <v>8011</v>
      </c>
      <c r="K3890" s="159"/>
      <c r="L3890" s="159" t="s">
        <v>15129</v>
      </c>
    </row>
    <row r="3891" spans="1:12" x14ac:dyDescent="0.2">
      <c r="A3891" s="159" t="s">
        <v>15130</v>
      </c>
      <c r="B3891" s="159" t="s">
        <v>15131</v>
      </c>
      <c r="C3891" s="159" t="s">
        <v>15128</v>
      </c>
      <c r="D3891" s="159" t="s">
        <v>15128</v>
      </c>
      <c r="E3891" s="160">
        <v>1</v>
      </c>
      <c r="F3891" s="161">
        <v>79100</v>
      </c>
      <c r="G3891" s="161">
        <v>79100</v>
      </c>
      <c r="H3891" s="159" t="s">
        <v>3651</v>
      </c>
      <c r="I3891" s="159" t="s">
        <v>4846</v>
      </c>
      <c r="J3891" s="159" t="s">
        <v>4958</v>
      </c>
      <c r="K3891" s="159" t="s">
        <v>193</v>
      </c>
      <c r="L3891" s="159" t="s">
        <v>15132</v>
      </c>
    </row>
    <row r="3892" spans="1:12" x14ac:dyDescent="0.2">
      <c r="A3892" s="159" t="s">
        <v>15130</v>
      </c>
      <c r="B3892" s="159" t="s">
        <v>15131</v>
      </c>
      <c r="C3892" s="159" t="s">
        <v>15128</v>
      </c>
      <c r="D3892" s="159" t="s">
        <v>15128</v>
      </c>
      <c r="E3892" s="160">
        <v>1</v>
      </c>
      <c r="F3892" s="161">
        <v>730000</v>
      </c>
      <c r="G3892" s="161">
        <v>730000</v>
      </c>
      <c r="H3892" s="159" t="s">
        <v>3651</v>
      </c>
      <c r="I3892" s="159" t="s">
        <v>4846</v>
      </c>
      <c r="J3892" s="159" t="s">
        <v>4958</v>
      </c>
      <c r="K3892" s="159" t="s">
        <v>193</v>
      </c>
      <c r="L3892" s="159" t="s">
        <v>15133</v>
      </c>
    </row>
    <row r="3893" spans="1:12" x14ac:dyDescent="0.2">
      <c r="A3893" s="159" t="s">
        <v>15130</v>
      </c>
      <c r="B3893" s="159" t="s">
        <v>15131</v>
      </c>
      <c r="C3893" s="159" t="s">
        <v>15128</v>
      </c>
      <c r="D3893" s="159" t="s">
        <v>15128</v>
      </c>
      <c r="E3893" s="160">
        <v>1</v>
      </c>
      <c r="F3893" s="161">
        <v>1475000</v>
      </c>
      <c r="G3893" s="161">
        <v>1475000</v>
      </c>
      <c r="H3893" s="159" t="s">
        <v>3651</v>
      </c>
      <c r="I3893" s="159" t="s">
        <v>4846</v>
      </c>
      <c r="J3893" s="159" t="s">
        <v>4958</v>
      </c>
      <c r="K3893" s="159" t="s">
        <v>193</v>
      </c>
      <c r="L3893" s="159" t="s">
        <v>15134</v>
      </c>
    </row>
    <row r="3894" spans="1:12" x14ac:dyDescent="0.2">
      <c r="A3894" s="159" t="s">
        <v>15130</v>
      </c>
      <c r="B3894" s="159" t="s">
        <v>15131</v>
      </c>
      <c r="C3894" s="159" t="s">
        <v>15128</v>
      </c>
      <c r="D3894" s="159" t="s">
        <v>15128</v>
      </c>
      <c r="E3894" s="160">
        <v>1</v>
      </c>
      <c r="F3894" s="161">
        <v>625000</v>
      </c>
      <c r="G3894" s="161">
        <v>625000</v>
      </c>
      <c r="H3894" s="159" t="s">
        <v>3651</v>
      </c>
      <c r="I3894" s="159" t="s">
        <v>4846</v>
      </c>
      <c r="J3894" s="159" t="s">
        <v>4958</v>
      </c>
      <c r="K3894" s="159" t="s">
        <v>193</v>
      </c>
      <c r="L3894" s="159" t="s">
        <v>15135</v>
      </c>
    </row>
    <row r="3895" spans="1:12" x14ac:dyDescent="0.2">
      <c r="A3895" s="159" t="s">
        <v>5800</v>
      </c>
      <c r="B3895" s="159" t="s">
        <v>5801</v>
      </c>
      <c r="C3895" s="159" t="s">
        <v>15128</v>
      </c>
      <c r="D3895" s="159" t="s">
        <v>15128</v>
      </c>
      <c r="E3895" s="160">
        <v>1</v>
      </c>
      <c r="F3895" s="161">
        <v>384798</v>
      </c>
      <c r="G3895" s="161">
        <v>8500000</v>
      </c>
      <c r="H3895" s="159" t="s">
        <v>3670</v>
      </c>
      <c r="I3895" s="159" t="s">
        <v>3680</v>
      </c>
      <c r="J3895" s="159" t="s">
        <v>3680</v>
      </c>
      <c r="K3895" s="159"/>
      <c r="L3895" s="159" t="s">
        <v>15136</v>
      </c>
    </row>
    <row r="3896" spans="1:12" x14ac:dyDescent="0.2">
      <c r="A3896" s="159" t="s">
        <v>15137</v>
      </c>
      <c r="B3896" s="159" t="s">
        <v>15138</v>
      </c>
      <c r="C3896" s="159" t="s">
        <v>15128</v>
      </c>
      <c r="D3896" s="159" t="s">
        <v>15128</v>
      </c>
      <c r="E3896" s="160">
        <v>1</v>
      </c>
      <c r="F3896" s="161">
        <v>0</v>
      </c>
      <c r="G3896" s="161">
        <v>10259936</v>
      </c>
      <c r="H3896" s="159" t="s">
        <v>3670</v>
      </c>
      <c r="I3896" s="159" t="s">
        <v>3864</v>
      </c>
      <c r="J3896" s="159" t="s">
        <v>15139</v>
      </c>
      <c r="K3896" s="159"/>
      <c r="L3896" s="159" t="s">
        <v>15140</v>
      </c>
    </row>
    <row r="3897" spans="1:12" x14ac:dyDescent="0.2">
      <c r="A3897" s="159" t="s">
        <v>15130</v>
      </c>
      <c r="B3897" s="159" t="s">
        <v>15131</v>
      </c>
      <c r="C3897" s="159" t="s">
        <v>15141</v>
      </c>
      <c r="D3897" s="159" t="s">
        <v>15141</v>
      </c>
      <c r="E3897" s="160">
        <v>1</v>
      </c>
      <c r="F3897" s="161">
        <v>4909088</v>
      </c>
      <c r="G3897" s="161">
        <v>6909088</v>
      </c>
      <c r="H3897" s="159" t="s">
        <v>3651</v>
      </c>
      <c r="I3897" s="159" t="s">
        <v>4846</v>
      </c>
      <c r="J3897" s="159" t="s">
        <v>4958</v>
      </c>
      <c r="K3897" s="159" t="s">
        <v>193</v>
      </c>
      <c r="L3897" s="159" t="s">
        <v>15142</v>
      </c>
    </row>
    <row r="3898" spans="1:12" x14ac:dyDescent="0.2">
      <c r="A3898" s="159" t="s">
        <v>15143</v>
      </c>
      <c r="B3898" s="159" t="s">
        <v>6960</v>
      </c>
      <c r="C3898" s="159" t="s">
        <v>15141</v>
      </c>
      <c r="D3898" s="159" t="s">
        <v>15141</v>
      </c>
      <c r="E3898" s="160">
        <v>1</v>
      </c>
      <c r="F3898" s="161">
        <v>0</v>
      </c>
      <c r="G3898" s="161">
        <v>7453728</v>
      </c>
      <c r="H3898" s="159" t="s">
        <v>3651</v>
      </c>
      <c r="I3898" s="159" t="s">
        <v>3753</v>
      </c>
      <c r="J3898" s="159" t="s">
        <v>15144</v>
      </c>
      <c r="K3898" s="159" t="s">
        <v>193</v>
      </c>
      <c r="L3898" s="159" t="s">
        <v>15145</v>
      </c>
    </row>
    <row r="3899" spans="1:12" x14ac:dyDescent="0.2">
      <c r="A3899" s="159" t="s">
        <v>11168</v>
      </c>
      <c r="B3899" s="159" t="s">
        <v>11169</v>
      </c>
      <c r="C3899" s="159" t="s">
        <v>15141</v>
      </c>
      <c r="D3899" s="159" t="s">
        <v>15141</v>
      </c>
      <c r="E3899" s="160">
        <v>1</v>
      </c>
      <c r="F3899" s="161">
        <v>4000000</v>
      </c>
      <c r="G3899" s="161">
        <v>4000000</v>
      </c>
      <c r="H3899" s="159" t="s">
        <v>3651</v>
      </c>
      <c r="I3899" s="159" t="s">
        <v>3753</v>
      </c>
      <c r="J3899" s="159" t="s">
        <v>11171</v>
      </c>
      <c r="K3899" s="159"/>
      <c r="L3899" s="159" t="s">
        <v>15146</v>
      </c>
    </row>
    <row r="3900" spans="1:12" x14ac:dyDescent="0.2">
      <c r="A3900" s="159" t="s">
        <v>15147</v>
      </c>
      <c r="B3900" s="159" t="s">
        <v>15148</v>
      </c>
      <c r="C3900" s="159" t="s">
        <v>13459</v>
      </c>
      <c r="D3900" s="159" t="s">
        <v>13459</v>
      </c>
      <c r="E3900" s="160">
        <v>1</v>
      </c>
      <c r="F3900" s="161">
        <v>28964</v>
      </c>
      <c r="G3900" s="161">
        <v>28964</v>
      </c>
      <c r="H3900" s="159" t="s">
        <v>3651</v>
      </c>
      <c r="I3900" s="159" t="s">
        <v>3776</v>
      </c>
      <c r="J3900" s="159" t="s">
        <v>5360</v>
      </c>
      <c r="K3900" s="159"/>
      <c r="L3900" s="159" t="s">
        <v>15149</v>
      </c>
    </row>
    <row r="3901" spans="1:12" x14ac:dyDescent="0.2">
      <c r="A3901" s="159" t="s">
        <v>14633</v>
      </c>
      <c r="B3901" s="159" t="s">
        <v>14634</v>
      </c>
      <c r="C3901" s="159" t="s">
        <v>15150</v>
      </c>
      <c r="D3901" s="159" t="s">
        <v>15150</v>
      </c>
      <c r="E3901" s="160">
        <v>2</v>
      </c>
      <c r="F3901" s="161">
        <v>1509000</v>
      </c>
      <c r="G3901" s="161">
        <v>2710000</v>
      </c>
      <c r="H3901" s="159" t="s">
        <v>3651</v>
      </c>
      <c r="I3901" s="159" t="s">
        <v>3671</v>
      </c>
      <c r="J3901" s="159" t="s">
        <v>7177</v>
      </c>
      <c r="K3901" s="159" t="s">
        <v>314</v>
      </c>
      <c r="L3901" s="159" t="s">
        <v>15151</v>
      </c>
    </row>
    <row r="3902" spans="1:12" x14ac:dyDescent="0.2">
      <c r="A3902" s="159" t="s">
        <v>15152</v>
      </c>
      <c r="B3902" s="159" t="s">
        <v>15153</v>
      </c>
      <c r="C3902" s="159" t="s">
        <v>15150</v>
      </c>
      <c r="D3902" s="159" t="s">
        <v>15150</v>
      </c>
      <c r="E3902" s="160">
        <v>1</v>
      </c>
      <c r="F3902" s="161">
        <v>1205000</v>
      </c>
      <c r="G3902" s="161">
        <v>2470000</v>
      </c>
      <c r="H3902" s="159" t="s">
        <v>3651</v>
      </c>
      <c r="I3902" s="159" t="s">
        <v>5209</v>
      </c>
      <c r="J3902" s="159" t="s">
        <v>15154</v>
      </c>
      <c r="K3902" s="159" t="s">
        <v>196</v>
      </c>
      <c r="L3902" s="159" t="s">
        <v>15155</v>
      </c>
    </row>
    <row r="3903" spans="1:12" x14ac:dyDescent="0.2">
      <c r="A3903" s="159" t="s">
        <v>13324</v>
      </c>
      <c r="B3903" s="159" t="s">
        <v>13325</v>
      </c>
      <c r="C3903" s="159" t="s">
        <v>15150</v>
      </c>
      <c r="D3903" s="159" t="s">
        <v>15150</v>
      </c>
      <c r="E3903" s="160">
        <v>1</v>
      </c>
      <c r="F3903" s="161">
        <v>22905</v>
      </c>
      <c r="G3903" s="161">
        <v>137427</v>
      </c>
      <c r="H3903" s="159" t="s">
        <v>3651</v>
      </c>
      <c r="I3903" s="159" t="s">
        <v>5565</v>
      </c>
      <c r="J3903" s="159" t="s">
        <v>5566</v>
      </c>
      <c r="K3903" s="159" t="s">
        <v>189</v>
      </c>
      <c r="L3903" s="159" t="s">
        <v>15156</v>
      </c>
    </row>
    <row r="3904" spans="1:12" x14ac:dyDescent="0.2">
      <c r="A3904" s="159" t="s">
        <v>15157</v>
      </c>
      <c r="B3904" s="159" t="s">
        <v>15158</v>
      </c>
      <c r="C3904" s="159" t="s">
        <v>15150</v>
      </c>
      <c r="D3904" s="159" t="s">
        <v>15150</v>
      </c>
      <c r="E3904" s="160">
        <v>1</v>
      </c>
      <c r="F3904" s="161">
        <v>100000</v>
      </c>
      <c r="G3904" s="161"/>
      <c r="H3904" s="159" t="s">
        <v>3651</v>
      </c>
      <c r="I3904" s="159" t="s">
        <v>4846</v>
      </c>
      <c r="J3904" s="159" t="s">
        <v>4847</v>
      </c>
      <c r="K3904" s="159"/>
      <c r="L3904" s="159" t="s">
        <v>15159</v>
      </c>
    </row>
    <row r="3905" spans="1:12" x14ac:dyDescent="0.2">
      <c r="A3905" s="159" t="s">
        <v>15160</v>
      </c>
      <c r="B3905" s="159" t="s">
        <v>15161</v>
      </c>
      <c r="C3905" s="159" t="s">
        <v>15150</v>
      </c>
      <c r="D3905" s="159" t="s">
        <v>15150</v>
      </c>
      <c r="E3905" s="160">
        <v>1</v>
      </c>
      <c r="F3905" s="161">
        <v>7000000</v>
      </c>
      <c r="G3905" s="161">
        <v>9200000</v>
      </c>
      <c r="H3905" s="159" t="s">
        <v>3651</v>
      </c>
      <c r="I3905" s="159" t="s">
        <v>5250</v>
      </c>
      <c r="J3905" s="159" t="s">
        <v>5251</v>
      </c>
      <c r="K3905" s="159" t="s">
        <v>196</v>
      </c>
      <c r="L3905" s="159" t="s">
        <v>15162</v>
      </c>
    </row>
    <row r="3906" spans="1:12" x14ac:dyDescent="0.2">
      <c r="A3906" s="159" t="s">
        <v>5911</v>
      </c>
      <c r="B3906" s="159" t="s">
        <v>5912</v>
      </c>
      <c r="C3906" s="159" t="s">
        <v>15150</v>
      </c>
      <c r="D3906" s="159" t="s">
        <v>15150</v>
      </c>
      <c r="E3906" s="160">
        <v>1</v>
      </c>
      <c r="F3906" s="161">
        <v>55804741</v>
      </c>
      <c r="G3906" s="161">
        <v>115929658</v>
      </c>
      <c r="H3906" s="159" t="s">
        <v>3651</v>
      </c>
      <c r="I3906" s="159" t="s">
        <v>5209</v>
      </c>
      <c r="J3906" s="159" t="s">
        <v>5210</v>
      </c>
      <c r="K3906" s="159"/>
      <c r="L3906" s="159" t="s">
        <v>15163</v>
      </c>
    </row>
    <row r="3907" spans="1:12" x14ac:dyDescent="0.2">
      <c r="A3907" s="159" t="s">
        <v>13566</v>
      </c>
      <c r="B3907" s="159" t="s">
        <v>13567</v>
      </c>
      <c r="C3907" s="159" t="s">
        <v>12883</v>
      </c>
      <c r="D3907" s="159" t="s">
        <v>12883</v>
      </c>
      <c r="E3907" s="160">
        <v>1</v>
      </c>
      <c r="F3907" s="161">
        <v>0</v>
      </c>
      <c r="G3907" s="161">
        <v>7387671</v>
      </c>
      <c r="H3907" s="159" t="s">
        <v>3651</v>
      </c>
      <c r="I3907" s="159" t="s">
        <v>3656</v>
      </c>
      <c r="J3907" s="159" t="s">
        <v>3856</v>
      </c>
      <c r="K3907" s="159"/>
      <c r="L3907" s="159" t="s">
        <v>15164</v>
      </c>
    </row>
    <row r="3908" spans="1:12" x14ac:dyDescent="0.2">
      <c r="A3908" s="159" t="s">
        <v>6394</v>
      </c>
      <c r="B3908" s="159" t="s">
        <v>6395</v>
      </c>
      <c r="C3908" s="159" t="s">
        <v>12883</v>
      </c>
      <c r="D3908" s="159" t="s">
        <v>12883</v>
      </c>
      <c r="E3908" s="160">
        <v>1</v>
      </c>
      <c r="F3908" s="161">
        <v>4136978</v>
      </c>
      <c r="G3908" s="161">
        <v>4136978</v>
      </c>
      <c r="H3908" s="159" t="s">
        <v>3651</v>
      </c>
      <c r="I3908" s="159" t="s">
        <v>3683</v>
      </c>
      <c r="J3908" s="159" t="s">
        <v>5145</v>
      </c>
      <c r="K3908" s="159"/>
      <c r="L3908" s="159" t="s">
        <v>15165</v>
      </c>
    </row>
    <row r="3909" spans="1:12" x14ac:dyDescent="0.2">
      <c r="A3909" s="159" t="s">
        <v>13566</v>
      </c>
      <c r="B3909" s="159" t="s">
        <v>13567</v>
      </c>
      <c r="C3909" s="159" t="s">
        <v>12883</v>
      </c>
      <c r="D3909" s="159" t="s">
        <v>12883</v>
      </c>
      <c r="E3909" s="160">
        <v>1</v>
      </c>
      <c r="F3909" s="161">
        <v>114720542</v>
      </c>
      <c r="G3909" s="161">
        <v>186422679</v>
      </c>
      <c r="H3909" s="159" t="s">
        <v>3651</v>
      </c>
      <c r="I3909" s="159" t="s">
        <v>3656</v>
      </c>
      <c r="J3909" s="159" t="s">
        <v>3856</v>
      </c>
      <c r="K3909" s="159"/>
      <c r="L3909" s="159" t="s">
        <v>15166</v>
      </c>
    </row>
    <row r="3910" spans="1:12" x14ac:dyDescent="0.2">
      <c r="A3910" s="159" t="s">
        <v>15167</v>
      </c>
      <c r="B3910" s="159" t="s">
        <v>15168</v>
      </c>
      <c r="C3910" s="159" t="s">
        <v>13494</v>
      </c>
      <c r="D3910" s="159" t="s">
        <v>13494</v>
      </c>
      <c r="E3910" s="160">
        <v>1</v>
      </c>
      <c r="F3910" s="161">
        <v>750000</v>
      </c>
      <c r="G3910" s="161">
        <v>25000000</v>
      </c>
      <c r="H3910" s="159" t="s">
        <v>3670</v>
      </c>
      <c r="I3910" s="159" t="s">
        <v>4846</v>
      </c>
      <c r="J3910" s="159" t="s">
        <v>4968</v>
      </c>
      <c r="K3910" s="159" t="s">
        <v>196</v>
      </c>
      <c r="L3910" s="159" t="s">
        <v>15169</v>
      </c>
    </row>
    <row r="3911" spans="1:12" x14ac:dyDescent="0.2">
      <c r="A3911" s="159" t="s">
        <v>15170</v>
      </c>
      <c r="B3911" s="159" t="s">
        <v>15171</v>
      </c>
      <c r="C3911" s="159" t="s">
        <v>13494</v>
      </c>
      <c r="D3911" s="159" t="s">
        <v>13494</v>
      </c>
      <c r="E3911" s="160">
        <v>1</v>
      </c>
      <c r="F3911" s="161">
        <v>2470334</v>
      </c>
      <c r="G3911" s="161">
        <v>2671875</v>
      </c>
      <c r="H3911" s="159" t="s">
        <v>3651</v>
      </c>
      <c r="I3911" s="159" t="s">
        <v>3711</v>
      </c>
      <c r="J3911" s="159" t="s">
        <v>5599</v>
      </c>
      <c r="K3911" s="159"/>
      <c r="L3911" s="159" t="s">
        <v>15172</v>
      </c>
    </row>
    <row r="3912" spans="1:12" x14ac:dyDescent="0.2">
      <c r="A3912" s="159" t="s">
        <v>11121</v>
      </c>
      <c r="B3912" s="159" t="s">
        <v>11122</v>
      </c>
      <c r="C3912" s="159" t="s">
        <v>15173</v>
      </c>
      <c r="D3912" s="159" t="s">
        <v>15173</v>
      </c>
      <c r="E3912" s="160">
        <v>1</v>
      </c>
      <c r="F3912" s="161">
        <v>6699781</v>
      </c>
      <c r="G3912" s="161">
        <v>9711196</v>
      </c>
      <c r="H3912" s="159" t="s">
        <v>3651</v>
      </c>
      <c r="I3912" s="159" t="s">
        <v>3671</v>
      </c>
      <c r="J3912" s="159" t="s">
        <v>11123</v>
      </c>
      <c r="K3912" s="159"/>
      <c r="L3912" s="159" t="s">
        <v>15174</v>
      </c>
    </row>
    <row r="3913" spans="1:12" x14ac:dyDescent="0.2">
      <c r="A3913" s="159" t="s">
        <v>11847</v>
      </c>
      <c r="B3913" s="159" t="s">
        <v>11848</v>
      </c>
      <c r="C3913" s="159" t="s">
        <v>15173</v>
      </c>
      <c r="D3913" s="159" t="s">
        <v>15173</v>
      </c>
      <c r="E3913" s="160">
        <v>1</v>
      </c>
      <c r="F3913" s="161">
        <v>11975000</v>
      </c>
      <c r="G3913" s="161">
        <v>11975000</v>
      </c>
      <c r="H3913" s="159" t="s">
        <v>3651</v>
      </c>
      <c r="I3913" s="159" t="s">
        <v>3656</v>
      </c>
      <c r="J3913" s="159" t="s">
        <v>10693</v>
      </c>
      <c r="K3913" s="159"/>
      <c r="L3913" s="159" t="s">
        <v>15175</v>
      </c>
    </row>
    <row r="3914" spans="1:12" x14ac:dyDescent="0.2">
      <c r="A3914" s="159" t="s">
        <v>7420</v>
      </c>
      <c r="B3914" s="159" t="s">
        <v>7421</v>
      </c>
      <c r="C3914" s="159" t="s">
        <v>15176</v>
      </c>
      <c r="D3914" s="159" t="s">
        <v>15176</v>
      </c>
      <c r="E3914" s="160">
        <v>1</v>
      </c>
      <c r="F3914" s="161">
        <v>4314750</v>
      </c>
      <c r="G3914" s="161">
        <v>6250000</v>
      </c>
      <c r="H3914" s="159" t="s">
        <v>3651</v>
      </c>
      <c r="I3914" s="159" t="s">
        <v>3958</v>
      </c>
      <c r="J3914" s="159" t="s">
        <v>7295</v>
      </c>
      <c r="K3914" s="159"/>
      <c r="L3914" s="159" t="s">
        <v>15177</v>
      </c>
    </row>
    <row r="3915" spans="1:12" x14ac:dyDescent="0.2">
      <c r="A3915" s="159" t="s">
        <v>15178</v>
      </c>
      <c r="B3915" s="159" t="s">
        <v>15179</v>
      </c>
      <c r="C3915" s="159" t="s">
        <v>15176</v>
      </c>
      <c r="D3915" s="159" t="s">
        <v>15176</v>
      </c>
      <c r="E3915" s="160">
        <v>1</v>
      </c>
      <c r="F3915" s="161">
        <v>4000000</v>
      </c>
      <c r="G3915" s="161">
        <v>4000000</v>
      </c>
      <c r="H3915" s="159" t="s">
        <v>3651</v>
      </c>
      <c r="I3915" s="159" t="s">
        <v>3716</v>
      </c>
      <c r="J3915" s="159" t="s">
        <v>5266</v>
      </c>
      <c r="K3915" s="159" t="s">
        <v>199</v>
      </c>
      <c r="L3915" s="159" t="s">
        <v>15180</v>
      </c>
    </row>
    <row r="3916" spans="1:12" x14ac:dyDescent="0.2">
      <c r="A3916" s="159" t="s">
        <v>15181</v>
      </c>
      <c r="B3916" s="159" t="s">
        <v>15182</v>
      </c>
      <c r="C3916" s="159" t="s">
        <v>15176</v>
      </c>
      <c r="D3916" s="159" t="s">
        <v>15176</v>
      </c>
      <c r="E3916" s="160">
        <v>1</v>
      </c>
      <c r="F3916" s="161">
        <v>38000159</v>
      </c>
      <c r="G3916" s="161">
        <v>93000383</v>
      </c>
      <c r="H3916" s="159" t="s">
        <v>3651</v>
      </c>
      <c r="I3916" s="159" t="s">
        <v>3671</v>
      </c>
      <c r="J3916" s="159" t="s">
        <v>3887</v>
      </c>
      <c r="K3916" s="159" t="s">
        <v>199</v>
      </c>
      <c r="L3916" s="159" t="s">
        <v>15183</v>
      </c>
    </row>
    <row r="3917" spans="1:12" x14ac:dyDescent="0.2">
      <c r="A3917" s="159" t="s">
        <v>15184</v>
      </c>
      <c r="B3917" s="159" t="s">
        <v>15185</v>
      </c>
      <c r="C3917" s="159" t="s">
        <v>14202</v>
      </c>
      <c r="D3917" s="159" t="s">
        <v>14202</v>
      </c>
      <c r="E3917" s="160">
        <v>1</v>
      </c>
      <c r="F3917" s="161">
        <v>140000</v>
      </c>
      <c r="G3917" s="161">
        <v>300000</v>
      </c>
      <c r="H3917" s="159" t="s">
        <v>3651</v>
      </c>
      <c r="I3917" s="159" t="s">
        <v>3711</v>
      </c>
      <c r="J3917" s="159" t="s">
        <v>5493</v>
      </c>
      <c r="K3917" s="159" t="s">
        <v>199</v>
      </c>
      <c r="L3917" s="159" t="s">
        <v>15186</v>
      </c>
    </row>
    <row r="3918" spans="1:12" x14ac:dyDescent="0.2">
      <c r="A3918" s="159" t="s">
        <v>15187</v>
      </c>
      <c r="B3918" s="159" t="s">
        <v>15188</v>
      </c>
      <c r="C3918" s="159" t="s">
        <v>14202</v>
      </c>
      <c r="D3918" s="159" t="s">
        <v>14202</v>
      </c>
      <c r="E3918" s="160">
        <v>1</v>
      </c>
      <c r="F3918" s="161">
        <v>50000</v>
      </c>
      <c r="G3918" s="161">
        <v>4000000</v>
      </c>
      <c r="H3918" s="159" t="s">
        <v>3651</v>
      </c>
      <c r="I3918" s="159" t="s">
        <v>3716</v>
      </c>
      <c r="J3918" s="159" t="s">
        <v>6735</v>
      </c>
      <c r="K3918" s="159" t="s">
        <v>199</v>
      </c>
      <c r="L3918" s="159" t="s">
        <v>15189</v>
      </c>
    </row>
    <row r="3919" spans="1:12" x14ac:dyDescent="0.2">
      <c r="A3919" s="159" t="s">
        <v>11499</v>
      </c>
      <c r="B3919" s="159" t="s">
        <v>11500</v>
      </c>
      <c r="C3919" s="159" t="s">
        <v>14202</v>
      </c>
      <c r="D3919" s="159" t="s">
        <v>14202</v>
      </c>
      <c r="E3919" s="160">
        <v>1</v>
      </c>
      <c r="F3919" s="161">
        <v>3946659</v>
      </c>
      <c r="G3919" s="161">
        <v>3946659</v>
      </c>
      <c r="H3919" s="159" t="s">
        <v>3651</v>
      </c>
      <c r="I3919" s="159" t="s">
        <v>3671</v>
      </c>
      <c r="J3919" s="159" t="s">
        <v>11501</v>
      </c>
      <c r="K3919" s="159"/>
      <c r="L3919" s="159" t="s">
        <v>15190</v>
      </c>
    </row>
    <row r="3920" spans="1:12" x14ac:dyDescent="0.2">
      <c r="A3920" s="159" t="s">
        <v>10615</v>
      </c>
      <c r="B3920" s="159" t="s">
        <v>10616</v>
      </c>
      <c r="C3920" s="159" t="s">
        <v>14202</v>
      </c>
      <c r="D3920" s="159" t="s">
        <v>14202</v>
      </c>
      <c r="E3920" s="160">
        <v>1</v>
      </c>
      <c r="F3920" s="161">
        <v>2999999</v>
      </c>
      <c r="G3920" s="161">
        <v>8000000</v>
      </c>
      <c r="H3920" s="159" t="s">
        <v>3651</v>
      </c>
      <c r="I3920" s="159" t="s">
        <v>3656</v>
      </c>
      <c r="J3920" s="159" t="s">
        <v>3881</v>
      </c>
      <c r="K3920" s="159"/>
      <c r="L3920" s="159" t="s">
        <v>15191</v>
      </c>
    </row>
    <row r="3921" spans="1:12" x14ac:dyDescent="0.2">
      <c r="A3921" s="159" t="s">
        <v>14790</v>
      </c>
      <c r="B3921" s="159" t="s">
        <v>14791</v>
      </c>
      <c r="C3921" s="159" t="s">
        <v>10967</v>
      </c>
      <c r="D3921" s="159" t="s">
        <v>10967</v>
      </c>
      <c r="E3921" s="160">
        <v>1</v>
      </c>
      <c r="F3921" s="161">
        <v>5460004</v>
      </c>
      <c r="G3921" s="161">
        <v>6017471</v>
      </c>
      <c r="H3921" s="159" t="s">
        <v>3651</v>
      </c>
      <c r="I3921" s="159" t="s">
        <v>3680</v>
      </c>
      <c r="J3921" s="159" t="s">
        <v>5770</v>
      </c>
      <c r="K3921" s="159" t="s">
        <v>314</v>
      </c>
      <c r="L3921" s="159" t="s">
        <v>15192</v>
      </c>
    </row>
    <row r="3922" spans="1:12" x14ac:dyDescent="0.2">
      <c r="A3922" s="159" t="s">
        <v>15193</v>
      </c>
      <c r="B3922" s="159" t="s">
        <v>15194</v>
      </c>
      <c r="C3922" s="159" t="s">
        <v>10967</v>
      </c>
      <c r="D3922" s="159" t="s">
        <v>10967</v>
      </c>
      <c r="E3922" s="160">
        <v>1</v>
      </c>
      <c r="F3922" s="161">
        <v>6000000</v>
      </c>
      <c r="G3922" s="161">
        <v>12000000</v>
      </c>
      <c r="H3922" s="159" t="s">
        <v>3651</v>
      </c>
      <c r="I3922" s="159" t="s">
        <v>3753</v>
      </c>
      <c r="J3922" s="159" t="s">
        <v>6369</v>
      </c>
      <c r="K3922" s="159" t="s">
        <v>199</v>
      </c>
      <c r="L3922" s="159" t="s">
        <v>15195</v>
      </c>
    </row>
    <row r="3923" spans="1:12" x14ac:dyDescent="0.2">
      <c r="A3923" s="159" t="s">
        <v>15196</v>
      </c>
      <c r="B3923" s="159" t="s">
        <v>15197</v>
      </c>
      <c r="C3923" s="159" t="s">
        <v>10967</v>
      </c>
      <c r="D3923" s="159" t="s">
        <v>10967</v>
      </c>
      <c r="E3923" s="160">
        <v>1</v>
      </c>
      <c r="F3923" s="161">
        <v>15101584</v>
      </c>
      <c r="G3923" s="161"/>
      <c r="H3923" s="159" t="s">
        <v>3651</v>
      </c>
      <c r="I3923" s="159" t="s">
        <v>3716</v>
      </c>
      <c r="J3923" s="159" t="s">
        <v>5266</v>
      </c>
      <c r="K3923" s="159" t="s">
        <v>193</v>
      </c>
      <c r="L3923" s="159" t="s">
        <v>15198</v>
      </c>
    </row>
    <row r="3924" spans="1:12" x14ac:dyDescent="0.2">
      <c r="A3924" s="159" t="s">
        <v>15199</v>
      </c>
      <c r="B3924" s="159" t="s">
        <v>15200</v>
      </c>
      <c r="C3924" s="159" t="s">
        <v>10967</v>
      </c>
      <c r="D3924" s="159" t="s">
        <v>10967</v>
      </c>
      <c r="E3924" s="160">
        <v>1</v>
      </c>
      <c r="F3924" s="161">
        <v>1861920</v>
      </c>
      <c r="G3924" s="161">
        <v>1861920</v>
      </c>
      <c r="H3924" s="159" t="s">
        <v>3670</v>
      </c>
      <c r="I3924" s="159" t="s">
        <v>3656</v>
      </c>
      <c r="J3924" s="159" t="s">
        <v>15201</v>
      </c>
      <c r="K3924" s="159"/>
      <c r="L3924" s="159" t="s">
        <v>15202</v>
      </c>
    </row>
    <row r="3925" spans="1:12" x14ac:dyDescent="0.2">
      <c r="A3925" s="159" t="s">
        <v>15203</v>
      </c>
      <c r="B3925" s="159" t="s">
        <v>15204</v>
      </c>
      <c r="C3925" s="159" t="s">
        <v>10967</v>
      </c>
      <c r="D3925" s="159" t="s">
        <v>10967</v>
      </c>
      <c r="E3925" s="160">
        <v>1</v>
      </c>
      <c r="F3925" s="161">
        <v>19471354</v>
      </c>
      <c r="G3925" s="161">
        <v>27049354</v>
      </c>
      <c r="H3925" s="159" t="s">
        <v>3651</v>
      </c>
      <c r="I3925" s="159" t="s">
        <v>3656</v>
      </c>
      <c r="J3925" s="159" t="s">
        <v>5077</v>
      </c>
      <c r="K3925" s="159"/>
      <c r="L3925" s="159" t="s">
        <v>15205</v>
      </c>
    </row>
    <row r="3926" spans="1:12" x14ac:dyDescent="0.2">
      <c r="A3926" s="159" t="s">
        <v>15206</v>
      </c>
      <c r="B3926" s="159" t="s">
        <v>15207</v>
      </c>
      <c r="C3926" s="159" t="s">
        <v>14368</v>
      </c>
      <c r="D3926" s="159" t="s">
        <v>14368</v>
      </c>
      <c r="E3926" s="160">
        <v>1</v>
      </c>
      <c r="F3926" s="161">
        <v>3772104</v>
      </c>
      <c r="G3926" s="161">
        <v>4297104</v>
      </c>
      <c r="H3926" s="159" t="s">
        <v>3651</v>
      </c>
      <c r="I3926" s="159" t="s">
        <v>3656</v>
      </c>
      <c r="J3926" s="159" t="s">
        <v>7142</v>
      </c>
      <c r="K3926" s="159" t="s">
        <v>196</v>
      </c>
      <c r="L3926" s="159" t="s">
        <v>15208</v>
      </c>
    </row>
    <row r="3927" spans="1:12" x14ac:dyDescent="0.2">
      <c r="A3927" s="159" t="s">
        <v>15209</v>
      </c>
      <c r="B3927" s="159" t="s">
        <v>15210</v>
      </c>
      <c r="C3927" s="159" t="s">
        <v>14368</v>
      </c>
      <c r="D3927" s="159" t="s">
        <v>14368</v>
      </c>
      <c r="E3927" s="160">
        <v>1</v>
      </c>
      <c r="F3927" s="161">
        <v>200000</v>
      </c>
      <c r="G3927" s="161">
        <v>1000000</v>
      </c>
      <c r="H3927" s="159" t="s">
        <v>3670</v>
      </c>
      <c r="I3927" s="159" t="s">
        <v>5209</v>
      </c>
      <c r="J3927" s="159" t="s">
        <v>5576</v>
      </c>
      <c r="K3927" s="159" t="s">
        <v>196</v>
      </c>
      <c r="L3927" s="159" t="s">
        <v>15211</v>
      </c>
    </row>
    <row r="3928" spans="1:12" x14ac:dyDescent="0.2">
      <c r="A3928" s="159" t="s">
        <v>15212</v>
      </c>
      <c r="B3928" s="159" t="s">
        <v>15213</v>
      </c>
      <c r="C3928" s="159" t="s">
        <v>14368</v>
      </c>
      <c r="D3928" s="159" t="s">
        <v>14368</v>
      </c>
      <c r="E3928" s="160">
        <v>1</v>
      </c>
      <c r="F3928" s="161">
        <v>2000000</v>
      </c>
      <c r="G3928" s="161">
        <v>3000000</v>
      </c>
      <c r="H3928" s="159" t="s">
        <v>3651</v>
      </c>
      <c r="I3928" s="159" t="s">
        <v>3687</v>
      </c>
      <c r="J3928" s="159" t="s">
        <v>6295</v>
      </c>
      <c r="K3928" s="159" t="s">
        <v>314</v>
      </c>
      <c r="L3928" s="159" t="s">
        <v>15214</v>
      </c>
    </row>
    <row r="3929" spans="1:12" x14ac:dyDescent="0.2">
      <c r="A3929" s="159" t="s">
        <v>11064</v>
      </c>
      <c r="B3929" s="159" t="s">
        <v>11065</v>
      </c>
      <c r="C3929" s="159" t="s">
        <v>14368</v>
      </c>
      <c r="D3929" s="159" t="s">
        <v>14368</v>
      </c>
      <c r="E3929" s="160">
        <v>1</v>
      </c>
      <c r="F3929" s="161">
        <v>1485000</v>
      </c>
      <c r="G3929" s="161">
        <v>1485000</v>
      </c>
      <c r="H3929" s="159" t="s">
        <v>3651</v>
      </c>
      <c r="I3929" s="159" t="s">
        <v>4846</v>
      </c>
      <c r="J3929" s="159" t="s">
        <v>4958</v>
      </c>
      <c r="K3929" s="159"/>
      <c r="L3929" s="159" t="s">
        <v>15215</v>
      </c>
    </row>
    <row r="3930" spans="1:12" x14ac:dyDescent="0.2">
      <c r="A3930" s="159" t="s">
        <v>8005</v>
      </c>
      <c r="B3930" s="159" t="s">
        <v>8006</v>
      </c>
      <c r="C3930" s="159" t="s">
        <v>14368</v>
      </c>
      <c r="D3930" s="159" t="s">
        <v>14368</v>
      </c>
      <c r="E3930" s="160">
        <v>1</v>
      </c>
      <c r="F3930" s="161">
        <v>0</v>
      </c>
      <c r="G3930" s="161">
        <v>5000000</v>
      </c>
      <c r="H3930" s="159" t="s">
        <v>3651</v>
      </c>
      <c r="I3930" s="159" t="s">
        <v>3656</v>
      </c>
      <c r="J3930" s="159" t="s">
        <v>9816</v>
      </c>
      <c r="K3930" s="159"/>
      <c r="L3930" s="159" t="s">
        <v>15216</v>
      </c>
    </row>
    <row r="3931" spans="1:12" x14ac:dyDescent="0.2">
      <c r="A3931" s="159" t="s">
        <v>6780</v>
      </c>
      <c r="B3931" s="159" t="s">
        <v>6781</v>
      </c>
      <c r="C3931" s="159" t="s">
        <v>14368</v>
      </c>
      <c r="D3931" s="159" t="s">
        <v>14368</v>
      </c>
      <c r="E3931" s="160">
        <v>1</v>
      </c>
      <c r="F3931" s="161">
        <v>1295000</v>
      </c>
      <c r="G3931" s="161">
        <v>11114842</v>
      </c>
      <c r="H3931" s="159" t="s">
        <v>3651</v>
      </c>
      <c r="I3931" s="159" t="s">
        <v>4846</v>
      </c>
      <c r="J3931" s="159" t="s">
        <v>4958</v>
      </c>
      <c r="K3931" s="159"/>
      <c r="L3931" s="159" t="s">
        <v>15217</v>
      </c>
    </row>
    <row r="3932" spans="1:12" x14ac:dyDescent="0.2">
      <c r="A3932" s="159" t="s">
        <v>7002</v>
      </c>
      <c r="B3932" s="159" t="s">
        <v>7003</v>
      </c>
      <c r="C3932" s="159" t="s">
        <v>14368</v>
      </c>
      <c r="D3932" s="159" t="s">
        <v>14368</v>
      </c>
      <c r="E3932" s="160">
        <v>1</v>
      </c>
      <c r="F3932" s="161">
        <v>75930476</v>
      </c>
      <c r="G3932" s="161">
        <v>75930476</v>
      </c>
      <c r="H3932" s="159" t="s">
        <v>3651</v>
      </c>
      <c r="I3932" s="159" t="s">
        <v>3656</v>
      </c>
      <c r="J3932" s="159" t="s">
        <v>6711</v>
      </c>
      <c r="K3932" s="159"/>
      <c r="L3932" s="159" t="s">
        <v>15218</v>
      </c>
    </row>
    <row r="3933" spans="1:12" x14ac:dyDescent="0.2">
      <c r="A3933" s="159" t="s">
        <v>15219</v>
      </c>
      <c r="B3933" s="159" t="s">
        <v>15220</v>
      </c>
      <c r="C3933" s="159" t="s">
        <v>4311</v>
      </c>
      <c r="D3933" s="159" t="s">
        <v>4311</v>
      </c>
      <c r="E3933" s="160">
        <v>1</v>
      </c>
      <c r="F3933" s="161">
        <v>192569</v>
      </c>
      <c r="G3933" s="161">
        <v>192569</v>
      </c>
      <c r="H3933" s="159" t="s">
        <v>3651</v>
      </c>
      <c r="I3933" s="159" t="s">
        <v>3683</v>
      </c>
      <c r="J3933" s="159" t="s">
        <v>15221</v>
      </c>
      <c r="K3933" s="159" t="s">
        <v>199</v>
      </c>
      <c r="L3933" s="159" t="s">
        <v>15222</v>
      </c>
    </row>
    <row r="3934" spans="1:12" x14ac:dyDescent="0.2">
      <c r="A3934" s="159" t="s">
        <v>3674</v>
      </c>
      <c r="B3934" s="159" t="s">
        <v>3676</v>
      </c>
      <c r="C3934" s="159" t="s">
        <v>4311</v>
      </c>
      <c r="D3934" s="159" t="s">
        <v>4311</v>
      </c>
      <c r="E3934" s="160">
        <v>1</v>
      </c>
      <c r="F3934" s="161">
        <v>4056552</v>
      </c>
      <c r="G3934" s="161">
        <v>4056552</v>
      </c>
      <c r="H3934" s="159" t="s">
        <v>3651</v>
      </c>
      <c r="I3934" s="159" t="s">
        <v>3656</v>
      </c>
      <c r="J3934" s="159" t="s">
        <v>9271</v>
      </c>
      <c r="K3934" s="159"/>
      <c r="L3934" s="159" t="s">
        <v>3834</v>
      </c>
    </row>
    <row r="3935" spans="1:12" x14ac:dyDescent="0.2">
      <c r="A3935" s="159" t="s">
        <v>5445</v>
      </c>
      <c r="B3935" s="159" t="s">
        <v>5446</v>
      </c>
      <c r="C3935" s="159" t="s">
        <v>4311</v>
      </c>
      <c r="D3935" s="159" t="s">
        <v>4311</v>
      </c>
      <c r="E3935" s="160">
        <v>1</v>
      </c>
      <c r="F3935" s="161">
        <v>495000</v>
      </c>
      <c r="G3935" s="161">
        <v>1000000</v>
      </c>
      <c r="H3935" s="159" t="s">
        <v>3651</v>
      </c>
      <c r="I3935" s="159" t="s">
        <v>3753</v>
      </c>
      <c r="J3935" s="159" t="s">
        <v>15223</v>
      </c>
      <c r="K3935" s="159"/>
      <c r="L3935" s="159" t="s">
        <v>15224</v>
      </c>
    </row>
    <row r="3936" spans="1:12" x14ac:dyDescent="0.2">
      <c r="A3936" s="159" t="s">
        <v>15225</v>
      </c>
      <c r="B3936" s="159" t="s">
        <v>15226</v>
      </c>
      <c r="C3936" s="159" t="s">
        <v>9410</v>
      </c>
      <c r="D3936" s="159" t="s">
        <v>9410</v>
      </c>
      <c r="E3936" s="160">
        <v>1</v>
      </c>
      <c r="F3936" s="161">
        <v>375000</v>
      </c>
      <c r="G3936" s="161">
        <v>375000</v>
      </c>
      <c r="H3936" s="159" t="s">
        <v>3651</v>
      </c>
      <c r="I3936" s="159" t="s">
        <v>5209</v>
      </c>
      <c r="J3936" s="159" t="s">
        <v>7177</v>
      </c>
      <c r="K3936" s="159" t="s">
        <v>199</v>
      </c>
      <c r="L3936" s="159" t="s">
        <v>15227</v>
      </c>
    </row>
    <row r="3937" spans="1:12" x14ac:dyDescent="0.2">
      <c r="A3937" s="159" t="s">
        <v>15228</v>
      </c>
      <c r="B3937" s="159" t="s">
        <v>15229</v>
      </c>
      <c r="C3937" s="159" t="s">
        <v>9410</v>
      </c>
      <c r="D3937" s="159" t="s">
        <v>9410</v>
      </c>
      <c r="E3937" s="160">
        <v>1</v>
      </c>
      <c r="F3937" s="161">
        <v>3533611</v>
      </c>
      <c r="G3937" s="161">
        <v>9812108</v>
      </c>
      <c r="H3937" s="159" t="s">
        <v>3651</v>
      </c>
      <c r="I3937" s="159" t="s">
        <v>3690</v>
      </c>
      <c r="J3937" s="159" t="s">
        <v>15230</v>
      </c>
      <c r="K3937" s="159" t="s">
        <v>185</v>
      </c>
      <c r="L3937" s="159" t="s">
        <v>15231</v>
      </c>
    </row>
    <row r="3938" spans="1:12" x14ac:dyDescent="0.2">
      <c r="A3938" s="159" t="s">
        <v>15232</v>
      </c>
      <c r="B3938" s="159" t="s">
        <v>15233</v>
      </c>
      <c r="C3938" s="159" t="s">
        <v>9410</v>
      </c>
      <c r="D3938" s="159" t="s">
        <v>9410</v>
      </c>
      <c r="E3938" s="160">
        <v>1</v>
      </c>
      <c r="F3938" s="161">
        <v>500000</v>
      </c>
      <c r="G3938" s="161">
        <v>1500000</v>
      </c>
      <c r="H3938" s="159" t="s">
        <v>3651</v>
      </c>
      <c r="I3938" s="159" t="s">
        <v>3671</v>
      </c>
      <c r="J3938" s="159" t="s">
        <v>5780</v>
      </c>
      <c r="K3938" s="159" t="s">
        <v>199</v>
      </c>
      <c r="L3938" s="159" t="s">
        <v>15234</v>
      </c>
    </row>
    <row r="3939" spans="1:12" x14ac:dyDescent="0.2">
      <c r="A3939" s="159" t="s">
        <v>15235</v>
      </c>
      <c r="B3939" s="159" t="s">
        <v>15236</v>
      </c>
      <c r="C3939" s="159" t="s">
        <v>9410</v>
      </c>
      <c r="D3939" s="159" t="s">
        <v>9410</v>
      </c>
      <c r="E3939" s="160">
        <v>1</v>
      </c>
      <c r="F3939" s="161">
        <v>156249990</v>
      </c>
      <c r="G3939" s="161">
        <v>330000000</v>
      </c>
      <c r="H3939" s="159" t="s">
        <v>3651</v>
      </c>
      <c r="I3939" s="159" t="s">
        <v>4846</v>
      </c>
      <c r="J3939" s="159" t="s">
        <v>4958</v>
      </c>
      <c r="K3939" s="159" t="s">
        <v>189</v>
      </c>
      <c r="L3939" s="159" t="s">
        <v>15237</v>
      </c>
    </row>
    <row r="3940" spans="1:12" x14ac:dyDescent="0.2">
      <c r="A3940" s="159" t="s">
        <v>15238</v>
      </c>
      <c r="B3940" s="159" t="s">
        <v>15239</v>
      </c>
      <c r="C3940" s="159" t="s">
        <v>15240</v>
      </c>
      <c r="D3940" s="159" t="s">
        <v>15240</v>
      </c>
      <c r="E3940" s="160">
        <v>1</v>
      </c>
      <c r="F3940" s="161">
        <v>6500000</v>
      </c>
      <c r="G3940" s="161">
        <v>6500000</v>
      </c>
      <c r="H3940" s="159" t="s">
        <v>3651</v>
      </c>
      <c r="I3940" s="159" t="s">
        <v>3818</v>
      </c>
      <c r="J3940" s="159" t="s">
        <v>9655</v>
      </c>
      <c r="K3940" s="159"/>
      <c r="L3940" s="159" t="s">
        <v>15241</v>
      </c>
    </row>
    <row r="3941" spans="1:12" x14ac:dyDescent="0.2">
      <c r="A3941" s="159" t="s">
        <v>9646</v>
      </c>
      <c r="B3941" s="159" t="s">
        <v>9647</v>
      </c>
      <c r="C3941" s="159" t="s">
        <v>15240</v>
      </c>
      <c r="D3941" s="159" t="s">
        <v>15240</v>
      </c>
      <c r="E3941" s="160">
        <v>1</v>
      </c>
      <c r="F3941" s="161">
        <v>5000000</v>
      </c>
      <c r="G3941" s="161">
        <v>5000000</v>
      </c>
      <c r="H3941" s="159" t="s">
        <v>3651</v>
      </c>
      <c r="I3941" s="159" t="s">
        <v>3656</v>
      </c>
      <c r="J3941" s="159" t="s">
        <v>13219</v>
      </c>
      <c r="K3941" s="159" t="s">
        <v>193</v>
      </c>
      <c r="L3941" s="159" t="s">
        <v>15242</v>
      </c>
    </row>
    <row r="3942" spans="1:12" x14ac:dyDescent="0.2">
      <c r="A3942" s="159" t="s">
        <v>11673</v>
      </c>
      <c r="B3942" s="159" t="s">
        <v>11674</v>
      </c>
      <c r="C3942" s="159" t="s">
        <v>15240</v>
      </c>
      <c r="D3942" s="159" t="s">
        <v>15240</v>
      </c>
      <c r="E3942" s="160">
        <v>1</v>
      </c>
      <c r="F3942" s="161">
        <v>75000000</v>
      </c>
      <c r="G3942" s="161">
        <v>75000000</v>
      </c>
      <c r="H3942" s="159" t="s">
        <v>3651</v>
      </c>
      <c r="I3942" s="159" t="s">
        <v>3656</v>
      </c>
      <c r="J3942" s="159" t="s">
        <v>3944</v>
      </c>
      <c r="K3942" s="159"/>
      <c r="L3942" s="159" t="s">
        <v>15243</v>
      </c>
    </row>
    <row r="3943" spans="1:12" x14ac:dyDescent="0.2">
      <c r="A3943" s="159" t="s">
        <v>14793</v>
      </c>
      <c r="B3943" s="159" t="s">
        <v>14794</v>
      </c>
      <c r="C3943" s="159" t="s">
        <v>15240</v>
      </c>
      <c r="D3943" s="159" t="s">
        <v>15240</v>
      </c>
      <c r="E3943" s="160">
        <v>1</v>
      </c>
      <c r="F3943" s="161">
        <v>16500000</v>
      </c>
      <c r="G3943" s="161">
        <v>16500000</v>
      </c>
      <c r="H3943" s="159" t="s">
        <v>3651</v>
      </c>
      <c r="I3943" s="159" t="s">
        <v>3818</v>
      </c>
      <c r="J3943" s="159" t="s">
        <v>14795</v>
      </c>
      <c r="K3943" s="159"/>
      <c r="L3943" s="159" t="s">
        <v>15244</v>
      </c>
    </row>
    <row r="3944" spans="1:12" x14ac:dyDescent="0.2">
      <c r="A3944" s="159" t="s">
        <v>15245</v>
      </c>
      <c r="B3944" s="159" t="s">
        <v>15246</v>
      </c>
      <c r="C3944" s="159" t="s">
        <v>15240</v>
      </c>
      <c r="D3944" s="159" t="s">
        <v>15240</v>
      </c>
      <c r="E3944" s="160">
        <v>1</v>
      </c>
      <c r="F3944" s="161">
        <v>855000</v>
      </c>
      <c r="G3944" s="161">
        <v>1500000</v>
      </c>
      <c r="H3944" s="159" t="s">
        <v>3651</v>
      </c>
      <c r="I3944" s="159" t="s">
        <v>3871</v>
      </c>
      <c r="J3944" s="159" t="s">
        <v>3872</v>
      </c>
      <c r="K3944" s="159" t="s">
        <v>199</v>
      </c>
      <c r="L3944" s="159" t="s">
        <v>15247</v>
      </c>
    </row>
    <row r="3945" spans="1:12" x14ac:dyDescent="0.2">
      <c r="A3945" s="159" t="s">
        <v>15248</v>
      </c>
      <c r="B3945" s="159" t="s">
        <v>15249</v>
      </c>
      <c r="C3945" s="159" t="s">
        <v>15240</v>
      </c>
      <c r="D3945" s="159" t="s">
        <v>15240</v>
      </c>
      <c r="E3945" s="160">
        <v>1</v>
      </c>
      <c r="F3945" s="161">
        <v>150000</v>
      </c>
      <c r="G3945" s="161">
        <v>1000000</v>
      </c>
      <c r="H3945" s="159" t="s">
        <v>3651</v>
      </c>
      <c r="I3945" s="159" t="s">
        <v>3671</v>
      </c>
      <c r="J3945" s="159" t="s">
        <v>3887</v>
      </c>
      <c r="K3945" s="159" t="s">
        <v>199</v>
      </c>
      <c r="L3945" s="159" t="s">
        <v>15250</v>
      </c>
    </row>
    <row r="3946" spans="1:12" x14ac:dyDescent="0.2">
      <c r="A3946" s="159" t="s">
        <v>15251</v>
      </c>
      <c r="B3946" s="159" t="s">
        <v>15252</v>
      </c>
      <c r="C3946" s="159" t="s">
        <v>14936</v>
      </c>
      <c r="D3946" s="159" t="s">
        <v>14936</v>
      </c>
      <c r="E3946" s="160">
        <v>1</v>
      </c>
      <c r="F3946" s="161">
        <v>0</v>
      </c>
      <c r="G3946" s="161"/>
      <c r="H3946" s="159" t="s">
        <v>3651</v>
      </c>
      <c r="I3946" s="159" t="s">
        <v>6565</v>
      </c>
      <c r="J3946" s="159" t="s">
        <v>3663</v>
      </c>
      <c r="K3946" s="159" t="s">
        <v>314</v>
      </c>
      <c r="L3946" s="159" t="s">
        <v>15253</v>
      </c>
    </row>
    <row r="3947" spans="1:12" x14ac:dyDescent="0.2">
      <c r="A3947" s="159" t="s">
        <v>5918</v>
      </c>
      <c r="B3947" s="159" t="s">
        <v>5919</v>
      </c>
      <c r="C3947" s="159" t="s">
        <v>14936</v>
      </c>
      <c r="D3947" s="159" t="s">
        <v>14936</v>
      </c>
      <c r="E3947" s="160">
        <v>1</v>
      </c>
      <c r="F3947" s="161">
        <v>3499986</v>
      </c>
      <c r="G3947" s="161">
        <v>3500000</v>
      </c>
      <c r="H3947" s="159" t="s">
        <v>3651</v>
      </c>
      <c r="I3947" s="159" t="s">
        <v>3776</v>
      </c>
      <c r="J3947" s="159" t="s">
        <v>5920</v>
      </c>
      <c r="K3947" s="159"/>
      <c r="L3947" s="159" t="s">
        <v>15254</v>
      </c>
    </row>
    <row r="3948" spans="1:12" x14ac:dyDescent="0.2">
      <c r="A3948" s="159" t="s">
        <v>10929</v>
      </c>
      <c r="B3948" s="159" t="s">
        <v>10930</v>
      </c>
      <c r="C3948" s="159" t="s">
        <v>14936</v>
      </c>
      <c r="D3948" s="159" t="s">
        <v>14936</v>
      </c>
      <c r="E3948" s="160">
        <v>1</v>
      </c>
      <c r="F3948" s="161">
        <v>19112746</v>
      </c>
      <c r="G3948" s="161">
        <v>24999999</v>
      </c>
      <c r="H3948" s="159" t="s">
        <v>3651</v>
      </c>
      <c r="I3948" s="159" t="s">
        <v>3656</v>
      </c>
      <c r="J3948" s="159" t="s">
        <v>4895</v>
      </c>
      <c r="K3948" s="159" t="s">
        <v>193</v>
      </c>
      <c r="L3948" s="159" t="s">
        <v>15255</v>
      </c>
    </row>
    <row r="3949" spans="1:12" x14ac:dyDescent="0.2">
      <c r="A3949" s="159" t="s">
        <v>14250</v>
      </c>
      <c r="B3949" s="159" t="s">
        <v>14251</v>
      </c>
      <c r="C3949" s="159" t="s">
        <v>15256</v>
      </c>
      <c r="D3949" s="159" t="s">
        <v>15256</v>
      </c>
      <c r="E3949" s="160">
        <v>1</v>
      </c>
      <c r="F3949" s="161">
        <v>3000000</v>
      </c>
      <c r="G3949" s="161">
        <v>3000000</v>
      </c>
      <c r="H3949" s="159" t="s">
        <v>3670</v>
      </c>
      <c r="I3949" s="159" t="s">
        <v>4846</v>
      </c>
      <c r="J3949" s="159" t="s">
        <v>4968</v>
      </c>
      <c r="K3949" s="159" t="s">
        <v>185</v>
      </c>
      <c r="L3949" s="159" t="s">
        <v>15257</v>
      </c>
    </row>
    <row r="3950" spans="1:12" x14ac:dyDescent="0.2">
      <c r="A3950" s="159" t="s">
        <v>13324</v>
      </c>
      <c r="B3950" s="159" t="s">
        <v>13325</v>
      </c>
      <c r="C3950" s="159" t="s">
        <v>2845</v>
      </c>
      <c r="D3950" s="159" t="s">
        <v>2845</v>
      </c>
      <c r="E3950" s="160">
        <v>1</v>
      </c>
      <c r="F3950" s="161">
        <v>86320</v>
      </c>
      <c r="G3950" s="161">
        <v>86320</v>
      </c>
      <c r="H3950" s="159" t="s">
        <v>3651</v>
      </c>
      <c r="I3950" s="159" t="s">
        <v>5565</v>
      </c>
      <c r="J3950" s="159" t="s">
        <v>5566</v>
      </c>
      <c r="K3950" s="159" t="s">
        <v>189</v>
      </c>
      <c r="L3950" s="159" t="s">
        <v>15258</v>
      </c>
    </row>
    <row r="3951" spans="1:12" x14ac:dyDescent="0.2">
      <c r="A3951" s="159" t="s">
        <v>15259</v>
      </c>
      <c r="B3951" s="159" t="s">
        <v>15260</v>
      </c>
      <c r="C3951" s="159" t="s">
        <v>2845</v>
      </c>
      <c r="D3951" s="159" t="s">
        <v>2845</v>
      </c>
      <c r="E3951" s="160">
        <v>1</v>
      </c>
      <c r="F3951" s="161">
        <v>250000</v>
      </c>
      <c r="G3951" s="161">
        <v>2000000</v>
      </c>
      <c r="H3951" s="159" t="s">
        <v>3651</v>
      </c>
      <c r="I3951" s="159" t="s">
        <v>3711</v>
      </c>
      <c r="J3951" s="159" t="s">
        <v>7081</v>
      </c>
      <c r="K3951" s="159" t="s">
        <v>314</v>
      </c>
      <c r="L3951" s="159" t="s">
        <v>15261</v>
      </c>
    </row>
    <row r="3952" spans="1:12" x14ac:dyDescent="0.2">
      <c r="A3952" s="159" t="s">
        <v>13324</v>
      </c>
      <c r="B3952" s="159" t="s">
        <v>13325</v>
      </c>
      <c r="C3952" s="159" t="s">
        <v>2845</v>
      </c>
      <c r="D3952" s="159" t="s">
        <v>2845</v>
      </c>
      <c r="E3952" s="160">
        <v>1</v>
      </c>
      <c r="F3952" s="161">
        <v>203</v>
      </c>
      <c r="G3952" s="161">
        <v>465953</v>
      </c>
      <c r="H3952" s="159" t="s">
        <v>3651</v>
      </c>
      <c r="I3952" s="159" t="s">
        <v>5565</v>
      </c>
      <c r="J3952" s="159" t="s">
        <v>5566</v>
      </c>
      <c r="K3952" s="159" t="s">
        <v>189</v>
      </c>
      <c r="L3952" s="159" t="s">
        <v>15262</v>
      </c>
    </row>
    <row r="3953" spans="1:12" x14ac:dyDescent="0.2">
      <c r="A3953" s="159" t="s">
        <v>8276</v>
      </c>
      <c r="B3953" s="159" t="s">
        <v>8277</v>
      </c>
      <c r="C3953" s="159" t="s">
        <v>2845</v>
      </c>
      <c r="D3953" s="159" t="s">
        <v>2845</v>
      </c>
      <c r="E3953" s="160">
        <v>1</v>
      </c>
      <c r="F3953" s="161">
        <v>125450218</v>
      </c>
      <c r="G3953" s="161">
        <v>125450218</v>
      </c>
      <c r="H3953" s="159" t="s">
        <v>3651</v>
      </c>
      <c r="I3953" s="159" t="s">
        <v>3656</v>
      </c>
      <c r="J3953" s="159" t="s">
        <v>3944</v>
      </c>
      <c r="K3953" s="159" t="s">
        <v>185</v>
      </c>
      <c r="L3953" s="159" t="s">
        <v>15263</v>
      </c>
    </row>
    <row r="3954" spans="1:12" x14ac:dyDescent="0.2">
      <c r="A3954" s="138" t="s">
        <v>15264</v>
      </c>
      <c r="B3954" s="60"/>
      <c r="C3954" s="60"/>
      <c r="D3954" s="60"/>
      <c r="E3954" s="60"/>
      <c r="F3954" s="139">
        <f>SUM(F6:F3953)</f>
        <v>66603667101</v>
      </c>
      <c r="G3954" s="60"/>
      <c r="H3954" s="60"/>
      <c r="I3954" s="60"/>
      <c r="J3954" s="60"/>
      <c r="K3954" s="60"/>
      <c r="L3954" s="60"/>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E6470"/>
  </sheetPr>
  <dimension ref="A1:F21"/>
  <sheetViews>
    <sheetView showGridLines="0" workbookViewId="0">
      <pane ySplit="5" topLeftCell="A6" activePane="bottomLeft" state="frozen"/>
      <selection pane="bottomLeft"/>
    </sheetView>
  </sheetViews>
  <sheetFormatPr baseColWidth="10" defaultColWidth="8.83203125" defaultRowHeight="15" x14ac:dyDescent="0.2"/>
  <cols>
    <col min="1" max="1" width="62" customWidth="1"/>
    <col min="2" max="2" width="26" customWidth="1"/>
    <col min="3" max="4" width="12" customWidth="1"/>
    <col min="5" max="5" width="14" customWidth="1"/>
    <col min="6" max="6" width="24" customWidth="1"/>
  </cols>
  <sheetData>
    <row r="1" spans="1:6" ht="18" x14ac:dyDescent="0.2">
      <c r="A1" s="14" t="s">
        <v>15265</v>
      </c>
    </row>
    <row r="2" spans="1:6" x14ac:dyDescent="0.2">
      <c r="A2" s="15" t="s">
        <v>15266</v>
      </c>
    </row>
    <row r="3" spans="1:6" x14ac:dyDescent="0.2">
      <c r="A3" s="16" t="s">
        <v>15267</v>
      </c>
    </row>
    <row r="5" spans="1:6" ht="30" customHeight="1" x14ac:dyDescent="0.2">
      <c r="A5" s="17" t="s">
        <v>15268</v>
      </c>
      <c r="B5" s="17" t="s">
        <v>288</v>
      </c>
      <c r="C5" s="17" t="s">
        <v>1177</v>
      </c>
      <c r="D5" s="17" t="s">
        <v>4439</v>
      </c>
      <c r="E5" s="17" t="s">
        <v>3174</v>
      </c>
      <c r="F5" s="17" t="s">
        <v>3439</v>
      </c>
    </row>
    <row r="6" spans="1:6" ht="26" customHeight="1" x14ac:dyDescent="0.2">
      <c r="A6" s="64" t="s">
        <v>15269</v>
      </c>
      <c r="B6" s="46" t="s">
        <v>4588</v>
      </c>
      <c r="C6" s="73" t="s">
        <v>4590</v>
      </c>
      <c r="D6" s="46" t="s">
        <v>2820</v>
      </c>
      <c r="E6" s="73" t="s">
        <v>15270</v>
      </c>
      <c r="F6" s="55" t="s">
        <v>15271</v>
      </c>
    </row>
    <row r="7" spans="1:6" ht="26" customHeight="1" x14ac:dyDescent="0.2">
      <c r="A7" s="64" t="s">
        <v>15272</v>
      </c>
      <c r="B7" s="46" t="s">
        <v>4588</v>
      </c>
      <c r="C7" s="73" t="s">
        <v>4590</v>
      </c>
      <c r="D7" s="46" t="s">
        <v>2820</v>
      </c>
      <c r="E7" s="73" t="s">
        <v>15273</v>
      </c>
      <c r="F7" s="55" t="s">
        <v>15274</v>
      </c>
    </row>
    <row r="8" spans="1:6" ht="26" customHeight="1" x14ac:dyDescent="0.2">
      <c r="A8" s="64" t="s">
        <v>15275</v>
      </c>
      <c r="B8" s="46" t="s">
        <v>4588</v>
      </c>
      <c r="C8" s="73" t="s">
        <v>4590</v>
      </c>
      <c r="D8" s="46" t="s">
        <v>2820</v>
      </c>
      <c r="E8" s="73" t="s">
        <v>15276</v>
      </c>
      <c r="F8" s="55" t="s">
        <v>15277</v>
      </c>
    </row>
    <row r="9" spans="1:6" ht="26" customHeight="1" x14ac:dyDescent="0.2">
      <c r="A9" s="64" t="s">
        <v>15278</v>
      </c>
      <c r="B9" s="46" t="s">
        <v>4588</v>
      </c>
      <c r="C9" s="73" t="s">
        <v>4590</v>
      </c>
      <c r="D9" s="46" t="s">
        <v>2820</v>
      </c>
      <c r="E9" s="73" t="s">
        <v>15279</v>
      </c>
      <c r="F9" s="55" t="s">
        <v>15280</v>
      </c>
    </row>
    <row r="10" spans="1:6" ht="26" customHeight="1" x14ac:dyDescent="0.2">
      <c r="A10" s="64" t="s">
        <v>15281</v>
      </c>
      <c r="B10" s="46" t="s">
        <v>4588</v>
      </c>
      <c r="C10" s="73" t="s">
        <v>4590</v>
      </c>
      <c r="D10" s="46" t="s">
        <v>2820</v>
      </c>
      <c r="E10" s="73" t="s">
        <v>15282</v>
      </c>
      <c r="F10" s="55" t="s">
        <v>15283</v>
      </c>
    </row>
    <row r="11" spans="1:6" ht="26" customHeight="1" x14ac:dyDescent="0.2">
      <c r="A11" s="64" t="s">
        <v>15284</v>
      </c>
      <c r="B11" s="46" t="s">
        <v>4588</v>
      </c>
      <c r="C11" s="73" t="s">
        <v>4590</v>
      </c>
      <c r="D11" s="46" t="s">
        <v>2816</v>
      </c>
      <c r="E11" s="73" t="s">
        <v>15285</v>
      </c>
      <c r="F11" s="55" t="s">
        <v>15286</v>
      </c>
    </row>
    <row r="12" spans="1:6" ht="26" customHeight="1" x14ac:dyDescent="0.2">
      <c r="A12" s="64" t="s">
        <v>15287</v>
      </c>
      <c r="B12" s="46" t="s">
        <v>4588</v>
      </c>
      <c r="C12" s="73" t="s">
        <v>4590</v>
      </c>
      <c r="D12" s="46" t="s">
        <v>15288</v>
      </c>
      <c r="E12" s="73" t="s">
        <v>15289</v>
      </c>
      <c r="F12" s="55" t="s">
        <v>15290</v>
      </c>
    </row>
    <row r="13" spans="1:6" ht="26" customHeight="1" x14ac:dyDescent="0.2">
      <c r="A13" s="64" t="s">
        <v>15291</v>
      </c>
      <c r="B13" s="46" t="s">
        <v>4588</v>
      </c>
      <c r="C13" s="73" t="s">
        <v>4590</v>
      </c>
      <c r="D13" s="46" t="s">
        <v>15292</v>
      </c>
      <c r="E13" s="73" t="s">
        <v>15293</v>
      </c>
      <c r="F13" s="55" t="s">
        <v>15294</v>
      </c>
    </row>
    <row r="14" spans="1:6" ht="26" customHeight="1" x14ac:dyDescent="0.2">
      <c r="A14" s="64" t="s">
        <v>15295</v>
      </c>
      <c r="B14" s="46" t="s">
        <v>15296</v>
      </c>
      <c r="C14" s="73" t="s">
        <v>4598</v>
      </c>
      <c r="D14" s="46" t="s">
        <v>261</v>
      </c>
      <c r="E14" s="73" t="s">
        <v>15297</v>
      </c>
      <c r="F14" s="55" t="s">
        <v>15298</v>
      </c>
    </row>
    <row r="15" spans="1:6" ht="26" customHeight="1" x14ac:dyDescent="0.2">
      <c r="A15" s="64" t="s">
        <v>15299</v>
      </c>
      <c r="B15" s="46" t="s">
        <v>3027</v>
      </c>
      <c r="C15" s="73" t="s">
        <v>4636</v>
      </c>
      <c r="D15" s="46" t="s">
        <v>15300</v>
      </c>
      <c r="E15" s="73" t="s">
        <v>15301</v>
      </c>
      <c r="F15" s="55" t="s">
        <v>15302</v>
      </c>
    </row>
    <row r="16" spans="1:6" ht="26" customHeight="1" x14ac:dyDescent="0.2">
      <c r="A16" s="64" t="s">
        <v>15303</v>
      </c>
      <c r="B16" s="46" t="s">
        <v>4646</v>
      </c>
      <c r="C16" s="73" t="s">
        <v>4647</v>
      </c>
      <c r="D16" s="46" t="s">
        <v>15300</v>
      </c>
      <c r="E16" s="73" t="s">
        <v>15304</v>
      </c>
      <c r="F16" s="55" t="s">
        <v>15305</v>
      </c>
    </row>
    <row r="17" spans="1:6" ht="26" customHeight="1" x14ac:dyDescent="0.2">
      <c r="A17" s="64" t="s">
        <v>15306</v>
      </c>
      <c r="B17" s="46" t="s">
        <v>15307</v>
      </c>
      <c r="C17" s="73" t="s">
        <v>3789</v>
      </c>
      <c r="D17" s="46" t="s">
        <v>15308</v>
      </c>
      <c r="E17" s="73" t="s">
        <v>15309</v>
      </c>
      <c r="F17" s="55" t="s">
        <v>3788</v>
      </c>
    </row>
    <row r="18" spans="1:6" ht="26" customHeight="1" x14ac:dyDescent="0.2">
      <c r="A18" s="64" t="s">
        <v>15310</v>
      </c>
      <c r="B18" s="46" t="s">
        <v>15311</v>
      </c>
      <c r="C18" s="73" t="s">
        <v>3695</v>
      </c>
      <c r="D18" s="46" t="s">
        <v>15308</v>
      </c>
      <c r="E18" s="73" t="s">
        <v>15312</v>
      </c>
      <c r="F18" s="55" t="s">
        <v>3786</v>
      </c>
    </row>
    <row r="19" spans="1:6" ht="26" customHeight="1" x14ac:dyDescent="0.2">
      <c r="A19" s="64" t="s">
        <v>15313</v>
      </c>
      <c r="B19" s="46" t="s">
        <v>15314</v>
      </c>
      <c r="C19" s="73" t="s">
        <v>3699</v>
      </c>
      <c r="D19" s="46" t="s">
        <v>15308</v>
      </c>
      <c r="E19" s="73" t="s">
        <v>15315</v>
      </c>
      <c r="F19" s="55" t="s">
        <v>3794</v>
      </c>
    </row>
    <row r="20" spans="1:6" ht="26" customHeight="1" x14ac:dyDescent="0.2">
      <c r="A20" s="64" t="s">
        <v>15316</v>
      </c>
      <c r="B20" s="46" t="s">
        <v>4588</v>
      </c>
      <c r="C20" s="73" t="s">
        <v>4590</v>
      </c>
      <c r="D20" s="46" t="s">
        <v>15317</v>
      </c>
      <c r="E20" s="73" t="s">
        <v>15318</v>
      </c>
      <c r="F20" s="55" t="s">
        <v>15319</v>
      </c>
    </row>
    <row r="21" spans="1:6" ht="26" customHeight="1" x14ac:dyDescent="0.2">
      <c r="A21" s="64" t="s">
        <v>15320</v>
      </c>
      <c r="B21" s="46" t="s">
        <v>15321</v>
      </c>
      <c r="C21" s="73" t="s">
        <v>2188</v>
      </c>
      <c r="D21" s="46" t="s">
        <v>15322</v>
      </c>
      <c r="E21" s="73" t="s">
        <v>15323</v>
      </c>
      <c r="F21" s="55" t="s">
        <v>15324</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E6470"/>
  </sheetPr>
  <dimension ref="A1:E17"/>
  <sheetViews>
    <sheetView showGridLines="0" workbookViewId="0"/>
  </sheetViews>
  <sheetFormatPr baseColWidth="10" defaultColWidth="8.83203125" defaultRowHeight="15" x14ac:dyDescent="0.2"/>
  <cols>
    <col min="1" max="1" width="5" customWidth="1"/>
    <col min="2" max="3" width="34" customWidth="1"/>
    <col min="4" max="5" width="58" customWidth="1"/>
  </cols>
  <sheetData>
    <row r="1" spans="1:5" ht="18" x14ac:dyDescent="0.2">
      <c r="A1" s="14" t="s">
        <v>15325</v>
      </c>
    </row>
    <row r="2" spans="1:5" x14ac:dyDescent="0.2">
      <c r="A2" s="15" t="s">
        <v>15326</v>
      </c>
    </row>
    <row r="3" spans="1:5" x14ac:dyDescent="0.2">
      <c r="A3" s="16" t="s">
        <v>15327</v>
      </c>
    </row>
    <row r="5" spans="1:5" ht="30" customHeight="1" x14ac:dyDescent="0.2">
      <c r="A5" s="17" t="s">
        <v>112</v>
      </c>
      <c r="B5" s="17" t="s">
        <v>15328</v>
      </c>
      <c r="C5" s="17" t="s">
        <v>15329</v>
      </c>
      <c r="D5" s="17" t="s">
        <v>15330</v>
      </c>
      <c r="E5" s="17" t="s">
        <v>15331</v>
      </c>
    </row>
    <row r="6" spans="1:5" ht="78" customHeight="1" x14ac:dyDescent="0.2">
      <c r="A6" s="112">
        <v>1</v>
      </c>
      <c r="B6" s="162" t="s">
        <v>15332</v>
      </c>
      <c r="C6" s="163" t="s">
        <v>15333</v>
      </c>
      <c r="D6" s="163" t="s">
        <v>15334</v>
      </c>
      <c r="E6" s="164" t="s">
        <v>15335</v>
      </c>
    </row>
    <row r="7" spans="1:5" ht="78" customHeight="1" x14ac:dyDescent="0.2">
      <c r="A7" s="112">
        <v>2</v>
      </c>
      <c r="B7" s="162" t="s">
        <v>15336</v>
      </c>
      <c r="C7" s="163" t="s">
        <v>15337</v>
      </c>
      <c r="D7" s="163" t="s">
        <v>15338</v>
      </c>
      <c r="E7" s="164" t="s">
        <v>15339</v>
      </c>
    </row>
    <row r="8" spans="1:5" ht="78" customHeight="1" x14ac:dyDescent="0.2">
      <c r="A8" s="112">
        <v>3</v>
      </c>
      <c r="B8" s="162" t="s">
        <v>15340</v>
      </c>
      <c r="C8" s="163" t="s">
        <v>15341</v>
      </c>
      <c r="D8" s="163" t="s">
        <v>15342</v>
      </c>
      <c r="E8" s="164" t="s">
        <v>15343</v>
      </c>
    </row>
    <row r="9" spans="1:5" ht="78" customHeight="1" x14ac:dyDescent="0.2">
      <c r="A9" s="112">
        <v>4</v>
      </c>
      <c r="B9" s="162" t="s">
        <v>15344</v>
      </c>
      <c r="C9" s="163" t="s">
        <v>15345</v>
      </c>
      <c r="D9" s="163" t="s">
        <v>15346</v>
      </c>
      <c r="E9" s="164" t="s">
        <v>15347</v>
      </c>
    </row>
    <row r="10" spans="1:5" ht="78" customHeight="1" x14ac:dyDescent="0.2">
      <c r="A10" s="112">
        <v>5</v>
      </c>
      <c r="B10" s="162" t="s">
        <v>15348</v>
      </c>
      <c r="C10" s="163" t="s">
        <v>15349</v>
      </c>
      <c r="D10" s="163" t="s">
        <v>15350</v>
      </c>
      <c r="E10" s="164" t="s">
        <v>15351</v>
      </c>
    </row>
    <row r="11" spans="1:5" ht="78" customHeight="1" x14ac:dyDescent="0.2">
      <c r="A11" s="112">
        <v>6</v>
      </c>
      <c r="B11" s="162" t="s">
        <v>15352</v>
      </c>
      <c r="C11" s="163" t="s">
        <v>15353</v>
      </c>
      <c r="D11" s="163" t="s">
        <v>15354</v>
      </c>
      <c r="E11" s="164" t="s">
        <v>15355</v>
      </c>
    </row>
    <row r="12" spans="1:5" ht="78" customHeight="1" x14ac:dyDescent="0.2">
      <c r="A12" s="112">
        <v>7</v>
      </c>
      <c r="B12" s="162" t="s">
        <v>15356</v>
      </c>
      <c r="C12" s="163" t="s">
        <v>15357</v>
      </c>
      <c r="D12" s="163" t="s">
        <v>15358</v>
      </c>
      <c r="E12" s="164" t="s">
        <v>15359</v>
      </c>
    </row>
    <row r="13" spans="1:5" ht="78" customHeight="1" x14ac:dyDescent="0.2">
      <c r="A13" s="112">
        <v>8</v>
      </c>
      <c r="B13" s="162" t="s">
        <v>15360</v>
      </c>
      <c r="C13" s="163" t="s">
        <v>15361</v>
      </c>
      <c r="D13" s="163" t="s">
        <v>15362</v>
      </c>
      <c r="E13" s="164" t="s">
        <v>15363</v>
      </c>
    </row>
    <row r="15" spans="1:5" ht="58" customHeight="1" x14ac:dyDescent="0.2">
      <c r="B15" s="212" t="s">
        <v>15364</v>
      </c>
      <c r="C15" s="186"/>
      <c r="D15" s="186"/>
      <c r="E15" s="186"/>
    </row>
    <row r="17" spans="2:5" ht="44" customHeight="1" x14ac:dyDescent="0.2">
      <c r="B17" s="213" t="s">
        <v>15365</v>
      </c>
      <c r="C17" s="186"/>
      <c r="D17" s="186"/>
      <c r="E17" s="186"/>
    </row>
  </sheetData>
  <mergeCells count="2">
    <mergeCell ref="B15:E15"/>
    <mergeCell ref="B17:E17"/>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C5F14"/>
  </sheetPr>
  <dimension ref="A1:C34"/>
  <sheetViews>
    <sheetView showGridLines="0" workbookViewId="0">
      <pane ySplit="3" topLeftCell="A4" activePane="bottomLeft" state="frozen"/>
      <selection pane="bottomLeft"/>
    </sheetView>
  </sheetViews>
  <sheetFormatPr baseColWidth="10" defaultColWidth="8.83203125" defaultRowHeight="15" x14ac:dyDescent="0.2"/>
  <cols>
    <col min="1" max="1" width="34" customWidth="1"/>
    <col min="2" max="2" width="62" customWidth="1"/>
  </cols>
  <sheetData>
    <row r="1" spans="1:3" ht="24" customHeight="1" x14ac:dyDescent="0.2">
      <c r="A1" s="1" t="s">
        <v>15366</v>
      </c>
      <c r="B1" s="2"/>
      <c r="C1" s="2"/>
    </row>
    <row r="2" spans="1:3" ht="27.75" customHeight="1" x14ac:dyDescent="0.2">
      <c r="A2" s="191" t="s">
        <v>15367</v>
      </c>
      <c r="B2" s="186"/>
      <c r="C2" s="186"/>
    </row>
    <row r="4" spans="1:3" ht="18" customHeight="1" x14ac:dyDescent="0.2">
      <c r="A4" s="12" t="s">
        <v>15368</v>
      </c>
      <c r="B4" s="13"/>
      <c r="C4" s="13"/>
    </row>
    <row r="5" spans="1:3" ht="30" customHeight="1" x14ac:dyDescent="0.2">
      <c r="A5" s="5" t="s">
        <v>15369</v>
      </c>
      <c r="B5" s="5" t="s">
        <v>15370</v>
      </c>
      <c r="C5" s="5" t="s">
        <v>15371</v>
      </c>
    </row>
    <row r="6" spans="1:3" ht="68.25" customHeight="1" x14ac:dyDescent="0.2">
      <c r="A6" s="8" t="s">
        <v>15372</v>
      </c>
      <c r="B6" s="8" t="s">
        <v>15373</v>
      </c>
      <c r="C6" s="8" t="s">
        <v>15374</v>
      </c>
    </row>
    <row r="7" spans="1:3" ht="57" customHeight="1" x14ac:dyDescent="0.2">
      <c r="A7" s="8" t="s">
        <v>15375</v>
      </c>
      <c r="B7" s="8" t="s">
        <v>15376</v>
      </c>
      <c r="C7" s="8" t="s">
        <v>15377</v>
      </c>
    </row>
    <row r="8" spans="1:3" ht="79.5" customHeight="1" x14ac:dyDescent="0.2">
      <c r="A8" s="8" t="s">
        <v>15378</v>
      </c>
      <c r="B8" s="8" t="s">
        <v>15379</v>
      </c>
      <c r="C8" s="8" t="s">
        <v>15380</v>
      </c>
    </row>
    <row r="9" spans="1:3" ht="45.75" customHeight="1" x14ac:dyDescent="0.2">
      <c r="A9" s="8" t="s">
        <v>15381</v>
      </c>
      <c r="B9" s="8" t="s">
        <v>15382</v>
      </c>
      <c r="C9" s="8" t="s">
        <v>15383</v>
      </c>
    </row>
    <row r="10" spans="1:3" ht="23.25" customHeight="1" x14ac:dyDescent="0.2">
      <c r="A10" s="8" t="s">
        <v>15384</v>
      </c>
      <c r="B10" s="8" t="s">
        <v>15385</v>
      </c>
      <c r="C10" s="8" t="s">
        <v>15386</v>
      </c>
    </row>
    <row r="11" spans="1:3" ht="23.25" customHeight="1" x14ac:dyDescent="0.2">
      <c r="A11" s="8" t="s">
        <v>15387</v>
      </c>
      <c r="B11" s="8" t="s">
        <v>15388</v>
      </c>
      <c r="C11" s="8" t="s">
        <v>15389</v>
      </c>
    </row>
    <row r="12" spans="1:3" ht="34.5" customHeight="1" x14ac:dyDescent="0.2">
      <c r="A12" s="8" t="s">
        <v>15390</v>
      </c>
      <c r="B12" s="8" t="s">
        <v>15391</v>
      </c>
      <c r="C12" s="8" t="s">
        <v>15392</v>
      </c>
    </row>
    <row r="13" spans="1:3" ht="34.5" customHeight="1" x14ac:dyDescent="0.2">
      <c r="A13" s="8" t="s">
        <v>15393</v>
      </c>
      <c r="B13" s="8" t="s">
        <v>15394</v>
      </c>
      <c r="C13" s="8" t="s">
        <v>15395</v>
      </c>
    </row>
    <row r="15" spans="1:3" ht="18" customHeight="1" x14ac:dyDescent="0.2">
      <c r="A15" s="3" t="s">
        <v>15396</v>
      </c>
      <c r="B15" s="4"/>
      <c r="C15" s="4"/>
    </row>
    <row r="16" spans="1:3" ht="30" customHeight="1" x14ac:dyDescent="0.2">
      <c r="A16" s="5" t="s">
        <v>15397</v>
      </c>
      <c r="B16" s="5" t="s">
        <v>15398</v>
      </c>
      <c r="C16" s="5" t="s">
        <v>15399</v>
      </c>
    </row>
    <row r="17" spans="1:3" ht="34.5" customHeight="1" x14ac:dyDescent="0.2">
      <c r="A17" s="184" t="s">
        <v>15400</v>
      </c>
      <c r="B17" s="8" t="s">
        <v>15401</v>
      </c>
      <c r="C17" s="8" t="s">
        <v>15402</v>
      </c>
    </row>
    <row r="18" spans="1:3" ht="34.5" customHeight="1" x14ac:dyDescent="0.2">
      <c r="A18" s="184" t="s">
        <v>15403</v>
      </c>
      <c r="B18" s="8" t="s">
        <v>15404</v>
      </c>
      <c r="C18" s="8" t="s">
        <v>15405</v>
      </c>
    </row>
    <row r="19" spans="1:3" ht="23.25" customHeight="1" x14ac:dyDescent="0.2">
      <c r="A19" s="8" t="s">
        <v>15406</v>
      </c>
      <c r="B19" s="8" t="s">
        <v>15407</v>
      </c>
      <c r="C19" s="8" t="s">
        <v>15408</v>
      </c>
    </row>
    <row r="20" spans="1:3" ht="15" customHeight="1" x14ac:dyDescent="0.2">
      <c r="A20" s="8" t="s">
        <v>15409</v>
      </c>
      <c r="B20" s="8" t="s">
        <v>15410</v>
      </c>
      <c r="C20" s="8" t="s">
        <v>15411</v>
      </c>
    </row>
    <row r="21" spans="1:3" ht="23.25" customHeight="1" x14ac:dyDescent="0.2">
      <c r="A21" s="8" t="s">
        <v>15412</v>
      </c>
      <c r="B21" s="8" t="s">
        <v>15413</v>
      </c>
      <c r="C21" s="8" t="s">
        <v>15414</v>
      </c>
    </row>
    <row r="22" spans="1:3" ht="23.25" customHeight="1" x14ac:dyDescent="0.2">
      <c r="A22" s="8" t="s">
        <v>15415</v>
      </c>
      <c r="B22" s="8" t="s">
        <v>15416</v>
      </c>
      <c r="C22" s="8" t="s">
        <v>15417</v>
      </c>
    </row>
    <row r="23" spans="1:3" ht="23.25" customHeight="1" x14ac:dyDescent="0.2">
      <c r="A23" s="8" t="s">
        <v>15418</v>
      </c>
      <c r="B23" s="8" t="s">
        <v>15419</v>
      </c>
      <c r="C23" s="8" t="s">
        <v>15420</v>
      </c>
    </row>
    <row r="24" spans="1:3" ht="23.25" customHeight="1" x14ac:dyDescent="0.2">
      <c r="A24" s="8" t="s">
        <v>15421</v>
      </c>
      <c r="B24" s="8" t="s">
        <v>15422</v>
      </c>
      <c r="C24" s="8" t="s">
        <v>15423</v>
      </c>
    </row>
    <row r="26" spans="1:3" ht="18" customHeight="1" x14ac:dyDescent="0.2">
      <c r="A26" s="9" t="s">
        <v>15424</v>
      </c>
      <c r="B26" s="10"/>
      <c r="C26" s="10"/>
    </row>
    <row r="27" spans="1:3" ht="30" customHeight="1" x14ac:dyDescent="0.2">
      <c r="A27" s="5" t="s">
        <v>1581</v>
      </c>
      <c r="B27" s="5" t="s">
        <v>15425</v>
      </c>
      <c r="C27" s="5" t="s">
        <v>15426</v>
      </c>
    </row>
    <row r="28" spans="1:3" ht="45.75" customHeight="1" x14ac:dyDescent="0.2">
      <c r="A28" s="8" t="s">
        <v>15427</v>
      </c>
      <c r="B28" s="8" t="s">
        <v>15428</v>
      </c>
      <c r="C28" s="8" t="s">
        <v>15429</v>
      </c>
    </row>
    <row r="29" spans="1:3" ht="23.25" customHeight="1" x14ac:dyDescent="0.2">
      <c r="A29" s="8" t="s">
        <v>15430</v>
      </c>
      <c r="B29" s="8" t="s">
        <v>15431</v>
      </c>
      <c r="C29" s="8" t="s">
        <v>15432</v>
      </c>
    </row>
    <row r="30" spans="1:3" ht="23.25" customHeight="1" x14ac:dyDescent="0.2">
      <c r="A30" s="8" t="s">
        <v>15433</v>
      </c>
      <c r="B30" s="8" t="s">
        <v>15434</v>
      </c>
      <c r="C30" s="8" t="s">
        <v>15435</v>
      </c>
    </row>
    <row r="31" spans="1:3" ht="34.5" customHeight="1" x14ac:dyDescent="0.2">
      <c r="A31" s="8" t="s">
        <v>15436</v>
      </c>
      <c r="B31" s="8" t="s">
        <v>15437</v>
      </c>
      <c r="C31" s="8" t="s">
        <v>15438</v>
      </c>
    </row>
    <row r="32" spans="1:3" ht="23.25" customHeight="1" x14ac:dyDescent="0.2">
      <c r="A32" s="8" t="s">
        <v>15439</v>
      </c>
      <c r="B32" s="8" t="s">
        <v>15440</v>
      </c>
      <c r="C32" s="8" t="s">
        <v>15441</v>
      </c>
    </row>
    <row r="33" spans="1:3" ht="23.25" customHeight="1" x14ac:dyDescent="0.2">
      <c r="A33" s="8" t="s">
        <v>15442</v>
      </c>
      <c r="B33" s="8" t="s">
        <v>15443</v>
      </c>
      <c r="C33" s="8" t="s">
        <v>15444</v>
      </c>
    </row>
    <row r="34" spans="1:3" ht="34.5" customHeight="1" x14ac:dyDescent="0.2">
      <c r="A34" s="8" t="s">
        <v>15445</v>
      </c>
      <c r="B34" s="8" t="s">
        <v>15446</v>
      </c>
      <c r="C34" s="8" t="s">
        <v>15447</v>
      </c>
    </row>
  </sheetData>
  <mergeCells count="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E6470"/>
  </sheetPr>
  <dimension ref="A1:H86"/>
  <sheetViews>
    <sheetView showGridLines="0" workbookViewId="0">
      <pane ySplit="3" topLeftCell="A73" activePane="bottomLeft" state="frozen"/>
      <selection pane="bottomLeft"/>
    </sheetView>
  </sheetViews>
  <sheetFormatPr baseColWidth="10" defaultColWidth="8.83203125" defaultRowHeight="15" x14ac:dyDescent="0.2"/>
  <cols>
    <col min="1" max="1" width="26" customWidth="1"/>
    <col min="2" max="2" width="22" customWidth="1"/>
    <col min="3" max="3" width="14" customWidth="1"/>
    <col min="4" max="4" width="16" customWidth="1"/>
    <col min="5" max="5" width="20" customWidth="1"/>
    <col min="6" max="6" width="14" customWidth="1"/>
    <col min="7" max="7" width="16" customWidth="1"/>
    <col min="8" max="8" width="34" customWidth="1"/>
  </cols>
  <sheetData>
    <row r="1" spans="1:8" ht="24" customHeight="1" x14ac:dyDescent="0.2">
      <c r="A1" s="1" t="s">
        <v>347</v>
      </c>
      <c r="B1" s="2"/>
      <c r="C1" s="2"/>
      <c r="D1" s="2"/>
      <c r="E1" s="2"/>
      <c r="F1" s="2"/>
      <c r="G1" s="2"/>
      <c r="H1" s="2"/>
    </row>
    <row r="2" spans="1:8" ht="27.75" customHeight="1" x14ac:dyDescent="0.2">
      <c r="A2" s="191" t="s">
        <v>348</v>
      </c>
      <c r="B2" s="186"/>
      <c r="C2" s="186"/>
      <c r="D2" s="186"/>
      <c r="E2" s="186"/>
      <c r="F2" s="186"/>
      <c r="G2" s="186"/>
      <c r="H2" s="186"/>
    </row>
    <row r="4" spans="1:8" ht="18" customHeight="1" x14ac:dyDescent="0.2">
      <c r="A4" s="3" t="s">
        <v>349</v>
      </c>
      <c r="B4" s="4"/>
      <c r="C4" s="4"/>
      <c r="D4" s="4"/>
      <c r="E4" s="4"/>
      <c r="F4" s="4"/>
      <c r="G4" s="4"/>
      <c r="H4" s="4"/>
    </row>
    <row r="5" spans="1:8" ht="30" customHeight="1" x14ac:dyDescent="0.2">
      <c r="A5" s="5" t="s">
        <v>350</v>
      </c>
      <c r="B5" s="5" t="s">
        <v>351</v>
      </c>
      <c r="C5" s="5" t="s">
        <v>352</v>
      </c>
      <c r="D5" s="5" t="s">
        <v>353</v>
      </c>
      <c r="E5" s="5" t="s">
        <v>354</v>
      </c>
      <c r="F5" s="5" t="s">
        <v>355</v>
      </c>
      <c r="G5" s="5" t="s">
        <v>356</v>
      </c>
      <c r="H5" s="5" t="s">
        <v>357</v>
      </c>
    </row>
    <row r="6" spans="1:8" ht="45.75" customHeight="1" x14ac:dyDescent="0.2">
      <c r="A6" s="6" t="s">
        <v>358</v>
      </c>
      <c r="B6" s="6" t="s">
        <v>359</v>
      </c>
      <c r="C6" s="8" t="s">
        <v>360</v>
      </c>
      <c r="D6" s="6" t="s">
        <v>334</v>
      </c>
      <c r="E6" s="8" t="s">
        <v>361</v>
      </c>
      <c r="F6" s="6" t="s">
        <v>362</v>
      </c>
      <c r="G6" s="6" t="s">
        <v>363</v>
      </c>
      <c r="H6" s="8" t="s">
        <v>364</v>
      </c>
    </row>
    <row r="7" spans="1:8" ht="45.75" customHeight="1" x14ac:dyDescent="0.2">
      <c r="A7" s="6" t="s">
        <v>365</v>
      </c>
      <c r="B7" s="6" t="s">
        <v>366</v>
      </c>
      <c r="C7" s="8" t="s">
        <v>367</v>
      </c>
      <c r="D7" s="6" t="s">
        <v>334</v>
      </c>
      <c r="E7" s="8" t="s">
        <v>368</v>
      </c>
      <c r="F7" s="6" t="s">
        <v>362</v>
      </c>
      <c r="G7" s="6" t="s">
        <v>369</v>
      </c>
      <c r="H7" s="8" t="s">
        <v>370</v>
      </c>
    </row>
    <row r="8" spans="1:8" ht="34.5" customHeight="1" x14ac:dyDescent="0.2">
      <c r="A8" s="6" t="s">
        <v>371</v>
      </c>
      <c r="B8" s="6" t="s">
        <v>372</v>
      </c>
      <c r="C8" s="8" t="s">
        <v>373</v>
      </c>
      <c r="D8" s="6" t="s">
        <v>374</v>
      </c>
      <c r="E8" s="8" t="s">
        <v>375</v>
      </c>
      <c r="F8" s="6" t="s">
        <v>376</v>
      </c>
      <c r="G8" s="6" t="s">
        <v>377</v>
      </c>
      <c r="H8" s="8" t="s">
        <v>378</v>
      </c>
    </row>
    <row r="9" spans="1:8" ht="45.75" customHeight="1" x14ac:dyDescent="0.2">
      <c r="A9" s="6" t="s">
        <v>379</v>
      </c>
      <c r="B9" s="6" t="s">
        <v>380</v>
      </c>
      <c r="C9" s="8" t="s">
        <v>381</v>
      </c>
      <c r="D9" s="6" t="s">
        <v>334</v>
      </c>
      <c r="E9" s="8" t="s">
        <v>382</v>
      </c>
      <c r="F9" s="6" t="s">
        <v>383</v>
      </c>
      <c r="G9" s="6" t="s">
        <v>384</v>
      </c>
      <c r="H9" s="8" t="s">
        <v>385</v>
      </c>
    </row>
    <row r="10" spans="1:8" ht="23.25" customHeight="1" x14ac:dyDescent="0.2">
      <c r="A10" s="6" t="s">
        <v>386</v>
      </c>
      <c r="B10" s="6" t="s">
        <v>387</v>
      </c>
      <c r="C10" s="8" t="s">
        <v>388</v>
      </c>
      <c r="D10" s="6" t="s">
        <v>389</v>
      </c>
      <c r="E10" s="8" t="s">
        <v>390</v>
      </c>
      <c r="F10" s="6" t="s">
        <v>391</v>
      </c>
      <c r="G10" s="6" t="s">
        <v>369</v>
      </c>
      <c r="H10" s="8" t="s">
        <v>392</v>
      </c>
    </row>
    <row r="11" spans="1:8" ht="45.75" customHeight="1" x14ac:dyDescent="0.2">
      <c r="A11" s="6" t="s">
        <v>393</v>
      </c>
      <c r="B11" s="6" t="s">
        <v>394</v>
      </c>
      <c r="C11" s="8" t="s">
        <v>395</v>
      </c>
      <c r="D11" s="6" t="s">
        <v>396</v>
      </c>
      <c r="E11" s="8" t="s">
        <v>397</v>
      </c>
      <c r="F11" s="6" t="s">
        <v>398</v>
      </c>
      <c r="G11" s="6" t="s">
        <v>399</v>
      </c>
      <c r="H11" s="8" t="s">
        <v>400</v>
      </c>
    </row>
    <row r="12" spans="1:8" ht="23.25" customHeight="1" x14ac:dyDescent="0.2">
      <c r="A12" s="6" t="s">
        <v>401</v>
      </c>
      <c r="B12" s="6" t="s">
        <v>402</v>
      </c>
      <c r="C12" s="8" t="s">
        <v>403</v>
      </c>
      <c r="D12" s="6" t="s">
        <v>404</v>
      </c>
      <c r="E12" s="8"/>
      <c r="F12" s="6" t="s">
        <v>405</v>
      </c>
      <c r="G12" s="6" t="s">
        <v>406</v>
      </c>
      <c r="H12" s="8" t="s">
        <v>407</v>
      </c>
    </row>
    <row r="14" spans="1:8" ht="18" customHeight="1" x14ac:dyDescent="0.2">
      <c r="A14" s="3" t="s">
        <v>408</v>
      </c>
      <c r="B14" s="4"/>
      <c r="C14" s="4"/>
      <c r="D14" s="4"/>
      <c r="E14" s="4"/>
      <c r="F14" s="4"/>
      <c r="G14" s="4"/>
      <c r="H14" s="4"/>
    </row>
    <row r="15" spans="1:8" ht="30" customHeight="1" x14ac:dyDescent="0.2">
      <c r="A15" s="5" t="s">
        <v>350</v>
      </c>
      <c r="B15" s="5" t="s">
        <v>351</v>
      </c>
      <c r="C15" s="5" t="s">
        <v>409</v>
      </c>
      <c r="D15" s="5" t="s">
        <v>353</v>
      </c>
      <c r="E15" s="5" t="s">
        <v>354</v>
      </c>
      <c r="F15" s="5" t="s">
        <v>355</v>
      </c>
      <c r="G15" s="5" t="s">
        <v>356</v>
      </c>
      <c r="H15" s="5" t="s">
        <v>410</v>
      </c>
    </row>
    <row r="16" spans="1:8" ht="68.25" customHeight="1" x14ac:dyDescent="0.2">
      <c r="A16" s="6" t="s">
        <v>411</v>
      </c>
      <c r="B16" s="6" t="s">
        <v>412</v>
      </c>
      <c r="C16" s="8" t="s">
        <v>413</v>
      </c>
      <c r="D16" s="6" t="s">
        <v>414</v>
      </c>
      <c r="E16" s="8" t="s">
        <v>415</v>
      </c>
      <c r="F16" s="6" t="s">
        <v>416</v>
      </c>
      <c r="G16" s="6" t="s">
        <v>417</v>
      </c>
      <c r="H16" s="8" t="s">
        <v>418</v>
      </c>
    </row>
    <row r="17" spans="1:8" ht="23.25" customHeight="1" x14ac:dyDescent="0.2">
      <c r="A17" s="6" t="s">
        <v>419</v>
      </c>
      <c r="B17" s="6" t="s">
        <v>420</v>
      </c>
      <c r="C17" s="8" t="s">
        <v>421</v>
      </c>
      <c r="D17" s="6" t="s">
        <v>422</v>
      </c>
      <c r="E17" s="8" t="s">
        <v>397</v>
      </c>
      <c r="F17" s="6" t="s">
        <v>423</v>
      </c>
      <c r="G17" s="6" t="s">
        <v>424</v>
      </c>
      <c r="H17" s="8" t="s">
        <v>425</v>
      </c>
    </row>
    <row r="18" spans="1:8" ht="23.25" customHeight="1" x14ac:dyDescent="0.2">
      <c r="A18" s="6" t="s">
        <v>426</v>
      </c>
      <c r="B18" s="6" t="s">
        <v>427</v>
      </c>
      <c r="C18" s="8" t="s">
        <v>428</v>
      </c>
      <c r="D18" s="6" t="s">
        <v>429</v>
      </c>
      <c r="E18" s="8" t="s">
        <v>415</v>
      </c>
      <c r="F18" s="6" t="s">
        <v>430</v>
      </c>
      <c r="G18" s="6" t="s">
        <v>431</v>
      </c>
      <c r="H18" s="8" t="s">
        <v>432</v>
      </c>
    </row>
    <row r="19" spans="1:8" ht="45.75" customHeight="1" x14ac:dyDescent="0.2">
      <c r="A19" s="6" t="s">
        <v>433</v>
      </c>
      <c r="B19" s="6" t="s">
        <v>434</v>
      </c>
      <c r="C19" s="8" t="s">
        <v>435</v>
      </c>
      <c r="D19" s="6" t="s">
        <v>429</v>
      </c>
      <c r="E19" s="8" t="s">
        <v>436</v>
      </c>
      <c r="F19" s="6" t="s">
        <v>437</v>
      </c>
      <c r="G19" s="6" t="s">
        <v>438</v>
      </c>
      <c r="H19" s="8" t="s">
        <v>439</v>
      </c>
    </row>
    <row r="20" spans="1:8" ht="23.25" customHeight="1" x14ac:dyDescent="0.2">
      <c r="A20" s="6" t="s">
        <v>440</v>
      </c>
      <c r="B20" s="6" t="s">
        <v>434</v>
      </c>
      <c r="C20" s="8" t="s">
        <v>441</v>
      </c>
      <c r="D20" s="6" t="s">
        <v>429</v>
      </c>
      <c r="E20" s="8"/>
      <c r="F20" s="6" t="s">
        <v>442</v>
      </c>
      <c r="G20" s="6" t="s">
        <v>443</v>
      </c>
      <c r="H20" s="8" t="s">
        <v>444</v>
      </c>
    </row>
    <row r="21" spans="1:8" ht="45.75" customHeight="1" x14ac:dyDescent="0.2">
      <c r="A21" s="6" t="s">
        <v>445</v>
      </c>
      <c r="B21" s="6" t="s">
        <v>446</v>
      </c>
      <c r="C21" s="8" t="s">
        <v>447</v>
      </c>
      <c r="D21" s="6" t="s">
        <v>429</v>
      </c>
      <c r="E21" s="8" t="s">
        <v>397</v>
      </c>
      <c r="F21" s="6" t="s">
        <v>448</v>
      </c>
      <c r="G21" s="6" t="s">
        <v>449</v>
      </c>
      <c r="H21" s="8" t="s">
        <v>450</v>
      </c>
    </row>
    <row r="22" spans="1:8" ht="45.75" customHeight="1" x14ac:dyDescent="0.2">
      <c r="A22" s="6" t="s">
        <v>451</v>
      </c>
      <c r="B22" s="6" t="s">
        <v>452</v>
      </c>
      <c r="C22" s="8" t="s">
        <v>453</v>
      </c>
      <c r="D22" s="6" t="s">
        <v>429</v>
      </c>
      <c r="E22" s="8" t="s">
        <v>397</v>
      </c>
      <c r="F22" s="6" t="s">
        <v>454</v>
      </c>
      <c r="G22" s="6" t="s">
        <v>455</v>
      </c>
      <c r="H22" s="8" t="s">
        <v>456</v>
      </c>
    </row>
    <row r="23" spans="1:8" ht="23.25" customHeight="1" x14ac:dyDescent="0.2">
      <c r="A23" s="6" t="s">
        <v>457</v>
      </c>
      <c r="B23" s="6" t="s">
        <v>263</v>
      </c>
      <c r="C23" s="8" t="s">
        <v>428</v>
      </c>
      <c r="D23" s="6" t="s">
        <v>334</v>
      </c>
      <c r="E23" s="8" t="s">
        <v>458</v>
      </c>
      <c r="F23" s="6" t="s">
        <v>405</v>
      </c>
      <c r="G23" s="6" t="s">
        <v>459</v>
      </c>
      <c r="H23" s="8" t="s">
        <v>460</v>
      </c>
    </row>
    <row r="24" spans="1:8" ht="34.5" customHeight="1" x14ac:dyDescent="0.2">
      <c r="A24" s="6" t="s">
        <v>461</v>
      </c>
      <c r="B24" s="6" t="s">
        <v>462</v>
      </c>
      <c r="C24" s="8" t="s">
        <v>463</v>
      </c>
      <c r="D24" s="6" t="s">
        <v>334</v>
      </c>
      <c r="E24" s="8"/>
      <c r="F24" s="6" t="s">
        <v>405</v>
      </c>
      <c r="G24" s="6" t="s">
        <v>464</v>
      </c>
      <c r="H24" s="8" t="s">
        <v>465</v>
      </c>
    </row>
    <row r="25" spans="1:8" ht="57" customHeight="1" x14ac:dyDescent="0.2">
      <c r="A25" s="6" t="s">
        <v>466</v>
      </c>
      <c r="B25" s="6" t="s">
        <v>467</v>
      </c>
      <c r="C25" s="8" t="s">
        <v>468</v>
      </c>
      <c r="D25" s="6" t="s">
        <v>469</v>
      </c>
      <c r="E25" s="8" t="s">
        <v>470</v>
      </c>
      <c r="F25" s="6" t="s">
        <v>471</v>
      </c>
      <c r="G25" s="6" t="s">
        <v>472</v>
      </c>
      <c r="H25" s="8" t="s">
        <v>473</v>
      </c>
    </row>
    <row r="26" spans="1:8" ht="23.25" customHeight="1" x14ac:dyDescent="0.2">
      <c r="A26" s="6" t="s">
        <v>474</v>
      </c>
      <c r="B26" s="6" t="s">
        <v>475</v>
      </c>
      <c r="C26" s="8" t="s">
        <v>476</v>
      </c>
      <c r="D26" s="6" t="s">
        <v>477</v>
      </c>
      <c r="E26" s="8"/>
      <c r="F26" s="6" t="s">
        <v>478</v>
      </c>
      <c r="G26" s="6" t="s">
        <v>479</v>
      </c>
      <c r="H26" s="8" t="s">
        <v>480</v>
      </c>
    </row>
    <row r="27" spans="1:8" ht="45.75" customHeight="1" x14ac:dyDescent="0.2">
      <c r="A27" s="6" t="s">
        <v>481</v>
      </c>
      <c r="B27" s="6" t="s">
        <v>482</v>
      </c>
      <c r="C27" s="8" t="s">
        <v>483</v>
      </c>
      <c r="D27" s="6" t="s">
        <v>484</v>
      </c>
      <c r="E27" s="8" t="s">
        <v>415</v>
      </c>
      <c r="F27" s="6" t="s">
        <v>485</v>
      </c>
      <c r="G27" s="6" t="s">
        <v>486</v>
      </c>
      <c r="H27" s="8" t="s">
        <v>487</v>
      </c>
    </row>
    <row r="29" spans="1:8" ht="18" customHeight="1" x14ac:dyDescent="0.2">
      <c r="A29" s="12" t="s">
        <v>488</v>
      </c>
      <c r="B29" s="13"/>
      <c r="C29" s="13"/>
      <c r="D29" s="13"/>
      <c r="E29" s="13"/>
      <c r="F29" s="13"/>
      <c r="G29" s="13"/>
      <c r="H29" s="13"/>
    </row>
    <row r="30" spans="1:8" ht="30" customHeight="1" x14ac:dyDescent="0.2">
      <c r="A30" s="5" t="s">
        <v>350</v>
      </c>
      <c r="B30" s="5" t="s">
        <v>351</v>
      </c>
      <c r="C30" s="5" t="s">
        <v>489</v>
      </c>
      <c r="D30" s="5" t="s">
        <v>353</v>
      </c>
      <c r="E30" s="5" t="s">
        <v>354</v>
      </c>
      <c r="F30" s="5" t="s">
        <v>355</v>
      </c>
      <c r="G30" s="5" t="s">
        <v>356</v>
      </c>
      <c r="H30" s="5" t="s">
        <v>410</v>
      </c>
    </row>
    <row r="31" spans="1:8" ht="34.5" customHeight="1" x14ac:dyDescent="0.2">
      <c r="A31" s="6" t="s">
        <v>490</v>
      </c>
      <c r="B31" s="6" t="s">
        <v>491</v>
      </c>
      <c r="C31" s="8" t="s">
        <v>492</v>
      </c>
      <c r="D31" s="6" t="s">
        <v>334</v>
      </c>
      <c r="E31" s="8" t="s">
        <v>493</v>
      </c>
      <c r="F31" s="6" t="s">
        <v>494</v>
      </c>
      <c r="G31" s="6" t="s">
        <v>495</v>
      </c>
      <c r="H31" s="8" t="s">
        <v>496</v>
      </c>
    </row>
    <row r="32" spans="1:8" ht="23.25" customHeight="1" x14ac:dyDescent="0.2">
      <c r="A32" s="6" t="s">
        <v>497</v>
      </c>
      <c r="B32" s="6" t="s">
        <v>255</v>
      </c>
      <c r="C32" s="8" t="s">
        <v>492</v>
      </c>
      <c r="D32" s="6" t="s">
        <v>334</v>
      </c>
      <c r="E32" s="8" t="s">
        <v>415</v>
      </c>
      <c r="F32" s="6" t="s">
        <v>498</v>
      </c>
      <c r="G32" s="6" t="s">
        <v>499</v>
      </c>
      <c r="H32" s="8" t="s">
        <v>500</v>
      </c>
    </row>
    <row r="33" spans="1:8" ht="23.25" customHeight="1" x14ac:dyDescent="0.2">
      <c r="A33" s="6" t="s">
        <v>501</v>
      </c>
      <c r="B33" s="6" t="s">
        <v>502</v>
      </c>
      <c r="C33" s="8" t="s">
        <v>339</v>
      </c>
      <c r="D33" s="6" t="s">
        <v>429</v>
      </c>
      <c r="E33" s="8" t="s">
        <v>397</v>
      </c>
      <c r="F33" s="6" t="s">
        <v>503</v>
      </c>
      <c r="G33" s="6" t="s">
        <v>504</v>
      </c>
      <c r="H33" s="8" t="s">
        <v>505</v>
      </c>
    </row>
    <row r="34" spans="1:8" ht="23.25" customHeight="1" x14ac:dyDescent="0.2">
      <c r="A34" s="6" t="s">
        <v>506</v>
      </c>
      <c r="B34" s="6" t="s">
        <v>507</v>
      </c>
      <c r="C34" s="8" t="s">
        <v>508</v>
      </c>
      <c r="D34" s="6" t="s">
        <v>334</v>
      </c>
      <c r="E34" s="8"/>
      <c r="F34" s="6" t="s">
        <v>405</v>
      </c>
      <c r="G34" s="6" t="s">
        <v>509</v>
      </c>
      <c r="H34" s="8" t="s">
        <v>510</v>
      </c>
    </row>
    <row r="35" spans="1:8" ht="23.25" customHeight="1" x14ac:dyDescent="0.2">
      <c r="A35" s="6" t="s">
        <v>511</v>
      </c>
      <c r="B35" s="6" t="s">
        <v>512</v>
      </c>
      <c r="C35" s="8" t="s">
        <v>339</v>
      </c>
      <c r="D35" s="6" t="s">
        <v>429</v>
      </c>
      <c r="E35" s="8" t="s">
        <v>513</v>
      </c>
      <c r="F35" s="6" t="s">
        <v>514</v>
      </c>
      <c r="G35" s="6" t="s">
        <v>515</v>
      </c>
      <c r="H35" s="8" t="s">
        <v>516</v>
      </c>
    </row>
    <row r="36" spans="1:8" ht="23.25" customHeight="1" x14ac:dyDescent="0.2">
      <c r="A36" s="6" t="s">
        <v>517</v>
      </c>
      <c r="B36" s="6" t="s">
        <v>518</v>
      </c>
      <c r="C36" s="8" t="s">
        <v>339</v>
      </c>
      <c r="D36" s="6" t="s">
        <v>519</v>
      </c>
      <c r="E36" s="8" t="s">
        <v>520</v>
      </c>
      <c r="F36" s="6" t="s">
        <v>521</v>
      </c>
      <c r="G36" s="6" t="s">
        <v>522</v>
      </c>
      <c r="H36" s="8" t="s">
        <v>523</v>
      </c>
    </row>
    <row r="37" spans="1:8" ht="23.25" customHeight="1" x14ac:dyDescent="0.2">
      <c r="A37" s="6" t="s">
        <v>524</v>
      </c>
      <c r="B37" s="6" t="s">
        <v>525</v>
      </c>
      <c r="C37" s="8" t="s">
        <v>526</v>
      </c>
      <c r="D37" s="6" t="s">
        <v>527</v>
      </c>
      <c r="E37" s="8" t="s">
        <v>415</v>
      </c>
      <c r="F37" s="6" t="s">
        <v>494</v>
      </c>
      <c r="G37" s="6" t="s">
        <v>528</v>
      </c>
      <c r="H37" s="8"/>
    </row>
    <row r="38" spans="1:8" ht="23.25" customHeight="1" x14ac:dyDescent="0.2">
      <c r="A38" s="6" t="s">
        <v>529</v>
      </c>
      <c r="B38" s="6" t="s">
        <v>530</v>
      </c>
      <c r="C38" s="8" t="s">
        <v>531</v>
      </c>
      <c r="D38" s="6" t="s">
        <v>334</v>
      </c>
      <c r="E38" s="8" t="s">
        <v>532</v>
      </c>
      <c r="F38" s="6" t="s">
        <v>533</v>
      </c>
      <c r="G38" s="6" t="s">
        <v>534</v>
      </c>
      <c r="H38" s="8" t="s">
        <v>535</v>
      </c>
    </row>
    <row r="39" spans="1:8" ht="45.75" customHeight="1" x14ac:dyDescent="0.2">
      <c r="A39" s="6" t="s">
        <v>536</v>
      </c>
      <c r="B39" s="6" t="s">
        <v>537</v>
      </c>
      <c r="C39" s="8" t="s">
        <v>538</v>
      </c>
      <c r="D39" s="6" t="s">
        <v>334</v>
      </c>
      <c r="E39" s="8" t="s">
        <v>234</v>
      </c>
      <c r="F39" s="6" t="s">
        <v>405</v>
      </c>
      <c r="G39" s="6" t="s">
        <v>528</v>
      </c>
      <c r="H39" s="8" t="s">
        <v>539</v>
      </c>
    </row>
    <row r="40" spans="1:8" ht="45.75" customHeight="1" x14ac:dyDescent="0.2">
      <c r="A40" s="6" t="s">
        <v>540</v>
      </c>
      <c r="B40" s="6" t="s">
        <v>541</v>
      </c>
      <c r="C40" s="8" t="s">
        <v>542</v>
      </c>
      <c r="D40" s="6" t="s">
        <v>334</v>
      </c>
      <c r="E40" s="8" t="s">
        <v>543</v>
      </c>
      <c r="F40" s="6" t="s">
        <v>494</v>
      </c>
      <c r="G40" s="6" t="s">
        <v>544</v>
      </c>
      <c r="H40" s="8" t="s">
        <v>545</v>
      </c>
    </row>
    <row r="41" spans="1:8" ht="60" customHeight="1" x14ac:dyDescent="0.2">
      <c r="A41" s="195" t="s">
        <v>546</v>
      </c>
      <c r="B41" s="186"/>
      <c r="C41" s="186"/>
      <c r="D41" s="186"/>
      <c r="E41" s="186"/>
      <c r="F41" s="186"/>
      <c r="G41" s="186"/>
      <c r="H41" s="186"/>
    </row>
    <row r="43" spans="1:8" ht="18" customHeight="1" x14ac:dyDescent="0.2">
      <c r="A43" s="3" t="s">
        <v>547</v>
      </c>
      <c r="B43" s="4"/>
      <c r="C43" s="4"/>
      <c r="D43" s="4"/>
      <c r="E43" s="4"/>
      <c r="F43" s="4"/>
      <c r="G43" s="4"/>
      <c r="H43" s="4"/>
    </row>
    <row r="44" spans="1:8" ht="30" customHeight="1" x14ac:dyDescent="0.2">
      <c r="A44" s="5" t="s">
        <v>350</v>
      </c>
      <c r="B44" s="5" t="s">
        <v>351</v>
      </c>
      <c r="C44" s="5" t="s">
        <v>409</v>
      </c>
      <c r="D44" s="5" t="s">
        <v>353</v>
      </c>
      <c r="E44" s="5" t="s">
        <v>354</v>
      </c>
      <c r="F44" s="5" t="s">
        <v>355</v>
      </c>
      <c r="G44" s="5" t="s">
        <v>356</v>
      </c>
      <c r="H44" s="5" t="s">
        <v>410</v>
      </c>
    </row>
    <row r="45" spans="1:8" ht="23.25" customHeight="1" x14ac:dyDescent="0.2">
      <c r="A45" s="6" t="s">
        <v>548</v>
      </c>
      <c r="B45" s="6" t="s">
        <v>549</v>
      </c>
      <c r="C45" s="8" t="s">
        <v>550</v>
      </c>
      <c r="D45" s="6" t="s">
        <v>334</v>
      </c>
      <c r="E45" s="8"/>
      <c r="F45" s="6" t="s">
        <v>494</v>
      </c>
      <c r="G45" s="6" t="s">
        <v>551</v>
      </c>
      <c r="H45" s="8" t="s">
        <v>552</v>
      </c>
    </row>
    <row r="46" spans="1:8" ht="23.25" customHeight="1" x14ac:dyDescent="0.2">
      <c r="A46" s="6" t="s">
        <v>553</v>
      </c>
      <c r="B46" s="6" t="s">
        <v>554</v>
      </c>
      <c r="C46" s="8" t="s">
        <v>550</v>
      </c>
      <c r="D46" s="6" t="s">
        <v>334</v>
      </c>
      <c r="E46" s="8" t="s">
        <v>555</v>
      </c>
      <c r="F46" s="6" t="s">
        <v>556</v>
      </c>
      <c r="G46" s="6" t="s">
        <v>544</v>
      </c>
      <c r="H46" s="8" t="s">
        <v>557</v>
      </c>
    </row>
    <row r="47" spans="1:8" ht="34.5" customHeight="1" x14ac:dyDescent="0.2">
      <c r="A47" s="6" t="s">
        <v>558</v>
      </c>
      <c r="B47" s="6" t="s">
        <v>259</v>
      </c>
      <c r="C47" s="8" t="s">
        <v>559</v>
      </c>
      <c r="D47" s="6"/>
      <c r="E47" s="8" t="s">
        <v>560</v>
      </c>
      <c r="F47" s="6" t="s">
        <v>405</v>
      </c>
      <c r="G47" s="6" t="s">
        <v>544</v>
      </c>
      <c r="H47" s="8" t="s">
        <v>561</v>
      </c>
    </row>
    <row r="48" spans="1:8" ht="34.5" customHeight="1" x14ac:dyDescent="0.2">
      <c r="A48" s="6" t="s">
        <v>562</v>
      </c>
      <c r="B48" s="6" t="s">
        <v>434</v>
      </c>
      <c r="C48" s="8" t="s">
        <v>563</v>
      </c>
      <c r="D48" s="6" t="s">
        <v>429</v>
      </c>
      <c r="E48" s="8"/>
      <c r="F48" s="6" t="s">
        <v>405</v>
      </c>
      <c r="G48" s="6" t="s">
        <v>544</v>
      </c>
      <c r="H48" s="8" t="s">
        <v>564</v>
      </c>
    </row>
    <row r="50" spans="1:8" ht="18" customHeight="1" x14ac:dyDescent="0.2">
      <c r="A50" s="3" t="s">
        <v>565</v>
      </c>
      <c r="B50" s="4"/>
      <c r="C50" s="4"/>
      <c r="D50" s="4"/>
      <c r="E50" s="4"/>
      <c r="F50" s="4"/>
      <c r="G50" s="4"/>
      <c r="H50" s="4"/>
    </row>
    <row r="51" spans="1:8" ht="30" customHeight="1" x14ac:dyDescent="0.2">
      <c r="A51" s="5" t="s">
        <v>350</v>
      </c>
      <c r="B51" s="5" t="s">
        <v>351</v>
      </c>
      <c r="C51" s="5" t="s">
        <v>566</v>
      </c>
      <c r="D51" s="5" t="s">
        <v>353</v>
      </c>
      <c r="E51" s="5" t="s">
        <v>354</v>
      </c>
      <c r="F51" s="5" t="s">
        <v>355</v>
      </c>
      <c r="G51" s="5" t="s">
        <v>356</v>
      </c>
      <c r="H51" s="5" t="s">
        <v>357</v>
      </c>
    </row>
    <row r="52" spans="1:8" ht="45.75" customHeight="1" x14ac:dyDescent="0.2">
      <c r="A52" s="6" t="s">
        <v>567</v>
      </c>
      <c r="B52" s="6" t="s">
        <v>568</v>
      </c>
      <c r="C52" s="8" t="s">
        <v>569</v>
      </c>
      <c r="D52" s="6" t="s">
        <v>570</v>
      </c>
      <c r="E52" s="8" t="s">
        <v>397</v>
      </c>
      <c r="F52" s="6" t="s">
        <v>571</v>
      </c>
      <c r="G52" s="6" t="s">
        <v>572</v>
      </c>
      <c r="H52" s="8" t="s">
        <v>573</v>
      </c>
    </row>
    <row r="53" spans="1:8" ht="45.75" customHeight="1" x14ac:dyDescent="0.2">
      <c r="A53" s="6" t="s">
        <v>574</v>
      </c>
      <c r="B53" s="6" t="s">
        <v>575</v>
      </c>
      <c r="C53" s="8" t="s">
        <v>576</v>
      </c>
      <c r="D53" s="6" t="s">
        <v>519</v>
      </c>
      <c r="E53" s="8" t="s">
        <v>520</v>
      </c>
      <c r="F53" s="6" t="s">
        <v>577</v>
      </c>
      <c r="G53" s="6" t="s">
        <v>578</v>
      </c>
      <c r="H53" s="8" t="s">
        <v>579</v>
      </c>
    </row>
    <row r="54" spans="1:8" ht="45.75" customHeight="1" x14ac:dyDescent="0.2">
      <c r="A54" s="6" t="s">
        <v>580</v>
      </c>
      <c r="B54" s="6" t="s">
        <v>581</v>
      </c>
      <c r="C54" s="8" t="s">
        <v>582</v>
      </c>
      <c r="D54" s="6" t="s">
        <v>583</v>
      </c>
      <c r="E54" s="8" t="s">
        <v>397</v>
      </c>
      <c r="F54" s="6" t="s">
        <v>584</v>
      </c>
      <c r="G54" s="6" t="s">
        <v>585</v>
      </c>
      <c r="H54" s="8" t="s">
        <v>586</v>
      </c>
    </row>
    <row r="55" spans="1:8" ht="23.25" customHeight="1" x14ac:dyDescent="0.2">
      <c r="A55" s="6" t="s">
        <v>587</v>
      </c>
      <c r="B55" s="6" t="s">
        <v>255</v>
      </c>
      <c r="C55" s="8" t="s">
        <v>588</v>
      </c>
      <c r="D55" s="6" t="s">
        <v>589</v>
      </c>
      <c r="E55" s="8" t="s">
        <v>397</v>
      </c>
      <c r="F55" s="6" t="s">
        <v>590</v>
      </c>
      <c r="G55" s="6" t="s">
        <v>591</v>
      </c>
      <c r="H55" s="8"/>
    </row>
    <row r="56" spans="1:8" ht="45.75" customHeight="1" x14ac:dyDescent="0.2">
      <c r="A56" s="6" t="s">
        <v>592</v>
      </c>
      <c r="B56" s="6" t="s">
        <v>593</v>
      </c>
      <c r="C56" s="8" t="s">
        <v>594</v>
      </c>
      <c r="D56" s="6" t="s">
        <v>429</v>
      </c>
      <c r="E56" s="8" t="s">
        <v>436</v>
      </c>
      <c r="F56" s="6" t="s">
        <v>595</v>
      </c>
      <c r="G56" s="6" t="s">
        <v>596</v>
      </c>
      <c r="H56" s="8" t="s">
        <v>597</v>
      </c>
    </row>
    <row r="57" spans="1:8" ht="79.5" customHeight="1" x14ac:dyDescent="0.2">
      <c r="A57" s="6" t="s">
        <v>598</v>
      </c>
      <c r="B57" s="6" t="s">
        <v>599</v>
      </c>
      <c r="C57" s="8" t="s">
        <v>600</v>
      </c>
      <c r="D57" s="6" t="s">
        <v>429</v>
      </c>
      <c r="E57" s="8" t="s">
        <v>415</v>
      </c>
      <c r="F57" s="6" t="s">
        <v>601</v>
      </c>
      <c r="G57" s="6" t="s">
        <v>602</v>
      </c>
      <c r="H57" s="8" t="s">
        <v>603</v>
      </c>
    </row>
    <row r="58" spans="1:8" ht="45.75" customHeight="1" x14ac:dyDescent="0.2">
      <c r="A58" s="6" t="s">
        <v>604</v>
      </c>
      <c r="B58" s="6" t="s">
        <v>605</v>
      </c>
      <c r="C58" s="8" t="s">
        <v>606</v>
      </c>
      <c r="D58" s="6" t="s">
        <v>607</v>
      </c>
      <c r="E58" s="8" t="s">
        <v>415</v>
      </c>
      <c r="F58" s="6" t="s">
        <v>608</v>
      </c>
      <c r="G58" s="6" t="s">
        <v>609</v>
      </c>
      <c r="H58" s="8" t="s">
        <v>610</v>
      </c>
    </row>
    <row r="59" spans="1:8" ht="45.75" customHeight="1" x14ac:dyDescent="0.2">
      <c r="A59" s="6" t="s">
        <v>611</v>
      </c>
      <c r="B59" s="6" t="s">
        <v>612</v>
      </c>
      <c r="C59" s="8" t="s">
        <v>613</v>
      </c>
      <c r="D59" s="6" t="s">
        <v>614</v>
      </c>
      <c r="E59" s="8" t="s">
        <v>397</v>
      </c>
      <c r="F59" s="6" t="s">
        <v>615</v>
      </c>
      <c r="G59" s="6" t="s">
        <v>616</v>
      </c>
      <c r="H59" s="8" t="s">
        <v>617</v>
      </c>
    </row>
    <row r="60" spans="1:8" ht="15" customHeight="1" x14ac:dyDescent="0.2">
      <c r="A60" s="6" t="s">
        <v>618</v>
      </c>
      <c r="B60" s="6" t="s">
        <v>619</v>
      </c>
      <c r="C60" s="8" t="s">
        <v>620</v>
      </c>
      <c r="D60" s="6" t="s">
        <v>614</v>
      </c>
      <c r="E60" s="8"/>
      <c r="F60" s="6" t="s">
        <v>621</v>
      </c>
      <c r="G60" s="6" t="s">
        <v>622</v>
      </c>
      <c r="H60" s="8"/>
    </row>
    <row r="61" spans="1:8" ht="34.5" customHeight="1" x14ac:dyDescent="0.2">
      <c r="A61" s="6" t="s">
        <v>623</v>
      </c>
      <c r="B61" s="6" t="s">
        <v>624</v>
      </c>
      <c r="C61" s="8" t="s">
        <v>625</v>
      </c>
      <c r="D61" s="6" t="s">
        <v>614</v>
      </c>
      <c r="E61" s="8"/>
      <c r="F61" s="6" t="s">
        <v>405</v>
      </c>
      <c r="G61" s="6" t="s">
        <v>626</v>
      </c>
      <c r="H61" s="8" t="s">
        <v>627</v>
      </c>
    </row>
    <row r="62" spans="1:8" ht="45.75" customHeight="1" x14ac:dyDescent="0.2">
      <c r="A62" s="6" t="s">
        <v>628</v>
      </c>
      <c r="B62" s="6" t="s">
        <v>629</v>
      </c>
      <c r="C62" s="8" t="s">
        <v>630</v>
      </c>
      <c r="D62" s="6" t="s">
        <v>334</v>
      </c>
      <c r="E62" s="8" t="s">
        <v>397</v>
      </c>
      <c r="F62" s="6" t="s">
        <v>631</v>
      </c>
      <c r="G62" s="6" t="s">
        <v>632</v>
      </c>
      <c r="H62" s="8" t="s">
        <v>633</v>
      </c>
    </row>
    <row r="63" spans="1:8" ht="68.25" customHeight="1" x14ac:dyDescent="0.2">
      <c r="A63" s="6" t="s">
        <v>634</v>
      </c>
      <c r="B63" s="6" t="s">
        <v>635</v>
      </c>
      <c r="C63" s="8" t="s">
        <v>636</v>
      </c>
      <c r="D63" s="6" t="s">
        <v>637</v>
      </c>
      <c r="E63" s="8" t="s">
        <v>638</v>
      </c>
      <c r="F63" s="6" t="s">
        <v>639</v>
      </c>
      <c r="G63" s="6" t="s">
        <v>640</v>
      </c>
      <c r="H63" s="8" t="s">
        <v>641</v>
      </c>
    </row>
    <row r="64" spans="1:8" ht="23.25" customHeight="1" x14ac:dyDescent="0.2">
      <c r="A64" s="6" t="s">
        <v>642</v>
      </c>
      <c r="B64" s="6" t="s">
        <v>643</v>
      </c>
      <c r="C64" s="8" t="s">
        <v>644</v>
      </c>
      <c r="D64" s="6" t="s">
        <v>589</v>
      </c>
      <c r="E64" s="8" t="s">
        <v>645</v>
      </c>
      <c r="F64" s="6" t="s">
        <v>646</v>
      </c>
      <c r="G64" s="6" t="s">
        <v>647</v>
      </c>
      <c r="H64" s="8" t="s">
        <v>648</v>
      </c>
    </row>
    <row r="66" spans="1:8" ht="18" customHeight="1" x14ac:dyDescent="0.2">
      <c r="A66" s="3" t="s">
        <v>649</v>
      </c>
      <c r="B66" s="4"/>
      <c r="C66" s="4"/>
      <c r="D66" s="4"/>
      <c r="E66" s="4"/>
      <c r="F66" s="4"/>
      <c r="G66" s="4"/>
      <c r="H66" s="4"/>
    </row>
    <row r="67" spans="1:8" ht="30" customHeight="1" x14ac:dyDescent="0.2">
      <c r="A67" s="5" t="s">
        <v>350</v>
      </c>
      <c r="B67" s="5" t="s">
        <v>351</v>
      </c>
      <c r="C67" s="5" t="s">
        <v>650</v>
      </c>
      <c r="D67" s="5" t="s">
        <v>353</v>
      </c>
      <c r="E67" s="5" t="s">
        <v>354</v>
      </c>
      <c r="F67" s="5" t="s">
        <v>355</v>
      </c>
      <c r="G67" s="5" t="s">
        <v>356</v>
      </c>
      <c r="H67" s="5" t="s">
        <v>410</v>
      </c>
    </row>
    <row r="68" spans="1:8" ht="79.5" customHeight="1" x14ac:dyDescent="0.2">
      <c r="A68" s="6" t="s">
        <v>651</v>
      </c>
      <c r="B68" s="6" t="s">
        <v>652</v>
      </c>
      <c r="C68" s="8" t="s">
        <v>653</v>
      </c>
      <c r="D68" s="6" t="s">
        <v>429</v>
      </c>
      <c r="E68" s="8" t="s">
        <v>654</v>
      </c>
      <c r="F68" s="6" t="s">
        <v>655</v>
      </c>
      <c r="G68" s="6" t="s">
        <v>656</v>
      </c>
      <c r="H68" s="8" t="s">
        <v>657</v>
      </c>
    </row>
    <row r="69" spans="1:8" ht="34.5" customHeight="1" x14ac:dyDescent="0.2">
      <c r="A69" s="6" t="s">
        <v>658</v>
      </c>
      <c r="B69" s="6" t="s">
        <v>659</v>
      </c>
      <c r="C69" s="8" t="s">
        <v>660</v>
      </c>
      <c r="D69" s="6" t="s">
        <v>429</v>
      </c>
      <c r="E69" s="8" t="s">
        <v>661</v>
      </c>
      <c r="F69" s="6" t="s">
        <v>662</v>
      </c>
      <c r="G69" s="6" t="s">
        <v>663</v>
      </c>
      <c r="H69" s="8" t="s">
        <v>664</v>
      </c>
    </row>
    <row r="70" spans="1:8" ht="15" customHeight="1" x14ac:dyDescent="0.2">
      <c r="A70" s="6" t="s">
        <v>665</v>
      </c>
      <c r="B70" s="6" t="s">
        <v>666</v>
      </c>
      <c r="C70" s="8" t="s">
        <v>660</v>
      </c>
      <c r="D70" s="6" t="s">
        <v>667</v>
      </c>
      <c r="E70" s="8" t="s">
        <v>543</v>
      </c>
      <c r="F70" s="6" t="s">
        <v>668</v>
      </c>
      <c r="G70" s="6" t="s">
        <v>669</v>
      </c>
      <c r="H70" s="8" t="s">
        <v>670</v>
      </c>
    </row>
    <row r="71" spans="1:8" ht="45.75" customHeight="1" x14ac:dyDescent="0.2">
      <c r="A71" s="6" t="s">
        <v>671</v>
      </c>
      <c r="B71" s="6" t="s">
        <v>672</v>
      </c>
      <c r="C71" s="8" t="s">
        <v>673</v>
      </c>
      <c r="D71" s="6" t="s">
        <v>519</v>
      </c>
      <c r="E71" s="8" t="s">
        <v>674</v>
      </c>
      <c r="F71" s="6" t="s">
        <v>675</v>
      </c>
      <c r="G71" s="6" t="s">
        <v>676</v>
      </c>
      <c r="H71" s="8" t="s">
        <v>677</v>
      </c>
    </row>
    <row r="72" spans="1:8" ht="113.25" customHeight="1" x14ac:dyDescent="0.2">
      <c r="A72" s="6" t="s">
        <v>678</v>
      </c>
      <c r="B72" s="6" t="s">
        <v>679</v>
      </c>
      <c r="C72" s="8" t="s">
        <v>680</v>
      </c>
      <c r="D72" s="6" t="s">
        <v>681</v>
      </c>
      <c r="E72" s="8" t="s">
        <v>415</v>
      </c>
      <c r="F72" s="6" t="s">
        <v>682</v>
      </c>
      <c r="G72" s="6" t="s">
        <v>683</v>
      </c>
      <c r="H72" s="8" t="s">
        <v>684</v>
      </c>
    </row>
    <row r="73" spans="1:8" ht="45.75" customHeight="1" x14ac:dyDescent="0.2">
      <c r="A73" s="6" t="s">
        <v>685</v>
      </c>
      <c r="B73" s="6" t="s">
        <v>686</v>
      </c>
      <c r="C73" s="8" t="s">
        <v>687</v>
      </c>
      <c r="D73" s="6" t="s">
        <v>688</v>
      </c>
      <c r="E73" s="8" t="s">
        <v>689</v>
      </c>
      <c r="F73" s="6" t="s">
        <v>405</v>
      </c>
      <c r="G73" s="6" t="s">
        <v>690</v>
      </c>
      <c r="H73" s="8"/>
    </row>
    <row r="74" spans="1:8" ht="68.25" customHeight="1" x14ac:dyDescent="0.2">
      <c r="A74" s="6" t="s">
        <v>691</v>
      </c>
      <c r="B74" s="6" t="s">
        <v>692</v>
      </c>
      <c r="C74" s="8" t="s">
        <v>693</v>
      </c>
      <c r="D74" s="6" t="s">
        <v>334</v>
      </c>
      <c r="E74" s="8"/>
      <c r="F74" s="6" t="s">
        <v>405</v>
      </c>
      <c r="G74" s="6" t="s">
        <v>694</v>
      </c>
      <c r="H74" s="8" t="s">
        <v>695</v>
      </c>
    </row>
    <row r="75" spans="1:8" ht="34.5" customHeight="1" x14ac:dyDescent="0.2">
      <c r="A75" s="6" t="s">
        <v>696</v>
      </c>
      <c r="B75" s="6" t="s">
        <v>697</v>
      </c>
      <c r="C75" s="8" t="s">
        <v>698</v>
      </c>
      <c r="D75" s="6" t="s">
        <v>334</v>
      </c>
      <c r="E75" s="8"/>
      <c r="F75" s="6" t="s">
        <v>699</v>
      </c>
      <c r="G75" s="6" t="s">
        <v>700</v>
      </c>
      <c r="H75" s="8" t="s">
        <v>701</v>
      </c>
    </row>
    <row r="77" spans="1:8" ht="18" customHeight="1" x14ac:dyDescent="0.2">
      <c r="A77" s="9" t="s">
        <v>702</v>
      </c>
      <c r="B77" s="10"/>
      <c r="C77" s="10"/>
      <c r="D77" s="10"/>
      <c r="E77" s="10"/>
      <c r="F77" s="10"/>
      <c r="G77" s="10"/>
      <c r="H77" s="10"/>
    </row>
    <row r="78" spans="1:8" ht="30" customHeight="1" x14ac:dyDescent="0.2">
      <c r="A78" s="5" t="s">
        <v>703</v>
      </c>
      <c r="B78" s="5" t="s">
        <v>704</v>
      </c>
      <c r="C78" s="5" t="s">
        <v>351</v>
      </c>
      <c r="D78" s="5" t="s">
        <v>705</v>
      </c>
      <c r="E78" s="5" t="s">
        <v>355</v>
      </c>
      <c r="F78" s="5" t="s">
        <v>353</v>
      </c>
      <c r="G78" s="5" t="s">
        <v>706</v>
      </c>
      <c r="H78" s="5" t="s">
        <v>177</v>
      </c>
    </row>
    <row r="79" spans="1:8" ht="23.25" customHeight="1" x14ac:dyDescent="0.2">
      <c r="A79" s="6" t="s">
        <v>707</v>
      </c>
      <c r="B79" s="6" t="s">
        <v>708</v>
      </c>
      <c r="C79" s="6" t="s">
        <v>709</v>
      </c>
      <c r="D79" s="6" t="s">
        <v>710</v>
      </c>
      <c r="E79" s="8" t="s">
        <v>711</v>
      </c>
      <c r="F79" s="6" t="s">
        <v>712</v>
      </c>
      <c r="G79" s="6" t="s">
        <v>713</v>
      </c>
      <c r="H79" s="8" t="s">
        <v>714</v>
      </c>
    </row>
    <row r="80" spans="1:8" ht="23.25" customHeight="1" x14ac:dyDescent="0.2">
      <c r="A80" s="6" t="s">
        <v>715</v>
      </c>
      <c r="B80" s="6" t="s">
        <v>716</v>
      </c>
      <c r="C80" s="6" t="s">
        <v>717</v>
      </c>
      <c r="D80" s="6" t="s">
        <v>718</v>
      </c>
      <c r="E80" s="8" t="s">
        <v>719</v>
      </c>
      <c r="F80" s="6" t="s">
        <v>429</v>
      </c>
      <c r="G80" s="6" t="s">
        <v>720</v>
      </c>
      <c r="H80" s="8" t="s">
        <v>721</v>
      </c>
    </row>
    <row r="81" spans="1:8" ht="23.25" customHeight="1" x14ac:dyDescent="0.2">
      <c r="A81" s="6" t="s">
        <v>722</v>
      </c>
      <c r="B81" s="6" t="s">
        <v>723</v>
      </c>
      <c r="C81" s="6" t="s">
        <v>581</v>
      </c>
      <c r="D81" s="6" t="s">
        <v>724</v>
      </c>
      <c r="E81" s="8" t="s">
        <v>725</v>
      </c>
      <c r="F81" s="6" t="s">
        <v>726</v>
      </c>
      <c r="G81" s="6" t="s">
        <v>727</v>
      </c>
      <c r="H81" s="8" t="s">
        <v>728</v>
      </c>
    </row>
    <row r="82" spans="1:8" ht="23.25" customHeight="1" x14ac:dyDescent="0.2">
      <c r="A82" s="6" t="s">
        <v>729</v>
      </c>
      <c r="B82" s="6" t="s">
        <v>730</v>
      </c>
      <c r="C82" s="6" t="s">
        <v>255</v>
      </c>
      <c r="D82" s="6" t="s">
        <v>731</v>
      </c>
      <c r="E82" s="8" t="s">
        <v>590</v>
      </c>
      <c r="F82" s="6" t="s">
        <v>589</v>
      </c>
      <c r="G82" s="6" t="s">
        <v>732</v>
      </c>
      <c r="H82" s="8"/>
    </row>
    <row r="83" spans="1:8" ht="23.25" customHeight="1" x14ac:dyDescent="0.2">
      <c r="A83" s="6" t="s">
        <v>733</v>
      </c>
      <c r="B83" s="6" t="s">
        <v>734</v>
      </c>
      <c r="C83" s="6" t="s">
        <v>420</v>
      </c>
      <c r="D83" s="6" t="s">
        <v>735</v>
      </c>
      <c r="E83" s="8" t="s">
        <v>423</v>
      </c>
      <c r="F83" s="6" t="s">
        <v>422</v>
      </c>
      <c r="G83" s="6" t="s">
        <v>736</v>
      </c>
      <c r="H83" s="8" t="s">
        <v>737</v>
      </c>
    </row>
    <row r="84" spans="1:8" ht="34.5" customHeight="1" x14ac:dyDescent="0.2">
      <c r="A84" s="6" t="s">
        <v>738</v>
      </c>
      <c r="B84" s="6" t="s">
        <v>739</v>
      </c>
      <c r="C84" s="6" t="s">
        <v>575</v>
      </c>
      <c r="D84" s="6" t="s">
        <v>740</v>
      </c>
      <c r="E84" s="8" t="s">
        <v>741</v>
      </c>
      <c r="F84" s="6" t="s">
        <v>712</v>
      </c>
      <c r="G84" s="6" t="s">
        <v>742</v>
      </c>
      <c r="H84" s="8" t="s">
        <v>743</v>
      </c>
    </row>
    <row r="86" spans="1:8" ht="109.5" customHeight="1" x14ac:dyDescent="0.2">
      <c r="A86" s="195" t="s">
        <v>744</v>
      </c>
      <c r="B86" s="186"/>
      <c r="C86" s="186"/>
      <c r="D86" s="186"/>
      <c r="E86" s="186"/>
      <c r="F86" s="186"/>
      <c r="G86" s="186"/>
      <c r="H86" s="186"/>
    </row>
  </sheetData>
  <mergeCells count="3">
    <mergeCell ref="A41:H41"/>
    <mergeCell ref="A2:H2"/>
    <mergeCell ref="A86:H8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E6470"/>
  </sheetPr>
  <dimension ref="A1:H66"/>
  <sheetViews>
    <sheetView showGridLines="0" workbookViewId="0">
      <pane ySplit="3" topLeftCell="A25" activePane="bottomLeft" state="frozen"/>
      <selection pane="bottomLeft"/>
    </sheetView>
  </sheetViews>
  <sheetFormatPr baseColWidth="10" defaultColWidth="8.83203125" defaultRowHeight="15" x14ac:dyDescent="0.2"/>
  <cols>
    <col min="1" max="1" width="28" customWidth="1"/>
    <col min="2" max="2" width="22" customWidth="1"/>
    <col min="3" max="3" width="26" customWidth="1"/>
    <col min="4" max="4" width="22" customWidth="1"/>
    <col min="5" max="5" width="18" customWidth="1"/>
    <col min="6" max="6" width="16" customWidth="1"/>
    <col min="8" max="8" width="34" customWidth="1"/>
  </cols>
  <sheetData>
    <row r="1" spans="1:8" ht="24" customHeight="1" x14ac:dyDescent="0.2">
      <c r="A1" s="1" t="s">
        <v>745</v>
      </c>
      <c r="B1" s="2"/>
      <c r="C1" s="2"/>
      <c r="D1" s="2"/>
      <c r="E1" s="2"/>
      <c r="F1" s="2"/>
      <c r="G1" s="2"/>
      <c r="H1" s="2"/>
    </row>
    <row r="2" spans="1:8" ht="27.75" customHeight="1" x14ac:dyDescent="0.2">
      <c r="A2" s="191" t="s">
        <v>746</v>
      </c>
      <c r="B2" s="186"/>
      <c r="C2" s="186"/>
      <c r="D2" s="186"/>
      <c r="E2" s="186"/>
      <c r="F2" s="186"/>
      <c r="G2" s="186"/>
      <c r="H2" s="186"/>
    </row>
    <row r="4" spans="1:8" ht="18" customHeight="1" x14ac:dyDescent="0.2">
      <c r="A4" s="3" t="s">
        <v>747</v>
      </c>
      <c r="B4" s="4"/>
      <c r="C4" s="4"/>
      <c r="D4" s="4"/>
      <c r="E4" s="4"/>
      <c r="F4" s="4"/>
      <c r="G4" s="4"/>
      <c r="H4" s="4"/>
    </row>
    <row r="5" spans="1:8" ht="30" customHeight="1" x14ac:dyDescent="0.2">
      <c r="A5" s="5" t="s">
        <v>350</v>
      </c>
      <c r="B5" s="5" t="s">
        <v>351</v>
      </c>
      <c r="C5" s="5" t="s">
        <v>748</v>
      </c>
      <c r="D5" s="5" t="s">
        <v>749</v>
      </c>
      <c r="E5" s="5" t="s">
        <v>354</v>
      </c>
      <c r="F5" s="5" t="s">
        <v>355</v>
      </c>
      <c r="G5" s="5" t="s">
        <v>356</v>
      </c>
      <c r="H5" s="5" t="s">
        <v>410</v>
      </c>
    </row>
    <row r="6" spans="1:8" ht="34.5" customHeight="1" x14ac:dyDescent="0.2">
      <c r="A6" s="6" t="s">
        <v>750</v>
      </c>
      <c r="B6" s="6" t="s">
        <v>273</v>
      </c>
      <c r="C6" s="8" t="s">
        <v>751</v>
      </c>
      <c r="D6" s="8" t="s">
        <v>752</v>
      </c>
      <c r="E6" s="6" t="s">
        <v>397</v>
      </c>
      <c r="F6" s="6" t="s">
        <v>753</v>
      </c>
      <c r="G6" s="6" t="s">
        <v>754</v>
      </c>
      <c r="H6" s="8" t="s">
        <v>755</v>
      </c>
    </row>
    <row r="7" spans="1:8" ht="45.75" customHeight="1" x14ac:dyDescent="0.2">
      <c r="A7" s="6" t="s">
        <v>756</v>
      </c>
      <c r="B7" s="6" t="s">
        <v>757</v>
      </c>
      <c r="C7" s="8" t="s">
        <v>758</v>
      </c>
      <c r="D7" s="8" t="s">
        <v>759</v>
      </c>
      <c r="E7" s="6" t="s">
        <v>760</v>
      </c>
      <c r="F7" s="6" t="s">
        <v>761</v>
      </c>
      <c r="G7" s="6" t="s">
        <v>762</v>
      </c>
      <c r="H7" s="8" t="s">
        <v>763</v>
      </c>
    </row>
    <row r="8" spans="1:8" ht="15" customHeight="1" x14ac:dyDescent="0.2">
      <c r="A8" s="6" t="s">
        <v>764</v>
      </c>
      <c r="B8" s="6" t="s">
        <v>765</v>
      </c>
      <c r="C8" s="8" t="s">
        <v>766</v>
      </c>
      <c r="D8" s="8" t="s">
        <v>767</v>
      </c>
      <c r="E8" s="6" t="s">
        <v>397</v>
      </c>
      <c r="F8" s="6" t="s">
        <v>768</v>
      </c>
      <c r="G8" s="6" t="s">
        <v>769</v>
      </c>
      <c r="H8" s="8"/>
    </row>
    <row r="9" spans="1:8" ht="23.25" customHeight="1" x14ac:dyDescent="0.2">
      <c r="A9" s="6" t="s">
        <v>770</v>
      </c>
      <c r="B9" s="6" t="s">
        <v>771</v>
      </c>
      <c r="C9" s="8" t="s">
        <v>772</v>
      </c>
      <c r="D9" s="8" t="s">
        <v>334</v>
      </c>
      <c r="E9" s="6" t="s">
        <v>773</v>
      </c>
      <c r="F9" s="6" t="s">
        <v>514</v>
      </c>
      <c r="G9" s="6" t="s">
        <v>774</v>
      </c>
      <c r="H9" s="8" t="s">
        <v>775</v>
      </c>
    </row>
    <row r="10" spans="1:8" ht="23.25" customHeight="1" x14ac:dyDescent="0.2">
      <c r="A10" s="6" t="s">
        <v>776</v>
      </c>
      <c r="B10" s="6" t="s">
        <v>777</v>
      </c>
      <c r="C10" s="8" t="s">
        <v>778</v>
      </c>
      <c r="D10" s="8" t="s">
        <v>712</v>
      </c>
      <c r="E10" s="6" t="s">
        <v>397</v>
      </c>
      <c r="F10" s="6" t="s">
        <v>521</v>
      </c>
      <c r="G10" s="6" t="s">
        <v>779</v>
      </c>
      <c r="H10" s="8"/>
    </row>
    <row r="11" spans="1:8" ht="34.5" customHeight="1" x14ac:dyDescent="0.2">
      <c r="A11" s="6" t="s">
        <v>780</v>
      </c>
      <c r="B11" s="6" t="s">
        <v>781</v>
      </c>
      <c r="C11" s="8" t="s">
        <v>782</v>
      </c>
      <c r="D11" s="8" t="s">
        <v>712</v>
      </c>
      <c r="E11" s="6" t="s">
        <v>397</v>
      </c>
      <c r="F11" s="6" t="s">
        <v>783</v>
      </c>
      <c r="G11" s="6" t="s">
        <v>784</v>
      </c>
      <c r="H11" s="8" t="s">
        <v>785</v>
      </c>
    </row>
    <row r="12" spans="1:8" ht="23.25" customHeight="1" x14ac:dyDescent="0.2">
      <c r="A12" s="6" t="s">
        <v>786</v>
      </c>
      <c r="B12" s="6" t="s">
        <v>787</v>
      </c>
      <c r="C12" s="8" t="s">
        <v>788</v>
      </c>
      <c r="D12" s="8" t="s">
        <v>334</v>
      </c>
      <c r="E12" s="6" t="s">
        <v>789</v>
      </c>
      <c r="F12" s="6" t="s">
        <v>790</v>
      </c>
      <c r="G12" s="6" t="s">
        <v>791</v>
      </c>
      <c r="H12" s="8" t="s">
        <v>792</v>
      </c>
    </row>
    <row r="13" spans="1:8" ht="45.75" customHeight="1" x14ac:dyDescent="0.2">
      <c r="A13" s="6" t="s">
        <v>793</v>
      </c>
      <c r="B13" s="6" t="s">
        <v>787</v>
      </c>
      <c r="C13" s="8" t="s">
        <v>794</v>
      </c>
      <c r="D13" s="8" t="s">
        <v>795</v>
      </c>
      <c r="E13" s="6" t="s">
        <v>397</v>
      </c>
      <c r="F13" s="6" t="s">
        <v>796</v>
      </c>
      <c r="G13" s="6" t="s">
        <v>797</v>
      </c>
      <c r="H13" s="8" t="s">
        <v>798</v>
      </c>
    </row>
    <row r="14" spans="1:8" ht="23.25" customHeight="1" x14ac:dyDescent="0.2">
      <c r="A14" s="6" t="s">
        <v>799</v>
      </c>
      <c r="B14" s="6" t="s">
        <v>800</v>
      </c>
      <c r="C14" s="8" t="s">
        <v>801</v>
      </c>
      <c r="D14" s="8" t="s">
        <v>802</v>
      </c>
      <c r="E14" s="6" t="s">
        <v>773</v>
      </c>
      <c r="F14" s="6" t="s">
        <v>803</v>
      </c>
      <c r="G14" s="6" t="s">
        <v>804</v>
      </c>
      <c r="H14" s="8" t="s">
        <v>805</v>
      </c>
    </row>
    <row r="15" spans="1:8" ht="23.25" customHeight="1" x14ac:dyDescent="0.2">
      <c r="A15" s="6" t="s">
        <v>806</v>
      </c>
      <c r="B15" s="6" t="s">
        <v>807</v>
      </c>
      <c r="C15" s="8" t="s">
        <v>808</v>
      </c>
      <c r="D15" s="8" t="s">
        <v>809</v>
      </c>
      <c r="E15" s="6" t="s">
        <v>415</v>
      </c>
      <c r="F15" s="6" t="s">
        <v>810</v>
      </c>
      <c r="G15" s="6" t="s">
        <v>811</v>
      </c>
      <c r="H15" s="8" t="s">
        <v>812</v>
      </c>
    </row>
    <row r="16" spans="1:8" ht="34.5" customHeight="1" x14ac:dyDescent="0.2">
      <c r="A16" s="6" t="s">
        <v>813</v>
      </c>
      <c r="B16" s="6" t="s">
        <v>814</v>
      </c>
      <c r="C16" s="8" t="s">
        <v>815</v>
      </c>
      <c r="D16" s="8" t="s">
        <v>816</v>
      </c>
      <c r="E16" s="6"/>
      <c r="F16" s="6" t="s">
        <v>817</v>
      </c>
      <c r="G16" s="6" t="s">
        <v>818</v>
      </c>
      <c r="H16" s="8" t="s">
        <v>819</v>
      </c>
    </row>
    <row r="17" spans="1:8" ht="34.5" customHeight="1" x14ac:dyDescent="0.2">
      <c r="A17" s="6" t="s">
        <v>820</v>
      </c>
      <c r="B17" s="6" t="s">
        <v>821</v>
      </c>
      <c r="C17" s="8" t="s">
        <v>822</v>
      </c>
      <c r="D17" s="8" t="s">
        <v>767</v>
      </c>
      <c r="E17" s="6" t="s">
        <v>397</v>
      </c>
      <c r="F17" s="6" t="s">
        <v>823</v>
      </c>
      <c r="G17" s="6" t="s">
        <v>824</v>
      </c>
      <c r="H17" s="8" t="s">
        <v>825</v>
      </c>
    </row>
    <row r="18" spans="1:8" ht="23.25" customHeight="1" x14ac:dyDescent="0.2">
      <c r="A18" s="6" t="s">
        <v>826</v>
      </c>
      <c r="B18" s="6" t="s">
        <v>827</v>
      </c>
      <c r="C18" s="8" t="s">
        <v>828</v>
      </c>
      <c r="D18" s="8" t="s">
        <v>334</v>
      </c>
      <c r="E18" s="6" t="s">
        <v>829</v>
      </c>
      <c r="F18" s="6" t="s">
        <v>416</v>
      </c>
      <c r="G18" s="6" t="s">
        <v>438</v>
      </c>
      <c r="H18" s="8" t="s">
        <v>830</v>
      </c>
    </row>
    <row r="19" spans="1:8" ht="23.25" customHeight="1" x14ac:dyDescent="0.2">
      <c r="A19" s="6" t="s">
        <v>831</v>
      </c>
      <c r="B19" s="6" t="s">
        <v>832</v>
      </c>
      <c r="C19" s="8" t="s">
        <v>833</v>
      </c>
      <c r="D19" s="8" t="s">
        <v>834</v>
      </c>
      <c r="E19" s="6" t="s">
        <v>835</v>
      </c>
      <c r="F19" s="6" t="s">
        <v>836</v>
      </c>
      <c r="G19" s="6" t="s">
        <v>837</v>
      </c>
      <c r="H19" s="8" t="s">
        <v>838</v>
      </c>
    </row>
    <row r="21" spans="1:8" ht="18" customHeight="1" x14ac:dyDescent="0.2">
      <c r="A21" s="3" t="s">
        <v>839</v>
      </c>
      <c r="B21" s="4"/>
      <c r="C21" s="4"/>
      <c r="D21" s="4"/>
      <c r="E21" s="4"/>
      <c r="F21" s="4"/>
      <c r="G21" s="4"/>
      <c r="H21" s="4"/>
    </row>
    <row r="22" spans="1:8" ht="30" customHeight="1" x14ac:dyDescent="0.2">
      <c r="A22" s="5" t="s">
        <v>350</v>
      </c>
      <c r="B22" s="5" t="s">
        <v>351</v>
      </c>
      <c r="C22" s="5" t="s">
        <v>840</v>
      </c>
      <c r="D22" s="5" t="s">
        <v>749</v>
      </c>
      <c r="E22" s="5" t="s">
        <v>354</v>
      </c>
      <c r="F22" s="5" t="s">
        <v>355</v>
      </c>
      <c r="G22" s="5" t="s">
        <v>356</v>
      </c>
      <c r="H22" s="5" t="s">
        <v>410</v>
      </c>
    </row>
    <row r="23" spans="1:8" ht="45.75" customHeight="1" x14ac:dyDescent="0.2">
      <c r="A23" s="6" t="s">
        <v>841</v>
      </c>
      <c r="B23" s="6" t="s">
        <v>605</v>
      </c>
      <c r="C23" s="8" t="s">
        <v>842</v>
      </c>
      <c r="D23" s="8" t="s">
        <v>843</v>
      </c>
      <c r="E23" s="6" t="s">
        <v>415</v>
      </c>
      <c r="F23" s="6" t="s">
        <v>844</v>
      </c>
      <c r="G23" s="6" t="s">
        <v>845</v>
      </c>
      <c r="H23" s="8" t="s">
        <v>846</v>
      </c>
    </row>
    <row r="24" spans="1:8" ht="34.5" customHeight="1" x14ac:dyDescent="0.2">
      <c r="A24" s="6" t="s">
        <v>847</v>
      </c>
      <c r="B24" s="6" t="s">
        <v>679</v>
      </c>
      <c r="C24" s="8" t="s">
        <v>848</v>
      </c>
      <c r="D24" s="8" t="s">
        <v>849</v>
      </c>
      <c r="E24" s="6" t="s">
        <v>415</v>
      </c>
      <c r="F24" s="6" t="s">
        <v>850</v>
      </c>
      <c r="G24" s="6" t="s">
        <v>851</v>
      </c>
      <c r="H24" s="8" t="s">
        <v>852</v>
      </c>
    </row>
    <row r="25" spans="1:8" ht="45.75" customHeight="1" x14ac:dyDescent="0.2">
      <c r="A25" s="6" t="s">
        <v>853</v>
      </c>
      <c r="B25" s="6" t="s">
        <v>854</v>
      </c>
      <c r="C25" s="8" t="s">
        <v>855</v>
      </c>
      <c r="D25" s="8" t="s">
        <v>856</v>
      </c>
      <c r="E25" s="6" t="s">
        <v>397</v>
      </c>
      <c r="F25" s="6" t="s">
        <v>857</v>
      </c>
      <c r="G25" s="6" t="s">
        <v>858</v>
      </c>
      <c r="H25" s="8" t="s">
        <v>859</v>
      </c>
    </row>
    <row r="26" spans="1:8" ht="23.25" customHeight="1" x14ac:dyDescent="0.2">
      <c r="A26" s="6" t="s">
        <v>860</v>
      </c>
      <c r="B26" s="6" t="s">
        <v>861</v>
      </c>
      <c r="C26" s="8" t="s">
        <v>862</v>
      </c>
      <c r="D26" s="8" t="s">
        <v>334</v>
      </c>
      <c r="E26" s="6"/>
      <c r="F26" s="6" t="s">
        <v>405</v>
      </c>
      <c r="G26" s="6" t="s">
        <v>863</v>
      </c>
      <c r="H26" s="8" t="s">
        <v>864</v>
      </c>
    </row>
    <row r="27" spans="1:8" ht="23.25" customHeight="1" x14ac:dyDescent="0.2">
      <c r="A27" s="6" t="s">
        <v>865</v>
      </c>
      <c r="B27" s="6" t="s">
        <v>866</v>
      </c>
      <c r="C27" s="8" t="s">
        <v>867</v>
      </c>
      <c r="D27" s="8" t="s">
        <v>868</v>
      </c>
      <c r="E27" s="6" t="s">
        <v>397</v>
      </c>
      <c r="F27" s="6" t="s">
        <v>869</v>
      </c>
      <c r="G27" s="6" t="s">
        <v>870</v>
      </c>
      <c r="H27" s="8"/>
    </row>
    <row r="28" spans="1:8" ht="57" customHeight="1" x14ac:dyDescent="0.2">
      <c r="A28" s="6" t="s">
        <v>871</v>
      </c>
      <c r="B28" s="6" t="s">
        <v>872</v>
      </c>
      <c r="C28" s="8" t="s">
        <v>873</v>
      </c>
      <c r="D28" s="8" t="s">
        <v>874</v>
      </c>
      <c r="E28" s="6" t="s">
        <v>234</v>
      </c>
      <c r="F28" s="6" t="s">
        <v>875</v>
      </c>
      <c r="G28" s="6" t="s">
        <v>876</v>
      </c>
      <c r="H28" s="8" t="s">
        <v>877</v>
      </c>
    </row>
    <row r="29" spans="1:8" ht="45.75" customHeight="1" x14ac:dyDescent="0.2">
      <c r="A29" s="6" t="s">
        <v>878</v>
      </c>
      <c r="B29" s="6" t="s">
        <v>278</v>
      </c>
      <c r="C29" s="8" t="s">
        <v>879</v>
      </c>
      <c r="D29" s="8" t="s">
        <v>334</v>
      </c>
      <c r="E29" s="6" t="s">
        <v>361</v>
      </c>
      <c r="F29" s="6" t="s">
        <v>844</v>
      </c>
      <c r="G29" s="6" t="s">
        <v>880</v>
      </c>
      <c r="H29" s="8"/>
    </row>
    <row r="30" spans="1:8" ht="15" customHeight="1" x14ac:dyDescent="0.2">
      <c r="A30" s="6" t="s">
        <v>481</v>
      </c>
      <c r="B30" s="6" t="s">
        <v>881</v>
      </c>
      <c r="C30" s="8" t="s">
        <v>882</v>
      </c>
      <c r="D30" s="8" t="s">
        <v>334</v>
      </c>
      <c r="E30" s="6" t="s">
        <v>415</v>
      </c>
      <c r="F30" s="6" t="s">
        <v>485</v>
      </c>
      <c r="G30" s="6" t="s">
        <v>883</v>
      </c>
      <c r="H30" s="8" t="s">
        <v>884</v>
      </c>
    </row>
    <row r="31" spans="1:8" ht="23.25" customHeight="1" x14ac:dyDescent="0.2">
      <c r="A31" s="6" t="s">
        <v>628</v>
      </c>
      <c r="B31" s="6" t="s">
        <v>885</v>
      </c>
      <c r="C31" s="8" t="s">
        <v>886</v>
      </c>
      <c r="D31" s="8" t="s">
        <v>334</v>
      </c>
      <c r="E31" s="6" t="s">
        <v>397</v>
      </c>
      <c r="F31" s="6" t="s">
        <v>631</v>
      </c>
      <c r="G31" s="6" t="s">
        <v>544</v>
      </c>
      <c r="H31" s="8" t="s">
        <v>887</v>
      </c>
    </row>
    <row r="32" spans="1:8" ht="34.5" customHeight="1" x14ac:dyDescent="0.2">
      <c r="A32" s="6" t="s">
        <v>888</v>
      </c>
      <c r="B32" s="6" t="s">
        <v>889</v>
      </c>
      <c r="C32" s="8" t="s">
        <v>890</v>
      </c>
      <c r="D32" s="8" t="s">
        <v>891</v>
      </c>
      <c r="E32" s="6" t="s">
        <v>892</v>
      </c>
      <c r="F32" s="6" t="s">
        <v>639</v>
      </c>
      <c r="G32" s="6" t="s">
        <v>893</v>
      </c>
      <c r="H32" s="8" t="s">
        <v>894</v>
      </c>
    </row>
    <row r="33" spans="1:8" ht="15" customHeight="1" x14ac:dyDescent="0.2">
      <c r="A33" s="6" t="s">
        <v>529</v>
      </c>
      <c r="B33" s="6" t="s">
        <v>895</v>
      </c>
      <c r="C33" s="8" t="s">
        <v>896</v>
      </c>
      <c r="D33" s="8" t="s">
        <v>334</v>
      </c>
      <c r="E33" s="6" t="s">
        <v>532</v>
      </c>
      <c r="F33" s="6" t="s">
        <v>897</v>
      </c>
      <c r="G33" s="6" t="s">
        <v>898</v>
      </c>
      <c r="H33" s="8"/>
    </row>
    <row r="34" spans="1:8" ht="23.25" customHeight="1" x14ac:dyDescent="0.2">
      <c r="A34" s="6" t="s">
        <v>536</v>
      </c>
      <c r="B34" s="6" t="s">
        <v>899</v>
      </c>
      <c r="C34" s="8" t="s">
        <v>900</v>
      </c>
      <c r="D34" s="8" t="s">
        <v>334</v>
      </c>
      <c r="E34" s="6" t="s">
        <v>234</v>
      </c>
      <c r="F34" s="6" t="s">
        <v>405</v>
      </c>
      <c r="G34" s="6" t="s">
        <v>544</v>
      </c>
      <c r="H34" s="8"/>
    </row>
    <row r="36" spans="1:8" ht="18" customHeight="1" x14ac:dyDescent="0.2">
      <c r="A36" s="3" t="s">
        <v>901</v>
      </c>
      <c r="B36" s="4"/>
      <c r="C36" s="4"/>
      <c r="D36" s="4"/>
      <c r="E36" s="4"/>
      <c r="F36" s="4"/>
      <c r="G36" s="4"/>
      <c r="H36" s="4"/>
    </row>
    <row r="37" spans="1:8" ht="30" customHeight="1" x14ac:dyDescent="0.2">
      <c r="A37" s="5" t="s">
        <v>902</v>
      </c>
      <c r="B37" s="5" t="s">
        <v>351</v>
      </c>
      <c r="C37" s="5" t="s">
        <v>903</v>
      </c>
      <c r="D37" s="5" t="s">
        <v>749</v>
      </c>
      <c r="E37" s="5" t="s">
        <v>354</v>
      </c>
      <c r="F37" s="5" t="s">
        <v>355</v>
      </c>
      <c r="G37" s="5" t="s">
        <v>356</v>
      </c>
      <c r="H37" s="5" t="s">
        <v>410</v>
      </c>
    </row>
    <row r="38" spans="1:8" ht="57" customHeight="1" x14ac:dyDescent="0.2">
      <c r="A38" s="6" t="s">
        <v>904</v>
      </c>
      <c r="B38" s="6" t="s">
        <v>905</v>
      </c>
      <c r="C38" s="8" t="s">
        <v>906</v>
      </c>
      <c r="D38" s="8" t="s">
        <v>907</v>
      </c>
      <c r="E38" s="6" t="s">
        <v>908</v>
      </c>
      <c r="F38" s="6" t="s">
        <v>909</v>
      </c>
      <c r="G38" s="6" t="s">
        <v>910</v>
      </c>
      <c r="H38" s="8" t="s">
        <v>911</v>
      </c>
    </row>
    <row r="39" spans="1:8" ht="57" customHeight="1" x14ac:dyDescent="0.2">
      <c r="A39" s="6" t="s">
        <v>912</v>
      </c>
      <c r="B39" s="6" t="s">
        <v>913</v>
      </c>
      <c r="C39" s="8" t="s">
        <v>914</v>
      </c>
      <c r="D39" s="8" t="s">
        <v>915</v>
      </c>
      <c r="E39" s="6" t="s">
        <v>415</v>
      </c>
      <c r="F39" s="6" t="s">
        <v>916</v>
      </c>
      <c r="G39" s="6" t="s">
        <v>917</v>
      </c>
      <c r="H39" s="8" t="s">
        <v>918</v>
      </c>
    </row>
    <row r="40" spans="1:8" ht="68.25" customHeight="1" x14ac:dyDescent="0.2">
      <c r="A40" s="6" t="s">
        <v>919</v>
      </c>
      <c r="B40" s="6" t="s">
        <v>920</v>
      </c>
      <c r="C40" s="8" t="s">
        <v>921</v>
      </c>
      <c r="D40" s="8" t="s">
        <v>922</v>
      </c>
      <c r="E40" s="6" t="s">
        <v>923</v>
      </c>
      <c r="F40" s="6" t="s">
        <v>924</v>
      </c>
      <c r="G40" s="6" t="s">
        <v>925</v>
      </c>
      <c r="H40" s="8" t="s">
        <v>926</v>
      </c>
    </row>
    <row r="41" spans="1:8" ht="57" customHeight="1" x14ac:dyDescent="0.2">
      <c r="A41" s="6" t="s">
        <v>927</v>
      </c>
      <c r="B41" s="6" t="s">
        <v>928</v>
      </c>
      <c r="C41" s="8" t="s">
        <v>929</v>
      </c>
      <c r="D41" s="8" t="s">
        <v>930</v>
      </c>
      <c r="E41" s="6" t="s">
        <v>931</v>
      </c>
      <c r="F41" s="6" t="s">
        <v>932</v>
      </c>
      <c r="G41" s="6" t="s">
        <v>933</v>
      </c>
      <c r="H41" s="8" t="s">
        <v>934</v>
      </c>
    </row>
    <row r="42" spans="1:8" ht="23.25" customHeight="1" x14ac:dyDescent="0.2">
      <c r="A42" s="6" t="s">
        <v>935</v>
      </c>
      <c r="B42" s="6" t="s">
        <v>936</v>
      </c>
      <c r="C42" s="8" t="s">
        <v>937</v>
      </c>
      <c r="D42" s="8" t="s">
        <v>938</v>
      </c>
      <c r="E42" s="6" t="s">
        <v>397</v>
      </c>
      <c r="F42" s="6" t="s">
        <v>939</v>
      </c>
      <c r="G42" s="6" t="s">
        <v>940</v>
      </c>
      <c r="H42" s="8" t="s">
        <v>941</v>
      </c>
    </row>
    <row r="43" spans="1:8" ht="23.25" customHeight="1" x14ac:dyDescent="0.2">
      <c r="A43" s="6" t="s">
        <v>942</v>
      </c>
      <c r="B43" s="6" t="s">
        <v>943</v>
      </c>
      <c r="C43" s="8" t="s">
        <v>944</v>
      </c>
      <c r="D43" s="8" t="s">
        <v>945</v>
      </c>
      <c r="E43" s="6" t="s">
        <v>946</v>
      </c>
      <c r="F43" s="6" t="s">
        <v>947</v>
      </c>
      <c r="G43" s="6" t="s">
        <v>948</v>
      </c>
      <c r="H43" s="8" t="s">
        <v>949</v>
      </c>
    </row>
    <row r="44" spans="1:8" ht="34.5" customHeight="1" x14ac:dyDescent="0.2">
      <c r="A44" s="6" t="s">
        <v>950</v>
      </c>
      <c r="B44" s="6" t="s">
        <v>951</v>
      </c>
      <c r="C44" s="8" t="s">
        <v>952</v>
      </c>
      <c r="D44" s="8" t="s">
        <v>953</v>
      </c>
      <c r="E44" s="6" t="s">
        <v>397</v>
      </c>
      <c r="F44" s="6" t="s">
        <v>954</v>
      </c>
      <c r="G44" s="6" t="s">
        <v>955</v>
      </c>
      <c r="H44" s="8" t="s">
        <v>956</v>
      </c>
    </row>
    <row r="45" spans="1:8" ht="23.25" customHeight="1" x14ac:dyDescent="0.2">
      <c r="A45" s="6" t="s">
        <v>957</v>
      </c>
      <c r="B45" s="6" t="s">
        <v>958</v>
      </c>
      <c r="C45" s="8" t="s">
        <v>959</v>
      </c>
      <c r="D45" s="8" t="s">
        <v>960</v>
      </c>
      <c r="E45" s="6"/>
      <c r="F45" s="6" t="s">
        <v>961</v>
      </c>
      <c r="G45" s="6" t="s">
        <v>962</v>
      </c>
      <c r="H45" s="8" t="s">
        <v>963</v>
      </c>
    </row>
    <row r="46" spans="1:8" ht="23.25" customHeight="1" x14ac:dyDescent="0.2">
      <c r="A46" s="6" t="s">
        <v>540</v>
      </c>
      <c r="B46" s="6" t="s">
        <v>541</v>
      </c>
      <c r="C46" s="8" t="s">
        <v>542</v>
      </c>
      <c r="D46" s="8" t="s">
        <v>334</v>
      </c>
      <c r="E46" s="6" t="s">
        <v>543</v>
      </c>
      <c r="F46" s="6" t="s">
        <v>494</v>
      </c>
      <c r="G46" s="6" t="s">
        <v>544</v>
      </c>
      <c r="H46" s="8"/>
    </row>
    <row r="47" spans="1:8" ht="23.25" customHeight="1" x14ac:dyDescent="0.2">
      <c r="A47" s="6" t="s">
        <v>964</v>
      </c>
      <c r="B47" s="6" t="s">
        <v>965</v>
      </c>
      <c r="C47" s="8" t="s">
        <v>966</v>
      </c>
      <c r="D47" s="8" t="s">
        <v>967</v>
      </c>
      <c r="E47" s="6"/>
      <c r="F47" s="6" t="s">
        <v>968</v>
      </c>
      <c r="G47" s="6" t="s">
        <v>969</v>
      </c>
      <c r="H47" s="8" t="s">
        <v>970</v>
      </c>
    </row>
    <row r="49" spans="1:8" ht="18" customHeight="1" x14ac:dyDescent="0.2">
      <c r="A49" s="9" t="s">
        <v>971</v>
      </c>
      <c r="B49" s="10"/>
      <c r="C49" s="10"/>
      <c r="D49" s="10"/>
      <c r="E49" s="10"/>
      <c r="F49" s="10"/>
      <c r="G49" s="10"/>
      <c r="H49" s="10"/>
    </row>
    <row r="50" spans="1:8" ht="30" customHeight="1" x14ac:dyDescent="0.2">
      <c r="A50" s="5" t="s">
        <v>972</v>
      </c>
      <c r="B50" s="5" t="s">
        <v>973</v>
      </c>
      <c r="C50" s="5" t="s">
        <v>974</v>
      </c>
      <c r="D50" s="5"/>
      <c r="E50" s="5"/>
      <c r="F50" s="5"/>
      <c r="G50" s="5" t="s">
        <v>975</v>
      </c>
      <c r="H50" s="5"/>
    </row>
    <row r="51" spans="1:8" ht="57" customHeight="1" x14ac:dyDescent="0.2">
      <c r="A51" s="27" t="s">
        <v>976</v>
      </c>
      <c r="B51" s="28">
        <v>6</v>
      </c>
      <c r="C51" s="29">
        <f t="shared" ref="C51:C56" si="0">B51/$B$57</f>
        <v>0.16216216216216217</v>
      </c>
      <c r="D51" s="30"/>
      <c r="E51" s="30"/>
      <c r="F51" s="30"/>
      <c r="G51" s="8" t="s">
        <v>977</v>
      </c>
      <c r="H51" s="30"/>
    </row>
    <row r="52" spans="1:8" ht="45.75" customHeight="1" x14ac:dyDescent="0.2">
      <c r="A52" s="27" t="s">
        <v>978</v>
      </c>
      <c r="B52" s="28">
        <v>6</v>
      </c>
      <c r="C52" s="29">
        <f t="shared" si="0"/>
        <v>0.16216216216216217</v>
      </c>
      <c r="D52" s="30"/>
      <c r="E52" s="30"/>
      <c r="F52" s="30"/>
      <c r="G52" s="8" t="s">
        <v>979</v>
      </c>
      <c r="H52" s="30"/>
    </row>
    <row r="53" spans="1:8" ht="34.5" customHeight="1" x14ac:dyDescent="0.2">
      <c r="A53" s="27" t="s">
        <v>980</v>
      </c>
      <c r="B53" s="28">
        <v>4</v>
      </c>
      <c r="C53" s="29">
        <f t="shared" si="0"/>
        <v>0.10810810810810811</v>
      </c>
      <c r="D53" s="30"/>
      <c r="E53" s="30"/>
      <c r="F53" s="30"/>
      <c r="G53" s="8" t="s">
        <v>981</v>
      </c>
      <c r="H53" s="30"/>
    </row>
    <row r="54" spans="1:8" ht="79.5" customHeight="1" x14ac:dyDescent="0.2">
      <c r="A54" s="27" t="s">
        <v>982</v>
      </c>
      <c r="B54" s="28">
        <v>10</v>
      </c>
      <c r="C54" s="29">
        <f t="shared" si="0"/>
        <v>0.27027027027027029</v>
      </c>
      <c r="D54" s="30"/>
      <c r="E54" s="30"/>
      <c r="F54" s="30"/>
      <c r="G54" s="8" t="s">
        <v>983</v>
      </c>
      <c r="H54" s="30"/>
    </row>
    <row r="55" spans="1:8" ht="45.75" customHeight="1" x14ac:dyDescent="0.2">
      <c r="A55" s="27" t="s">
        <v>406</v>
      </c>
      <c r="B55" s="28">
        <v>4</v>
      </c>
      <c r="C55" s="29">
        <f t="shared" si="0"/>
        <v>0.10810810810810811</v>
      </c>
      <c r="D55" s="30"/>
      <c r="E55" s="30"/>
      <c r="F55" s="30"/>
      <c r="G55" s="8" t="s">
        <v>984</v>
      </c>
      <c r="H55" s="30"/>
    </row>
    <row r="56" spans="1:8" ht="57" customHeight="1" x14ac:dyDescent="0.2">
      <c r="A56" s="27" t="s">
        <v>985</v>
      </c>
      <c r="B56" s="28">
        <v>7</v>
      </c>
      <c r="C56" s="29">
        <f t="shared" si="0"/>
        <v>0.1891891891891892</v>
      </c>
      <c r="D56" s="30"/>
      <c r="E56" s="30"/>
      <c r="F56" s="30"/>
      <c r="G56" s="8" t="s">
        <v>986</v>
      </c>
      <c r="H56" s="30"/>
    </row>
    <row r="57" spans="1:8" ht="15" customHeight="1" x14ac:dyDescent="0.2">
      <c r="A57" s="31" t="s">
        <v>987</v>
      </c>
      <c r="B57" s="32">
        <f>SUM(B51:B56)</f>
        <v>37</v>
      </c>
      <c r="C57" s="33">
        <f>SUM(C51:C56)</f>
        <v>1</v>
      </c>
      <c r="D57" s="34"/>
      <c r="E57" s="34"/>
      <c r="F57" s="34"/>
      <c r="G57" s="35" t="s">
        <v>988</v>
      </c>
      <c r="H57" s="34"/>
    </row>
    <row r="59" spans="1:8" ht="18" customHeight="1" x14ac:dyDescent="0.2">
      <c r="A59" s="12" t="s">
        <v>989</v>
      </c>
      <c r="B59" s="13"/>
      <c r="C59" s="13"/>
      <c r="D59" s="13"/>
      <c r="E59" s="13"/>
      <c r="F59" s="13"/>
      <c r="G59" s="13"/>
      <c r="H59" s="13"/>
    </row>
    <row r="60" spans="1:8" ht="30" customHeight="1" x14ac:dyDescent="0.2">
      <c r="A60" s="5" t="s">
        <v>990</v>
      </c>
      <c r="B60" s="5" t="s">
        <v>991</v>
      </c>
      <c r="C60" s="5"/>
      <c r="D60" s="5"/>
      <c r="E60" s="5"/>
      <c r="F60" s="5"/>
      <c r="G60" s="5"/>
      <c r="H60" s="5" t="s">
        <v>992</v>
      </c>
    </row>
    <row r="61" spans="1:8" ht="147" customHeight="1" x14ac:dyDescent="0.2">
      <c r="A61" s="6" t="s">
        <v>993</v>
      </c>
      <c r="B61" s="8" t="s">
        <v>994</v>
      </c>
      <c r="C61" s="6"/>
      <c r="D61" s="6"/>
      <c r="E61" s="6"/>
      <c r="F61" s="6"/>
      <c r="G61" s="6"/>
      <c r="H61" s="8" t="s">
        <v>995</v>
      </c>
    </row>
    <row r="62" spans="1:8" ht="135.75" customHeight="1" x14ac:dyDescent="0.2">
      <c r="A62" s="6" t="s">
        <v>996</v>
      </c>
      <c r="B62" s="8" t="s">
        <v>997</v>
      </c>
      <c r="C62" s="6"/>
      <c r="D62" s="6"/>
      <c r="E62" s="6"/>
      <c r="F62" s="6"/>
      <c r="G62" s="6"/>
      <c r="H62" s="8" t="s">
        <v>998</v>
      </c>
    </row>
    <row r="63" spans="1:8" ht="90.75" customHeight="1" x14ac:dyDescent="0.2">
      <c r="A63" s="6" t="s">
        <v>999</v>
      </c>
      <c r="B63" s="8" t="s">
        <v>1000</v>
      </c>
      <c r="C63" s="6"/>
      <c r="D63" s="6"/>
      <c r="E63" s="6"/>
      <c r="F63" s="6"/>
      <c r="G63" s="6"/>
      <c r="H63" s="8" t="s">
        <v>1001</v>
      </c>
    </row>
    <row r="64" spans="1:8" ht="102" customHeight="1" x14ac:dyDescent="0.2">
      <c r="A64" s="6" t="s">
        <v>1002</v>
      </c>
      <c r="B64" s="8" t="s">
        <v>1003</v>
      </c>
      <c r="C64" s="6"/>
      <c r="D64" s="6"/>
      <c r="E64" s="6"/>
      <c r="F64" s="6"/>
      <c r="G64" s="6"/>
      <c r="H64" s="8" t="s">
        <v>1004</v>
      </c>
    </row>
    <row r="65" spans="1:8" ht="113.25" customHeight="1" x14ac:dyDescent="0.2">
      <c r="A65" s="6" t="s">
        <v>1005</v>
      </c>
      <c r="B65" s="8" t="s">
        <v>1006</v>
      </c>
      <c r="C65" s="6"/>
      <c r="D65" s="6"/>
      <c r="E65" s="6"/>
      <c r="F65" s="6"/>
      <c r="G65" s="6"/>
      <c r="H65" s="8" t="s">
        <v>1007</v>
      </c>
    </row>
    <row r="66" spans="1:8" ht="113.25" customHeight="1" x14ac:dyDescent="0.2">
      <c r="A66" s="6" t="s">
        <v>1008</v>
      </c>
      <c r="B66" s="8" t="s">
        <v>1009</v>
      </c>
      <c r="C66" s="6"/>
      <c r="D66" s="6"/>
      <c r="E66" s="6"/>
      <c r="F66" s="6"/>
      <c r="G66" s="6"/>
      <c r="H66" s="8" t="s">
        <v>1010</v>
      </c>
    </row>
  </sheetData>
  <mergeCells count="1">
    <mergeCell ref="A2:H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E6470"/>
  </sheetPr>
  <dimension ref="A1:H53"/>
  <sheetViews>
    <sheetView showGridLines="0" workbookViewId="0">
      <pane ySplit="3" topLeftCell="A4" activePane="bottomLeft" state="frozen"/>
      <selection pane="bottomLeft"/>
    </sheetView>
  </sheetViews>
  <sheetFormatPr baseColWidth="10" defaultColWidth="8.83203125" defaultRowHeight="15" x14ac:dyDescent="0.2"/>
  <cols>
    <col min="1" max="1" width="26" customWidth="1"/>
    <col min="2" max="2" width="22" customWidth="1"/>
    <col min="3" max="3" width="26" customWidth="1"/>
    <col min="4" max="4" width="12" customWidth="1"/>
    <col min="5" max="5" width="20" customWidth="1"/>
    <col min="7" max="7" width="18" customWidth="1"/>
    <col min="8" max="8" width="34" customWidth="1"/>
  </cols>
  <sheetData>
    <row r="1" spans="1:8" ht="24" customHeight="1" x14ac:dyDescent="0.2">
      <c r="A1" s="1" t="s">
        <v>1011</v>
      </c>
      <c r="B1" s="2"/>
      <c r="C1" s="2"/>
      <c r="D1" s="2"/>
      <c r="E1" s="2"/>
      <c r="F1" s="2"/>
      <c r="G1" s="2"/>
      <c r="H1" s="2"/>
    </row>
    <row r="2" spans="1:8" ht="27.75" customHeight="1" x14ac:dyDescent="0.2">
      <c r="A2" s="191" t="s">
        <v>1012</v>
      </c>
      <c r="B2" s="186"/>
      <c r="C2" s="186"/>
      <c r="D2" s="186"/>
      <c r="E2" s="186"/>
      <c r="F2" s="186"/>
      <c r="G2" s="186"/>
      <c r="H2" s="186"/>
    </row>
    <row r="4" spans="1:8" ht="30" customHeight="1" x14ac:dyDescent="0.2">
      <c r="A4" s="5" t="s">
        <v>350</v>
      </c>
      <c r="B4" s="5" t="s">
        <v>351</v>
      </c>
      <c r="C4" s="5" t="s">
        <v>1013</v>
      </c>
      <c r="D4" s="5" t="s">
        <v>1014</v>
      </c>
      <c r="E4" s="5" t="s">
        <v>354</v>
      </c>
      <c r="F4" s="5" t="s">
        <v>355</v>
      </c>
      <c r="G4" s="5" t="s">
        <v>356</v>
      </c>
      <c r="H4" s="5" t="s">
        <v>410</v>
      </c>
    </row>
    <row r="5" spans="1:8" ht="15" customHeight="1" x14ac:dyDescent="0.2">
      <c r="A5" s="6" t="s">
        <v>1015</v>
      </c>
      <c r="B5" s="6" t="s">
        <v>273</v>
      </c>
      <c r="C5" s="8" t="s">
        <v>1016</v>
      </c>
      <c r="D5" s="6" t="s">
        <v>1017</v>
      </c>
      <c r="E5" s="8" t="s">
        <v>397</v>
      </c>
      <c r="F5" s="6" t="s">
        <v>1018</v>
      </c>
      <c r="G5" s="6" t="s">
        <v>1019</v>
      </c>
      <c r="H5" s="8" t="s">
        <v>1020</v>
      </c>
    </row>
    <row r="6" spans="1:8" ht="23.25" customHeight="1" x14ac:dyDescent="0.2">
      <c r="A6" s="6" t="s">
        <v>1021</v>
      </c>
      <c r="B6" s="6" t="s">
        <v>757</v>
      </c>
      <c r="C6" s="8" t="s">
        <v>1022</v>
      </c>
      <c r="D6" s="6" t="s">
        <v>1017</v>
      </c>
      <c r="E6" s="8" t="s">
        <v>436</v>
      </c>
      <c r="F6" s="6" t="s">
        <v>1023</v>
      </c>
      <c r="G6" s="6" t="s">
        <v>1024</v>
      </c>
      <c r="H6" s="8" t="s">
        <v>1025</v>
      </c>
    </row>
    <row r="7" spans="1:8" ht="23.25" customHeight="1" x14ac:dyDescent="0.2">
      <c r="A7" s="6" t="s">
        <v>520</v>
      </c>
      <c r="B7" s="6" t="s">
        <v>1026</v>
      </c>
      <c r="C7" s="8" t="s">
        <v>1027</v>
      </c>
      <c r="D7" s="6" t="s">
        <v>1028</v>
      </c>
      <c r="E7" s="8" t="s">
        <v>674</v>
      </c>
      <c r="F7" s="6" t="s">
        <v>1029</v>
      </c>
      <c r="G7" s="6" t="s">
        <v>676</v>
      </c>
      <c r="H7" s="8" t="s">
        <v>1030</v>
      </c>
    </row>
    <row r="8" spans="1:8" ht="34.5" customHeight="1" x14ac:dyDescent="0.2">
      <c r="A8" s="6" t="s">
        <v>888</v>
      </c>
      <c r="B8" s="6" t="s">
        <v>889</v>
      </c>
      <c r="C8" s="8" t="s">
        <v>1031</v>
      </c>
      <c r="D8" s="6" t="s">
        <v>1032</v>
      </c>
      <c r="E8" s="8" t="s">
        <v>1033</v>
      </c>
      <c r="F8" s="6" t="s">
        <v>1034</v>
      </c>
      <c r="G8" s="6" t="s">
        <v>640</v>
      </c>
      <c r="H8" s="8" t="s">
        <v>1035</v>
      </c>
    </row>
    <row r="9" spans="1:8" ht="34.5" customHeight="1" x14ac:dyDescent="0.2">
      <c r="A9" s="6" t="s">
        <v>847</v>
      </c>
      <c r="B9" s="6" t="s">
        <v>679</v>
      </c>
      <c r="C9" s="8" t="s">
        <v>1036</v>
      </c>
      <c r="D9" s="6" t="s">
        <v>1032</v>
      </c>
      <c r="E9" s="8" t="s">
        <v>415</v>
      </c>
      <c r="F9" s="6" t="s">
        <v>1037</v>
      </c>
      <c r="G9" s="6" t="s">
        <v>1038</v>
      </c>
      <c r="H9" s="8" t="s">
        <v>1039</v>
      </c>
    </row>
    <row r="10" spans="1:8" ht="34.5" customHeight="1" x14ac:dyDescent="0.2">
      <c r="A10" s="6" t="s">
        <v>481</v>
      </c>
      <c r="B10" s="6" t="s">
        <v>1040</v>
      </c>
      <c r="C10" s="8" t="s">
        <v>483</v>
      </c>
      <c r="D10" s="6" t="s">
        <v>1032</v>
      </c>
      <c r="E10" s="8" t="s">
        <v>415</v>
      </c>
      <c r="F10" s="6" t="s">
        <v>485</v>
      </c>
      <c r="G10" s="6" t="s">
        <v>1041</v>
      </c>
      <c r="H10" s="8" t="s">
        <v>1042</v>
      </c>
    </row>
    <row r="11" spans="1:8" ht="23.25" customHeight="1" x14ac:dyDescent="0.2">
      <c r="A11" s="6" t="s">
        <v>371</v>
      </c>
      <c r="B11" s="6" t="s">
        <v>872</v>
      </c>
      <c r="C11" s="8" t="s">
        <v>1043</v>
      </c>
      <c r="D11" s="6" t="s">
        <v>1032</v>
      </c>
      <c r="E11" s="8" t="s">
        <v>234</v>
      </c>
      <c r="F11" s="6" t="s">
        <v>1044</v>
      </c>
      <c r="G11" s="6" t="s">
        <v>876</v>
      </c>
      <c r="H11" s="8" t="s">
        <v>1045</v>
      </c>
    </row>
    <row r="12" spans="1:8" ht="23.25" customHeight="1" x14ac:dyDescent="0.2">
      <c r="A12" s="6" t="s">
        <v>628</v>
      </c>
      <c r="B12" s="6" t="s">
        <v>629</v>
      </c>
      <c r="C12" s="8" t="s">
        <v>886</v>
      </c>
      <c r="D12" s="6" t="s">
        <v>1032</v>
      </c>
      <c r="E12" s="8" t="s">
        <v>397</v>
      </c>
      <c r="F12" s="6" t="s">
        <v>631</v>
      </c>
      <c r="G12" s="6" t="s">
        <v>1046</v>
      </c>
      <c r="H12" s="8" t="s">
        <v>1047</v>
      </c>
    </row>
    <row r="13" spans="1:8" ht="34.5" customHeight="1" x14ac:dyDescent="0.2">
      <c r="A13" s="6" t="s">
        <v>358</v>
      </c>
      <c r="B13" s="6" t="s">
        <v>278</v>
      </c>
      <c r="C13" s="8" t="s">
        <v>1048</v>
      </c>
      <c r="D13" s="6" t="s">
        <v>1049</v>
      </c>
      <c r="E13" s="8" t="s">
        <v>1050</v>
      </c>
      <c r="F13" s="6" t="s">
        <v>1051</v>
      </c>
      <c r="G13" s="6" t="s">
        <v>1052</v>
      </c>
      <c r="H13" s="8" t="s">
        <v>1053</v>
      </c>
    </row>
    <row r="14" spans="1:8" ht="23.25" customHeight="1" x14ac:dyDescent="0.2">
      <c r="A14" s="6" t="s">
        <v>536</v>
      </c>
      <c r="B14" s="6" t="s">
        <v>537</v>
      </c>
      <c r="C14" s="8" t="s">
        <v>900</v>
      </c>
      <c r="D14" s="6" t="s">
        <v>1032</v>
      </c>
      <c r="E14" s="8" t="s">
        <v>234</v>
      </c>
      <c r="F14" s="6" t="s">
        <v>405</v>
      </c>
      <c r="G14" s="6" t="s">
        <v>544</v>
      </c>
      <c r="H14" s="8"/>
    </row>
    <row r="15" spans="1:8" ht="23.25" customHeight="1" x14ac:dyDescent="0.2">
      <c r="A15" s="6" t="s">
        <v>529</v>
      </c>
      <c r="B15" s="6" t="s">
        <v>530</v>
      </c>
      <c r="C15" s="8" t="s">
        <v>896</v>
      </c>
      <c r="D15" s="6" t="s">
        <v>1032</v>
      </c>
      <c r="E15" s="8" t="s">
        <v>532</v>
      </c>
      <c r="F15" s="6" t="s">
        <v>897</v>
      </c>
      <c r="G15" s="6" t="s">
        <v>898</v>
      </c>
      <c r="H15" s="8"/>
    </row>
    <row r="16" spans="1:8" ht="23.25" customHeight="1" x14ac:dyDescent="0.2">
      <c r="A16" s="6" t="s">
        <v>540</v>
      </c>
      <c r="B16" s="6" t="s">
        <v>541</v>
      </c>
      <c r="C16" s="8" t="s">
        <v>1054</v>
      </c>
      <c r="D16" s="6" t="s">
        <v>1028</v>
      </c>
      <c r="E16" s="8" t="s">
        <v>543</v>
      </c>
      <c r="F16" s="6" t="s">
        <v>494</v>
      </c>
      <c r="G16" s="6" t="s">
        <v>544</v>
      </c>
      <c r="H16" s="8" t="s">
        <v>1055</v>
      </c>
    </row>
    <row r="17" spans="1:8" ht="34.5" customHeight="1" x14ac:dyDescent="0.2">
      <c r="A17" s="6" t="s">
        <v>904</v>
      </c>
      <c r="B17" s="6" t="s">
        <v>905</v>
      </c>
      <c r="C17" s="8" t="s">
        <v>1056</v>
      </c>
      <c r="D17" s="6" t="s">
        <v>1032</v>
      </c>
      <c r="E17" s="8" t="s">
        <v>1057</v>
      </c>
      <c r="F17" s="6" t="s">
        <v>1058</v>
      </c>
      <c r="G17" s="6" t="s">
        <v>1059</v>
      </c>
      <c r="H17" s="8" t="s">
        <v>1060</v>
      </c>
    </row>
    <row r="18" spans="1:8" ht="15" customHeight="1" x14ac:dyDescent="0.2">
      <c r="A18" s="6" t="s">
        <v>474</v>
      </c>
      <c r="B18" s="6" t="s">
        <v>475</v>
      </c>
      <c r="C18" s="8" t="s">
        <v>1061</v>
      </c>
      <c r="D18" s="6" t="s">
        <v>1032</v>
      </c>
      <c r="E18" s="8" t="s">
        <v>968</v>
      </c>
      <c r="F18" s="6" t="s">
        <v>1062</v>
      </c>
      <c r="G18" s="6" t="s">
        <v>479</v>
      </c>
      <c r="H18" s="8" t="s">
        <v>1063</v>
      </c>
    </row>
    <row r="19" spans="1:8" ht="15" customHeight="1" x14ac:dyDescent="0.2">
      <c r="A19" s="6" t="s">
        <v>553</v>
      </c>
      <c r="B19" s="6" t="s">
        <v>554</v>
      </c>
      <c r="C19" s="8" t="s">
        <v>1064</v>
      </c>
      <c r="D19" s="6" t="s">
        <v>1032</v>
      </c>
      <c r="E19" s="8" t="s">
        <v>555</v>
      </c>
      <c r="F19" s="6" t="s">
        <v>556</v>
      </c>
      <c r="G19" s="6" t="s">
        <v>1065</v>
      </c>
      <c r="H19" s="8"/>
    </row>
    <row r="20" spans="1:8" ht="23.25" customHeight="1" x14ac:dyDescent="0.2">
      <c r="A20" s="6" t="s">
        <v>365</v>
      </c>
      <c r="B20" s="6" t="s">
        <v>366</v>
      </c>
      <c r="C20" s="8" t="s">
        <v>1066</v>
      </c>
      <c r="D20" s="6" t="s">
        <v>1032</v>
      </c>
      <c r="E20" s="8" t="s">
        <v>368</v>
      </c>
      <c r="F20" s="6" t="s">
        <v>608</v>
      </c>
      <c r="G20" s="6" t="s">
        <v>837</v>
      </c>
      <c r="H20" s="8" t="s">
        <v>1067</v>
      </c>
    </row>
    <row r="21" spans="1:8" ht="23.25" customHeight="1" x14ac:dyDescent="0.2">
      <c r="A21" s="6" t="s">
        <v>379</v>
      </c>
      <c r="B21" s="6" t="s">
        <v>380</v>
      </c>
      <c r="C21" s="8" t="s">
        <v>1068</v>
      </c>
      <c r="D21" s="6" t="s">
        <v>1032</v>
      </c>
      <c r="E21" s="8" t="s">
        <v>382</v>
      </c>
      <c r="F21" s="6" t="s">
        <v>383</v>
      </c>
      <c r="G21" s="6" t="s">
        <v>1069</v>
      </c>
      <c r="H21" s="8" t="s">
        <v>1070</v>
      </c>
    </row>
    <row r="22" spans="1:8" ht="23.25" customHeight="1" x14ac:dyDescent="0.2">
      <c r="A22" s="6" t="s">
        <v>841</v>
      </c>
      <c r="B22" s="6" t="s">
        <v>605</v>
      </c>
      <c r="C22" s="8" t="s">
        <v>606</v>
      </c>
      <c r="D22" s="6" t="s">
        <v>1032</v>
      </c>
      <c r="E22" s="8" t="s">
        <v>415</v>
      </c>
      <c r="F22" s="6" t="s">
        <v>608</v>
      </c>
      <c r="G22" s="6" t="s">
        <v>1071</v>
      </c>
      <c r="H22" s="8" t="s">
        <v>1072</v>
      </c>
    </row>
    <row r="23" spans="1:8" ht="23.25" customHeight="1" x14ac:dyDescent="0.2">
      <c r="A23" s="6" t="s">
        <v>1073</v>
      </c>
      <c r="B23" s="6" t="s">
        <v>1074</v>
      </c>
      <c r="C23" s="8" t="s">
        <v>1075</v>
      </c>
      <c r="D23" s="6" t="s">
        <v>1032</v>
      </c>
      <c r="E23" s="8" t="s">
        <v>1076</v>
      </c>
      <c r="F23" s="6" t="s">
        <v>405</v>
      </c>
      <c r="G23" s="6" t="s">
        <v>438</v>
      </c>
      <c r="H23" s="8" t="s">
        <v>1077</v>
      </c>
    </row>
    <row r="24" spans="1:8" ht="34.5" customHeight="1" x14ac:dyDescent="0.2">
      <c r="A24" s="6" t="s">
        <v>1078</v>
      </c>
      <c r="B24" s="6" t="s">
        <v>1079</v>
      </c>
      <c r="C24" s="8" t="s">
        <v>1080</v>
      </c>
      <c r="D24" s="6" t="s">
        <v>1032</v>
      </c>
      <c r="E24" s="8" t="s">
        <v>1081</v>
      </c>
      <c r="F24" s="6" t="s">
        <v>1082</v>
      </c>
      <c r="G24" s="6" t="s">
        <v>1083</v>
      </c>
      <c r="H24" s="8" t="s">
        <v>1084</v>
      </c>
    </row>
    <row r="26" spans="1:8" ht="18" customHeight="1" x14ac:dyDescent="0.2">
      <c r="A26" s="9" t="s">
        <v>1085</v>
      </c>
      <c r="B26" s="10"/>
      <c r="C26" s="10"/>
      <c r="D26" s="10"/>
      <c r="E26" s="10"/>
      <c r="F26" s="10"/>
      <c r="G26" s="10"/>
      <c r="H26" s="10"/>
    </row>
    <row r="27" spans="1:8" ht="30" customHeight="1" x14ac:dyDescent="0.2">
      <c r="A27" s="5" t="s">
        <v>1086</v>
      </c>
      <c r="B27" s="5" t="s">
        <v>350</v>
      </c>
      <c r="C27" s="5" t="s">
        <v>351</v>
      </c>
      <c r="D27" s="5" t="s">
        <v>356</v>
      </c>
      <c r="E27" s="5"/>
      <c r="F27" s="5" t="s">
        <v>1087</v>
      </c>
      <c r="G27" s="5"/>
      <c r="H27" s="5" t="s">
        <v>1088</v>
      </c>
    </row>
    <row r="28" spans="1:8" ht="15" customHeight="1" x14ac:dyDescent="0.2">
      <c r="A28" s="6">
        <v>1</v>
      </c>
      <c r="B28" s="6" t="s">
        <v>520</v>
      </c>
      <c r="C28" s="6" t="s">
        <v>1026</v>
      </c>
      <c r="D28" s="6" t="s">
        <v>1089</v>
      </c>
      <c r="E28" s="6"/>
      <c r="F28" s="8" t="s">
        <v>1090</v>
      </c>
      <c r="G28" s="6"/>
      <c r="H28" s="8" t="s">
        <v>1091</v>
      </c>
    </row>
    <row r="29" spans="1:8" ht="68.25" customHeight="1" x14ac:dyDescent="0.2">
      <c r="A29" s="6">
        <v>2</v>
      </c>
      <c r="B29" s="6" t="s">
        <v>888</v>
      </c>
      <c r="C29" s="6" t="s">
        <v>889</v>
      </c>
      <c r="D29" s="6" t="s">
        <v>1092</v>
      </c>
      <c r="E29" s="6"/>
      <c r="F29" s="8" t="s">
        <v>1093</v>
      </c>
      <c r="G29" s="6"/>
      <c r="H29" s="8" t="s">
        <v>1094</v>
      </c>
    </row>
    <row r="30" spans="1:8" ht="34.5" customHeight="1" x14ac:dyDescent="0.2">
      <c r="A30" s="6">
        <v>3</v>
      </c>
      <c r="B30" s="6" t="s">
        <v>847</v>
      </c>
      <c r="C30" s="6" t="s">
        <v>1095</v>
      </c>
      <c r="D30" s="6" t="s">
        <v>851</v>
      </c>
      <c r="E30" s="6"/>
      <c r="F30" s="8" t="s">
        <v>1096</v>
      </c>
      <c r="G30" s="6"/>
      <c r="H30" s="8" t="s">
        <v>1097</v>
      </c>
    </row>
    <row r="31" spans="1:8" ht="23.25" customHeight="1" x14ac:dyDescent="0.2">
      <c r="A31" s="6">
        <v>4</v>
      </c>
      <c r="B31" s="6" t="s">
        <v>481</v>
      </c>
      <c r="C31" s="6" t="s">
        <v>881</v>
      </c>
      <c r="D31" s="6" t="s">
        <v>883</v>
      </c>
      <c r="E31" s="6"/>
      <c r="F31" s="8" t="s">
        <v>1098</v>
      </c>
      <c r="G31" s="6"/>
      <c r="H31" s="8" t="s">
        <v>1099</v>
      </c>
    </row>
    <row r="32" spans="1:8" ht="23.25" customHeight="1" x14ac:dyDescent="0.2">
      <c r="A32" s="6">
        <v>5</v>
      </c>
      <c r="B32" s="6" t="s">
        <v>371</v>
      </c>
      <c r="C32" s="6" t="s">
        <v>872</v>
      </c>
      <c r="D32" s="6" t="s">
        <v>876</v>
      </c>
      <c r="E32" s="6"/>
      <c r="F32" s="8" t="s">
        <v>1100</v>
      </c>
      <c r="G32" s="6"/>
      <c r="H32" s="8" t="s">
        <v>1101</v>
      </c>
    </row>
    <row r="33" spans="1:8" ht="23.25" customHeight="1" x14ac:dyDescent="0.2">
      <c r="A33" s="6">
        <v>6</v>
      </c>
      <c r="B33" s="6" t="s">
        <v>1102</v>
      </c>
      <c r="C33" s="6" t="s">
        <v>1103</v>
      </c>
      <c r="D33" s="6" t="s">
        <v>544</v>
      </c>
      <c r="E33" s="6"/>
      <c r="F33" s="8" t="s">
        <v>1104</v>
      </c>
      <c r="G33" s="6"/>
      <c r="H33" s="8" t="s">
        <v>1105</v>
      </c>
    </row>
    <row r="34" spans="1:8" ht="15" customHeight="1" x14ac:dyDescent="0.2">
      <c r="A34" s="6">
        <v>7</v>
      </c>
      <c r="B34" s="6" t="s">
        <v>536</v>
      </c>
      <c r="C34" s="6" t="s">
        <v>1106</v>
      </c>
      <c r="D34" s="6" t="s">
        <v>544</v>
      </c>
      <c r="E34" s="6"/>
      <c r="F34" s="8"/>
      <c r="G34" s="6"/>
      <c r="H34" s="8" t="s">
        <v>1107</v>
      </c>
    </row>
    <row r="35" spans="1:8" ht="23.25" customHeight="1" x14ac:dyDescent="0.2">
      <c r="A35" s="6">
        <v>8</v>
      </c>
      <c r="B35" s="6" t="s">
        <v>904</v>
      </c>
      <c r="C35" s="6" t="s">
        <v>1108</v>
      </c>
      <c r="D35" s="6" t="s">
        <v>1109</v>
      </c>
      <c r="E35" s="6"/>
      <c r="F35" s="8" t="s">
        <v>1110</v>
      </c>
      <c r="G35" s="6"/>
      <c r="H35" s="8" t="s">
        <v>1111</v>
      </c>
    </row>
    <row r="36" spans="1:8" ht="34.5" customHeight="1" x14ac:dyDescent="0.2">
      <c r="A36" s="6">
        <v>9</v>
      </c>
      <c r="B36" s="6" t="s">
        <v>878</v>
      </c>
      <c r="C36" s="6" t="s">
        <v>278</v>
      </c>
      <c r="D36" s="6" t="s">
        <v>1112</v>
      </c>
      <c r="E36" s="6"/>
      <c r="F36" s="8" t="s">
        <v>1113</v>
      </c>
      <c r="G36" s="6"/>
      <c r="H36" s="8" t="s">
        <v>1114</v>
      </c>
    </row>
    <row r="37" spans="1:8" ht="23.25" customHeight="1" x14ac:dyDescent="0.2">
      <c r="A37" s="6" t="s">
        <v>1115</v>
      </c>
      <c r="B37" s="6" t="s">
        <v>1078</v>
      </c>
      <c r="C37" s="6" t="s">
        <v>1079</v>
      </c>
      <c r="D37" s="6" t="s">
        <v>1083</v>
      </c>
      <c r="E37" s="6"/>
      <c r="F37" s="8" t="s">
        <v>1116</v>
      </c>
      <c r="G37" s="6"/>
      <c r="H37" s="8" t="s">
        <v>1117</v>
      </c>
    </row>
    <row r="38" spans="1:8" ht="27.75" customHeight="1" x14ac:dyDescent="0.2">
      <c r="A38" s="196" t="s">
        <v>1118</v>
      </c>
      <c r="B38" s="186"/>
      <c r="C38" s="186"/>
      <c r="D38" s="186"/>
      <c r="E38" s="186"/>
      <c r="F38" s="186"/>
      <c r="G38" s="186"/>
      <c r="H38" s="186"/>
    </row>
    <row r="40" spans="1:8" ht="18" customHeight="1" x14ac:dyDescent="0.2">
      <c r="A40" s="3" t="s">
        <v>1119</v>
      </c>
      <c r="B40" s="4"/>
      <c r="C40" s="4"/>
      <c r="D40" s="4"/>
      <c r="E40" s="4"/>
      <c r="F40" s="4"/>
      <c r="G40" s="4"/>
      <c r="H40" s="4"/>
    </row>
    <row r="41" spans="1:8" ht="30" customHeight="1" x14ac:dyDescent="0.2">
      <c r="A41" s="5" t="s">
        <v>1120</v>
      </c>
      <c r="B41" s="5" t="s">
        <v>350</v>
      </c>
      <c r="C41" s="5" t="s">
        <v>351</v>
      </c>
      <c r="D41" s="5" t="s">
        <v>356</v>
      </c>
      <c r="E41" s="5"/>
      <c r="F41" s="5" t="s">
        <v>1121</v>
      </c>
      <c r="G41" s="5"/>
      <c r="H41" s="5" t="s">
        <v>1122</v>
      </c>
    </row>
    <row r="42" spans="1:8" ht="68.25" customHeight="1" x14ac:dyDescent="0.2">
      <c r="A42" s="6" t="s">
        <v>1123</v>
      </c>
      <c r="B42" s="6" t="s">
        <v>878</v>
      </c>
      <c r="C42" s="6" t="s">
        <v>359</v>
      </c>
      <c r="D42" s="6" t="s">
        <v>1112</v>
      </c>
      <c r="E42" s="6"/>
      <c r="F42" s="8" t="s">
        <v>1124</v>
      </c>
      <c r="G42" s="6"/>
      <c r="H42" s="8" t="s">
        <v>1125</v>
      </c>
    </row>
    <row r="43" spans="1:8" ht="57" customHeight="1" x14ac:dyDescent="0.2">
      <c r="A43" s="6" t="s">
        <v>1126</v>
      </c>
      <c r="B43" s="6" t="s">
        <v>1127</v>
      </c>
      <c r="C43" s="6" t="s">
        <v>380</v>
      </c>
      <c r="D43" s="6" t="s">
        <v>1128</v>
      </c>
      <c r="E43" s="6"/>
      <c r="F43" s="8" t="s">
        <v>1129</v>
      </c>
      <c r="G43" s="6"/>
      <c r="H43" s="8" t="s">
        <v>1130</v>
      </c>
    </row>
    <row r="44" spans="1:8" ht="45.75" customHeight="1" x14ac:dyDescent="0.2">
      <c r="A44" s="6" t="s">
        <v>1131</v>
      </c>
      <c r="B44" s="6" t="s">
        <v>1132</v>
      </c>
      <c r="C44" s="6" t="s">
        <v>1133</v>
      </c>
      <c r="D44" s="6" t="s">
        <v>369</v>
      </c>
      <c r="E44" s="6"/>
      <c r="F44" s="8" t="s">
        <v>1134</v>
      </c>
      <c r="G44" s="6"/>
      <c r="H44" s="8" t="s">
        <v>1135</v>
      </c>
    </row>
    <row r="45" spans="1:8" ht="15" customHeight="1" x14ac:dyDescent="0.2">
      <c r="A45" s="6" t="s">
        <v>1136</v>
      </c>
      <c r="B45" s="6" t="s">
        <v>1137</v>
      </c>
      <c r="C45" s="6" t="s">
        <v>1138</v>
      </c>
      <c r="D45" s="6" t="s">
        <v>369</v>
      </c>
      <c r="E45" s="6"/>
      <c r="F45" s="8" t="s">
        <v>1139</v>
      </c>
      <c r="G45" s="6"/>
      <c r="H45" s="8" t="s">
        <v>1140</v>
      </c>
    </row>
    <row r="46" spans="1:8" ht="57" customHeight="1" x14ac:dyDescent="0.2">
      <c r="A46" s="6" t="s">
        <v>1141</v>
      </c>
      <c r="B46" s="6" t="s">
        <v>371</v>
      </c>
      <c r="C46" s="6" t="s">
        <v>372</v>
      </c>
      <c r="D46" s="6" t="s">
        <v>377</v>
      </c>
      <c r="E46" s="6"/>
      <c r="F46" s="8" t="s">
        <v>1142</v>
      </c>
      <c r="G46" s="6"/>
      <c r="H46" s="8" t="s">
        <v>1143</v>
      </c>
    </row>
    <row r="47" spans="1:8" ht="23.25" customHeight="1" x14ac:dyDescent="0.2">
      <c r="A47" s="6" t="s">
        <v>1144</v>
      </c>
      <c r="B47" s="6" t="s">
        <v>1145</v>
      </c>
      <c r="C47" s="6" t="s">
        <v>394</v>
      </c>
      <c r="D47" s="6" t="s">
        <v>399</v>
      </c>
      <c r="E47" s="6"/>
      <c r="F47" s="8" t="s">
        <v>1146</v>
      </c>
      <c r="G47" s="6"/>
      <c r="H47" s="8" t="s">
        <v>1147</v>
      </c>
    </row>
    <row r="48" spans="1:8" ht="45.75" customHeight="1" x14ac:dyDescent="0.2">
      <c r="A48" s="6" t="s">
        <v>1148</v>
      </c>
      <c r="B48" s="6" t="s">
        <v>1102</v>
      </c>
      <c r="C48" s="6" t="s">
        <v>1149</v>
      </c>
      <c r="D48" s="6" t="s">
        <v>1150</v>
      </c>
      <c r="E48" s="6"/>
      <c r="F48" s="8" t="s">
        <v>1151</v>
      </c>
      <c r="G48" s="6"/>
      <c r="H48" s="8" t="s">
        <v>1152</v>
      </c>
    </row>
    <row r="49" spans="1:8" ht="102" customHeight="1" x14ac:dyDescent="0.2">
      <c r="A49" s="6" t="s">
        <v>1153</v>
      </c>
      <c r="B49" s="6" t="s">
        <v>1154</v>
      </c>
      <c r="C49" s="6" t="s">
        <v>1155</v>
      </c>
      <c r="D49" s="6" t="s">
        <v>1083</v>
      </c>
      <c r="E49" s="6"/>
      <c r="F49" s="8" t="s">
        <v>1156</v>
      </c>
      <c r="G49" s="6"/>
      <c r="H49" s="8" t="s">
        <v>1157</v>
      </c>
    </row>
    <row r="50" spans="1:8" ht="68.25" customHeight="1" x14ac:dyDescent="0.2">
      <c r="A50" s="6" t="s">
        <v>1158</v>
      </c>
      <c r="B50" s="6" t="s">
        <v>1159</v>
      </c>
      <c r="C50" s="6" t="s">
        <v>1160</v>
      </c>
      <c r="D50" s="6" t="s">
        <v>406</v>
      </c>
      <c r="E50" s="6"/>
      <c r="F50" s="8" t="s">
        <v>1161</v>
      </c>
      <c r="G50" s="6"/>
      <c r="H50" s="8" t="s">
        <v>1162</v>
      </c>
    </row>
    <row r="51" spans="1:8" ht="57" customHeight="1" x14ac:dyDescent="0.2">
      <c r="A51" s="6" t="s">
        <v>1163</v>
      </c>
      <c r="B51" s="6" t="s">
        <v>1164</v>
      </c>
      <c r="C51" s="6" t="s">
        <v>1165</v>
      </c>
      <c r="D51" s="6" t="s">
        <v>406</v>
      </c>
      <c r="E51" s="6"/>
      <c r="F51" s="8" t="s">
        <v>1166</v>
      </c>
      <c r="G51" s="6"/>
      <c r="H51" s="8" t="s">
        <v>1167</v>
      </c>
    </row>
    <row r="52" spans="1:8" ht="23.25" customHeight="1" x14ac:dyDescent="0.2">
      <c r="A52" s="6" t="s">
        <v>1168</v>
      </c>
      <c r="B52" s="6" t="s">
        <v>1169</v>
      </c>
      <c r="C52" s="6" t="s">
        <v>1170</v>
      </c>
      <c r="D52" s="6" t="s">
        <v>406</v>
      </c>
      <c r="E52" s="6"/>
      <c r="F52" s="8" t="s">
        <v>1171</v>
      </c>
      <c r="G52" s="6"/>
      <c r="H52" s="8" t="s">
        <v>1172</v>
      </c>
    </row>
    <row r="53" spans="1:8" ht="55.5" customHeight="1" x14ac:dyDescent="0.2">
      <c r="A53" s="196" t="s">
        <v>1173</v>
      </c>
      <c r="B53" s="186"/>
      <c r="C53" s="186"/>
      <c r="D53" s="186"/>
      <c r="E53" s="186"/>
      <c r="F53" s="186"/>
      <c r="G53" s="186"/>
      <c r="H53" s="186"/>
    </row>
  </sheetData>
  <mergeCells count="3">
    <mergeCell ref="A38:H38"/>
    <mergeCell ref="A2:H2"/>
    <mergeCell ref="A53:H5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E6470"/>
  </sheetPr>
  <dimension ref="A1:I53"/>
  <sheetViews>
    <sheetView showGridLines="0" workbookViewId="0">
      <pane ySplit="3" topLeftCell="A27" activePane="bottomLeft" state="frozen"/>
      <selection pane="bottomLeft"/>
    </sheetView>
  </sheetViews>
  <sheetFormatPr baseColWidth="10" defaultColWidth="8.83203125" defaultRowHeight="15" x14ac:dyDescent="0.2"/>
  <cols>
    <col min="1" max="1" width="26" customWidth="1"/>
    <col min="2" max="2" width="12" customWidth="1"/>
    <col min="3" max="3" width="26" customWidth="1"/>
    <col min="4" max="4" width="24" customWidth="1"/>
    <col min="5" max="5" width="22" customWidth="1"/>
    <col min="6" max="6" width="20" customWidth="1"/>
    <col min="7" max="7" width="10" customWidth="1"/>
    <col min="8" max="8" width="8" customWidth="1"/>
    <col min="9" max="9" width="26" customWidth="1"/>
  </cols>
  <sheetData>
    <row r="1" spans="1:9" ht="24" customHeight="1" x14ac:dyDescent="0.2">
      <c r="A1" s="1" t="s">
        <v>1174</v>
      </c>
      <c r="B1" s="2"/>
      <c r="C1" s="2"/>
      <c r="D1" s="2"/>
      <c r="E1" s="2"/>
      <c r="F1" s="2"/>
      <c r="G1" s="2"/>
      <c r="H1" s="2"/>
      <c r="I1" s="2"/>
    </row>
    <row r="2" spans="1:9" ht="27.75" customHeight="1" x14ac:dyDescent="0.2">
      <c r="A2" s="191" t="s">
        <v>1175</v>
      </c>
      <c r="B2" s="186"/>
      <c r="C2" s="186"/>
      <c r="D2" s="186"/>
      <c r="E2" s="186"/>
      <c r="F2" s="186"/>
      <c r="G2" s="186"/>
      <c r="H2" s="186"/>
      <c r="I2" s="186"/>
    </row>
    <row r="4" spans="1:9" ht="18" customHeight="1" x14ac:dyDescent="0.2">
      <c r="A4" s="3" t="s">
        <v>1176</v>
      </c>
      <c r="B4" s="4"/>
      <c r="C4" s="4"/>
      <c r="D4" s="4"/>
      <c r="E4" s="4"/>
      <c r="F4" s="4"/>
      <c r="G4" s="4"/>
      <c r="H4" s="4"/>
      <c r="I4" s="4"/>
    </row>
    <row r="5" spans="1:9" ht="30" customHeight="1" x14ac:dyDescent="0.2">
      <c r="A5" s="5" t="s">
        <v>351</v>
      </c>
      <c r="B5" s="5" t="s">
        <v>1177</v>
      </c>
      <c r="C5" s="5" t="s">
        <v>1178</v>
      </c>
      <c r="D5" s="5" t="s">
        <v>207</v>
      </c>
      <c r="E5" s="5" t="s">
        <v>650</v>
      </c>
      <c r="F5" s="5" t="s">
        <v>355</v>
      </c>
      <c r="G5" s="5" t="s">
        <v>1179</v>
      </c>
      <c r="H5" s="5" t="s">
        <v>1180</v>
      </c>
      <c r="I5" s="5" t="s">
        <v>1181</v>
      </c>
    </row>
    <row r="6" spans="1:9" ht="68.25" customHeight="1" x14ac:dyDescent="0.2">
      <c r="A6" s="6" t="s">
        <v>1182</v>
      </c>
      <c r="B6" s="6">
        <v>836564</v>
      </c>
      <c r="C6" s="8" t="s">
        <v>1183</v>
      </c>
      <c r="D6" s="8" t="s">
        <v>1184</v>
      </c>
      <c r="E6" s="8" t="s">
        <v>1185</v>
      </c>
      <c r="F6" s="8" t="s">
        <v>1186</v>
      </c>
      <c r="G6" s="6" t="s">
        <v>1179</v>
      </c>
      <c r="H6" s="6" t="s">
        <v>1180</v>
      </c>
      <c r="I6" s="8" t="s">
        <v>1187</v>
      </c>
    </row>
    <row r="7" spans="1:9" ht="34.5" customHeight="1" x14ac:dyDescent="0.2">
      <c r="A7" s="6" t="s">
        <v>679</v>
      </c>
      <c r="B7" s="6">
        <v>1498382</v>
      </c>
      <c r="C7" s="8" t="s">
        <v>1188</v>
      </c>
      <c r="D7" s="8" t="s">
        <v>1189</v>
      </c>
      <c r="E7" s="8" t="s">
        <v>1190</v>
      </c>
      <c r="F7" s="8" t="s">
        <v>1191</v>
      </c>
      <c r="G7" s="6"/>
      <c r="H7" s="6"/>
      <c r="I7" s="8" t="s">
        <v>1192</v>
      </c>
    </row>
    <row r="8" spans="1:9" ht="34.5" customHeight="1" x14ac:dyDescent="0.2">
      <c r="A8" s="6" t="s">
        <v>679</v>
      </c>
      <c r="B8" s="6">
        <v>1498382</v>
      </c>
      <c r="C8" s="8" t="s">
        <v>1193</v>
      </c>
      <c r="D8" s="8" t="s">
        <v>1194</v>
      </c>
      <c r="E8" s="8" t="s">
        <v>1195</v>
      </c>
      <c r="F8" s="8" t="s">
        <v>1196</v>
      </c>
      <c r="G8" s="6"/>
      <c r="H8" s="6"/>
      <c r="I8" s="8" t="s">
        <v>406</v>
      </c>
    </row>
    <row r="9" spans="1:9" ht="34.5" customHeight="1" x14ac:dyDescent="0.2">
      <c r="A9" s="6" t="s">
        <v>787</v>
      </c>
      <c r="B9" s="6">
        <v>1841387</v>
      </c>
      <c r="C9" s="8" t="s">
        <v>1197</v>
      </c>
      <c r="D9" s="8" t="s">
        <v>1198</v>
      </c>
      <c r="E9" s="8" t="s">
        <v>1199</v>
      </c>
      <c r="F9" s="8" t="s">
        <v>1200</v>
      </c>
      <c r="G9" s="6" t="s">
        <v>1179</v>
      </c>
      <c r="H9" s="6"/>
      <c r="I9" s="8" t="s">
        <v>1201</v>
      </c>
    </row>
    <row r="10" spans="1:9" ht="23.25" customHeight="1" x14ac:dyDescent="0.2">
      <c r="A10" s="6" t="s">
        <v>787</v>
      </c>
      <c r="B10" s="6">
        <v>1841387</v>
      </c>
      <c r="C10" s="8" t="s">
        <v>1202</v>
      </c>
      <c r="D10" s="8" t="s">
        <v>1203</v>
      </c>
      <c r="E10" s="8" t="s">
        <v>1204</v>
      </c>
      <c r="F10" s="8" t="s">
        <v>405</v>
      </c>
      <c r="G10" s="6" t="s">
        <v>1179</v>
      </c>
      <c r="H10" s="6"/>
      <c r="I10" s="8" t="s">
        <v>1205</v>
      </c>
    </row>
    <row r="11" spans="1:9" ht="23.25" customHeight="1" x14ac:dyDescent="0.2">
      <c r="A11" s="6" t="s">
        <v>787</v>
      </c>
      <c r="B11" s="6">
        <v>1841387</v>
      </c>
      <c r="C11" s="8" t="s">
        <v>1206</v>
      </c>
      <c r="D11" s="8" t="s">
        <v>1203</v>
      </c>
      <c r="E11" s="8" t="s">
        <v>1207</v>
      </c>
      <c r="F11" s="8" t="s">
        <v>405</v>
      </c>
      <c r="G11" s="6" t="s">
        <v>1179</v>
      </c>
      <c r="H11" s="6"/>
      <c r="I11" s="8" t="s">
        <v>1208</v>
      </c>
    </row>
    <row r="12" spans="1:9" ht="45.75" customHeight="1" x14ac:dyDescent="0.2">
      <c r="A12" s="6" t="s">
        <v>787</v>
      </c>
      <c r="B12" s="6">
        <v>1841387</v>
      </c>
      <c r="C12" s="8" t="s">
        <v>1209</v>
      </c>
      <c r="D12" s="8" t="s">
        <v>1210</v>
      </c>
      <c r="E12" s="8" t="s">
        <v>1211</v>
      </c>
      <c r="F12" s="8" t="s">
        <v>1212</v>
      </c>
      <c r="G12" s="6" t="s">
        <v>1179</v>
      </c>
      <c r="H12" s="6" t="s">
        <v>1180</v>
      </c>
      <c r="I12" s="8" t="s">
        <v>1213</v>
      </c>
    </row>
    <row r="13" spans="1:9" ht="34.5" customHeight="1" x14ac:dyDescent="0.2">
      <c r="A13" s="6" t="s">
        <v>821</v>
      </c>
      <c r="B13" s="6">
        <v>1855485</v>
      </c>
      <c r="C13" s="8" t="s">
        <v>1214</v>
      </c>
      <c r="D13" s="8" t="s">
        <v>1215</v>
      </c>
      <c r="E13" s="8" t="s">
        <v>1216</v>
      </c>
      <c r="F13" s="8" t="s">
        <v>1217</v>
      </c>
      <c r="G13" s="6"/>
      <c r="H13" s="6"/>
      <c r="I13" s="8" t="s">
        <v>1218</v>
      </c>
    </row>
    <row r="14" spans="1:9" ht="23.25" customHeight="1" x14ac:dyDescent="0.2">
      <c r="A14" s="6" t="s">
        <v>821</v>
      </c>
      <c r="B14" s="6">
        <v>1855485</v>
      </c>
      <c r="C14" s="8" t="s">
        <v>1219</v>
      </c>
      <c r="D14" s="8" t="s">
        <v>1220</v>
      </c>
      <c r="E14" s="8" t="s">
        <v>1221</v>
      </c>
      <c r="F14" s="8" t="s">
        <v>405</v>
      </c>
      <c r="G14" s="6"/>
      <c r="H14" s="6"/>
      <c r="I14" s="8" t="s">
        <v>406</v>
      </c>
    </row>
    <row r="15" spans="1:9" ht="45.75" customHeight="1" x14ac:dyDescent="0.2">
      <c r="A15" s="6" t="s">
        <v>434</v>
      </c>
      <c r="B15" s="6">
        <v>1641281</v>
      </c>
      <c r="C15" s="8" t="s">
        <v>1222</v>
      </c>
      <c r="D15" s="8" t="s">
        <v>1223</v>
      </c>
      <c r="E15" s="8" t="s">
        <v>1224</v>
      </c>
      <c r="F15" s="8" t="s">
        <v>1225</v>
      </c>
      <c r="G15" s="6"/>
      <c r="H15" s="6"/>
      <c r="I15" s="8" t="s">
        <v>1226</v>
      </c>
    </row>
    <row r="16" spans="1:9" ht="34.5" customHeight="1" x14ac:dyDescent="0.2">
      <c r="A16" s="6" t="s">
        <v>434</v>
      </c>
      <c r="B16" s="6">
        <v>1641281</v>
      </c>
      <c r="C16" s="8" t="s">
        <v>1227</v>
      </c>
      <c r="D16" s="8" t="s">
        <v>1228</v>
      </c>
      <c r="E16" s="8" t="s">
        <v>428</v>
      </c>
      <c r="F16" s="8" t="s">
        <v>1229</v>
      </c>
      <c r="G16" s="6"/>
      <c r="H16" s="6"/>
      <c r="I16" s="8" t="s">
        <v>1230</v>
      </c>
    </row>
    <row r="17" spans="1:9" ht="45.75" customHeight="1" x14ac:dyDescent="0.2">
      <c r="A17" s="6" t="s">
        <v>612</v>
      </c>
      <c r="B17" s="6">
        <v>1785530</v>
      </c>
      <c r="C17" s="8" t="s">
        <v>1231</v>
      </c>
      <c r="D17" s="8" t="s">
        <v>1232</v>
      </c>
      <c r="E17" s="8" t="s">
        <v>1233</v>
      </c>
      <c r="F17" s="8" t="s">
        <v>1234</v>
      </c>
      <c r="G17" s="6"/>
      <c r="H17" s="6"/>
      <c r="I17" s="8" t="s">
        <v>1235</v>
      </c>
    </row>
    <row r="18" spans="1:9" ht="34.5" customHeight="1" x14ac:dyDescent="0.2">
      <c r="A18" s="6" t="s">
        <v>1236</v>
      </c>
      <c r="B18" s="6">
        <v>1601485</v>
      </c>
      <c r="C18" s="8" t="s">
        <v>1237</v>
      </c>
      <c r="D18" s="8" t="s">
        <v>1238</v>
      </c>
      <c r="E18" s="8" t="s">
        <v>1239</v>
      </c>
      <c r="F18" s="8" t="s">
        <v>1240</v>
      </c>
      <c r="G18" s="6"/>
      <c r="H18" s="6" t="s">
        <v>1180</v>
      </c>
      <c r="I18" s="8" t="s">
        <v>1241</v>
      </c>
    </row>
    <row r="19" spans="1:9" ht="45.75" customHeight="1" x14ac:dyDescent="0.2">
      <c r="A19" s="6" t="s">
        <v>1236</v>
      </c>
      <c r="B19" s="6">
        <v>1601485</v>
      </c>
      <c r="C19" s="8" t="s">
        <v>1242</v>
      </c>
      <c r="D19" s="8" t="s">
        <v>1243</v>
      </c>
      <c r="E19" s="8" t="s">
        <v>1244</v>
      </c>
      <c r="F19" s="8" t="s">
        <v>405</v>
      </c>
      <c r="G19" s="6" t="s">
        <v>1179</v>
      </c>
      <c r="H19" s="6"/>
      <c r="I19" s="8" t="s">
        <v>1245</v>
      </c>
    </row>
    <row r="20" spans="1:9" ht="23.25" customHeight="1" x14ac:dyDescent="0.2">
      <c r="A20" s="6" t="s">
        <v>1236</v>
      </c>
      <c r="B20" s="6">
        <v>1601485</v>
      </c>
      <c r="C20" s="8" t="s">
        <v>1246</v>
      </c>
      <c r="D20" s="8" t="s">
        <v>1247</v>
      </c>
      <c r="E20" s="8" t="s">
        <v>1248</v>
      </c>
      <c r="F20" s="8" t="s">
        <v>405</v>
      </c>
      <c r="G20" s="6"/>
      <c r="H20" s="6"/>
      <c r="I20" s="8" t="s">
        <v>406</v>
      </c>
    </row>
    <row r="21" spans="1:9" ht="45.75" customHeight="1" x14ac:dyDescent="0.2">
      <c r="A21" s="6" t="s">
        <v>854</v>
      </c>
      <c r="B21" s="6">
        <v>1533040</v>
      </c>
      <c r="C21" s="8" t="s">
        <v>1249</v>
      </c>
      <c r="D21" s="8" t="s">
        <v>1250</v>
      </c>
      <c r="E21" s="8" t="s">
        <v>1251</v>
      </c>
      <c r="F21" s="8" t="s">
        <v>405</v>
      </c>
      <c r="G21" s="6" t="s">
        <v>1179</v>
      </c>
      <c r="H21" s="6"/>
      <c r="I21" s="8" t="s">
        <v>1252</v>
      </c>
    </row>
    <row r="22" spans="1:9" ht="23.25" customHeight="1" x14ac:dyDescent="0.2">
      <c r="A22" s="6" t="s">
        <v>402</v>
      </c>
      <c r="B22" s="6">
        <v>1772028</v>
      </c>
      <c r="C22" s="8" t="s">
        <v>401</v>
      </c>
      <c r="D22" s="8" t="s">
        <v>403</v>
      </c>
      <c r="E22" s="8" t="s">
        <v>1253</v>
      </c>
      <c r="F22" s="8" t="s">
        <v>405</v>
      </c>
      <c r="G22" s="6"/>
      <c r="H22" s="6"/>
      <c r="I22" s="8" t="s">
        <v>1254</v>
      </c>
    </row>
    <row r="23" spans="1:9" ht="57" customHeight="1" x14ac:dyDescent="0.2">
      <c r="A23" s="6" t="s">
        <v>402</v>
      </c>
      <c r="B23" s="6">
        <v>1772028</v>
      </c>
      <c r="C23" s="8" t="s">
        <v>1255</v>
      </c>
      <c r="D23" s="8" t="s">
        <v>1256</v>
      </c>
      <c r="E23" s="8" t="s">
        <v>1257</v>
      </c>
      <c r="F23" s="8" t="s">
        <v>1258</v>
      </c>
      <c r="G23" s="6"/>
      <c r="H23" s="6"/>
      <c r="I23" s="8" t="s">
        <v>1259</v>
      </c>
    </row>
    <row r="24" spans="1:9" ht="34.5" customHeight="1" x14ac:dyDescent="0.2">
      <c r="A24" s="6" t="s">
        <v>1260</v>
      </c>
      <c r="B24" s="6">
        <v>1829802</v>
      </c>
      <c r="C24" s="8" t="s">
        <v>1261</v>
      </c>
      <c r="D24" s="8" t="s">
        <v>1262</v>
      </c>
      <c r="E24" s="8" t="s">
        <v>1263</v>
      </c>
      <c r="F24" s="8" t="s">
        <v>405</v>
      </c>
      <c r="G24" s="6"/>
      <c r="H24" s="6"/>
      <c r="I24" s="8" t="s">
        <v>1264</v>
      </c>
    </row>
    <row r="25" spans="1:9" ht="34.5" customHeight="1" x14ac:dyDescent="0.2">
      <c r="A25" s="6" t="s">
        <v>958</v>
      </c>
      <c r="B25" s="6">
        <v>1680048</v>
      </c>
      <c r="C25" s="8" t="s">
        <v>957</v>
      </c>
      <c r="D25" s="8" t="s">
        <v>1265</v>
      </c>
      <c r="E25" s="8" t="s">
        <v>1266</v>
      </c>
      <c r="F25" s="8" t="s">
        <v>1267</v>
      </c>
      <c r="G25" s="6" t="s">
        <v>1179</v>
      </c>
      <c r="H25" s="6"/>
      <c r="I25" s="8" t="s">
        <v>1268</v>
      </c>
    </row>
    <row r="26" spans="1:9" ht="34.5" customHeight="1" x14ac:dyDescent="0.2">
      <c r="A26" s="6" t="s">
        <v>1269</v>
      </c>
      <c r="B26" s="6">
        <v>1595248</v>
      </c>
      <c r="C26" s="8" t="s">
        <v>1270</v>
      </c>
      <c r="D26" s="8" t="s">
        <v>1271</v>
      </c>
      <c r="E26" s="8" t="s">
        <v>1272</v>
      </c>
      <c r="F26" s="8" t="s">
        <v>1273</v>
      </c>
      <c r="G26" s="6"/>
      <c r="H26" s="6"/>
      <c r="I26" s="8" t="s">
        <v>1274</v>
      </c>
    </row>
    <row r="27" spans="1:9" ht="23.25" customHeight="1" x14ac:dyDescent="0.2">
      <c r="A27" s="6" t="s">
        <v>1275</v>
      </c>
      <c r="B27" s="6"/>
      <c r="C27" s="8" t="s">
        <v>1276</v>
      </c>
      <c r="D27" s="8" t="s">
        <v>1277</v>
      </c>
      <c r="E27" s="8" t="s">
        <v>1278</v>
      </c>
      <c r="F27" s="8" t="s">
        <v>405</v>
      </c>
      <c r="G27" s="6"/>
      <c r="H27" s="6"/>
      <c r="I27" s="8" t="s">
        <v>1279</v>
      </c>
    </row>
    <row r="28" spans="1:9" ht="23.25" customHeight="1" x14ac:dyDescent="0.2">
      <c r="A28" s="6" t="s">
        <v>1275</v>
      </c>
      <c r="B28" s="6"/>
      <c r="C28" s="8" t="s">
        <v>1280</v>
      </c>
      <c r="D28" s="8" t="s">
        <v>1281</v>
      </c>
      <c r="E28" s="8" t="s">
        <v>1282</v>
      </c>
      <c r="F28" s="8" t="s">
        <v>405</v>
      </c>
      <c r="G28" s="6"/>
      <c r="H28" s="6"/>
      <c r="I28" s="8" t="s">
        <v>1283</v>
      </c>
    </row>
    <row r="29" spans="1:9" ht="34.5" customHeight="1" x14ac:dyDescent="0.2">
      <c r="A29" s="6" t="s">
        <v>1284</v>
      </c>
      <c r="B29" s="6"/>
      <c r="C29" s="8" t="s">
        <v>1285</v>
      </c>
      <c r="D29" s="8" t="s">
        <v>1286</v>
      </c>
      <c r="E29" s="8" t="s">
        <v>1287</v>
      </c>
      <c r="F29" s="8" t="s">
        <v>405</v>
      </c>
      <c r="G29" s="6"/>
      <c r="H29" s="6" t="s">
        <v>1180</v>
      </c>
      <c r="I29" s="8" t="s">
        <v>1288</v>
      </c>
    </row>
    <row r="30" spans="1:9" ht="23.25" customHeight="1" x14ac:dyDescent="0.2">
      <c r="A30" s="6" t="s">
        <v>1289</v>
      </c>
      <c r="B30" s="6"/>
      <c r="C30" s="8" t="s">
        <v>1290</v>
      </c>
      <c r="D30" s="8" t="s">
        <v>1291</v>
      </c>
      <c r="E30" s="8" t="s">
        <v>1292</v>
      </c>
      <c r="F30" s="8" t="s">
        <v>405</v>
      </c>
      <c r="G30" s="6"/>
      <c r="H30" s="6"/>
      <c r="I30" s="8" t="s">
        <v>1293</v>
      </c>
    </row>
    <row r="31" spans="1:9" ht="23.25" customHeight="1" x14ac:dyDescent="0.2">
      <c r="A31" s="6" t="s">
        <v>1294</v>
      </c>
      <c r="B31" s="6">
        <v>2130606</v>
      </c>
      <c r="C31" s="8" t="s">
        <v>1295</v>
      </c>
      <c r="D31" s="8" t="s">
        <v>1296</v>
      </c>
      <c r="E31" s="8" t="s">
        <v>1297</v>
      </c>
      <c r="F31" s="8" t="s">
        <v>405</v>
      </c>
      <c r="G31" s="6"/>
      <c r="H31" s="6"/>
      <c r="I31" s="8" t="s">
        <v>1298</v>
      </c>
    </row>
    <row r="32" spans="1:9" ht="34.5" customHeight="1" x14ac:dyDescent="0.2">
      <c r="A32" s="6" t="s">
        <v>1299</v>
      </c>
      <c r="B32" s="6"/>
      <c r="C32" s="8" t="s">
        <v>1300</v>
      </c>
      <c r="D32" s="8" t="s">
        <v>227</v>
      </c>
      <c r="E32" s="8" t="s">
        <v>1301</v>
      </c>
      <c r="F32" s="8" t="s">
        <v>416</v>
      </c>
      <c r="G32" s="6"/>
      <c r="H32" s="6" t="s">
        <v>1180</v>
      </c>
      <c r="I32" s="8" t="s">
        <v>1302</v>
      </c>
    </row>
    <row r="33" spans="1:9" ht="45.75" customHeight="1" x14ac:dyDescent="0.2">
      <c r="A33" s="6" t="s">
        <v>1303</v>
      </c>
      <c r="B33" s="6">
        <v>1938571</v>
      </c>
      <c r="C33" s="8" t="s">
        <v>1304</v>
      </c>
      <c r="D33" s="8" t="s">
        <v>1305</v>
      </c>
      <c r="E33" s="8" t="s">
        <v>1306</v>
      </c>
      <c r="F33" s="8" t="s">
        <v>1307</v>
      </c>
      <c r="G33" s="6"/>
      <c r="H33" s="6"/>
      <c r="I33" s="8" t="s">
        <v>1308</v>
      </c>
    </row>
    <row r="34" spans="1:9" ht="23.25" customHeight="1" x14ac:dyDescent="0.2">
      <c r="A34" s="6" t="s">
        <v>686</v>
      </c>
      <c r="B34" s="6">
        <v>1857044</v>
      </c>
      <c r="C34" s="8" t="s">
        <v>1309</v>
      </c>
      <c r="D34" s="8" t="s">
        <v>1310</v>
      </c>
      <c r="E34" s="8" t="s">
        <v>1311</v>
      </c>
      <c r="F34" s="8" t="s">
        <v>405</v>
      </c>
      <c r="G34" s="6"/>
      <c r="H34" s="6"/>
      <c r="I34" s="8" t="s">
        <v>1312</v>
      </c>
    </row>
    <row r="35" spans="1:9" ht="34.5" customHeight="1" x14ac:dyDescent="0.2">
      <c r="A35" s="6" t="s">
        <v>1313</v>
      </c>
      <c r="B35" s="6">
        <v>2084032</v>
      </c>
      <c r="C35" s="8" t="s">
        <v>1314</v>
      </c>
      <c r="D35" s="8" t="s">
        <v>1315</v>
      </c>
      <c r="E35" s="8" t="s">
        <v>1316</v>
      </c>
      <c r="F35" s="8" t="s">
        <v>1317</v>
      </c>
      <c r="G35" s="6"/>
      <c r="H35" s="6"/>
      <c r="I35" s="8" t="s">
        <v>1318</v>
      </c>
    </row>
    <row r="36" spans="1:9" ht="34.5" customHeight="1" x14ac:dyDescent="0.2">
      <c r="A36" s="6" t="s">
        <v>885</v>
      </c>
      <c r="B36" s="6" t="s">
        <v>1319</v>
      </c>
      <c r="C36" s="8" t="s">
        <v>1320</v>
      </c>
      <c r="D36" s="8" t="s">
        <v>1321</v>
      </c>
      <c r="E36" s="8" t="s">
        <v>1322</v>
      </c>
      <c r="F36" s="8" t="s">
        <v>405</v>
      </c>
      <c r="G36" s="6" t="s">
        <v>1179</v>
      </c>
      <c r="H36" s="6"/>
      <c r="I36" s="8" t="s">
        <v>1323</v>
      </c>
    </row>
    <row r="37" spans="1:9" ht="45.75" customHeight="1" x14ac:dyDescent="0.2">
      <c r="A37" s="6" t="s">
        <v>905</v>
      </c>
      <c r="B37" s="6">
        <v>1567264</v>
      </c>
      <c r="C37" s="8" t="s">
        <v>1324</v>
      </c>
      <c r="D37" s="8" t="s">
        <v>1325</v>
      </c>
      <c r="E37" s="8" t="s">
        <v>1326</v>
      </c>
      <c r="F37" s="8" t="s">
        <v>1327</v>
      </c>
      <c r="G37" s="6" t="s">
        <v>1179</v>
      </c>
      <c r="H37" s="6"/>
      <c r="I37" s="8" t="s">
        <v>1328</v>
      </c>
    </row>
    <row r="38" spans="1:9" ht="23.25" customHeight="1" x14ac:dyDescent="0.2">
      <c r="A38" s="6" t="s">
        <v>394</v>
      </c>
      <c r="B38" s="6" t="s">
        <v>1319</v>
      </c>
      <c r="C38" s="8" t="s">
        <v>1329</v>
      </c>
      <c r="D38" s="8" t="s">
        <v>1330</v>
      </c>
      <c r="E38" s="8" t="s">
        <v>1331</v>
      </c>
      <c r="F38" s="8" t="s">
        <v>1332</v>
      </c>
      <c r="G38" s="6"/>
      <c r="H38" s="6"/>
      <c r="I38" s="8" t="s">
        <v>1333</v>
      </c>
    </row>
    <row r="40" spans="1:9" ht="18" customHeight="1" x14ac:dyDescent="0.2">
      <c r="A40" s="9" t="s">
        <v>1334</v>
      </c>
      <c r="B40" s="10"/>
      <c r="C40" s="10"/>
      <c r="D40" s="10"/>
      <c r="E40" s="10"/>
      <c r="F40" s="10"/>
      <c r="G40" s="10"/>
      <c r="H40" s="10"/>
      <c r="I40" s="10"/>
    </row>
    <row r="41" spans="1:9" ht="30" customHeight="1" x14ac:dyDescent="0.2">
      <c r="A41" s="5" t="s">
        <v>1335</v>
      </c>
      <c r="B41" s="5"/>
      <c r="C41" s="5" t="s">
        <v>1120</v>
      </c>
      <c r="D41" s="5" t="s">
        <v>1336</v>
      </c>
      <c r="E41" s="5" t="s">
        <v>1337</v>
      </c>
      <c r="F41" s="5"/>
      <c r="G41" s="5"/>
      <c r="H41" s="5"/>
      <c r="I41" s="5" t="s">
        <v>1338</v>
      </c>
    </row>
    <row r="42" spans="1:9" ht="157.5" customHeight="1" x14ac:dyDescent="0.2">
      <c r="A42" s="8" t="s">
        <v>1339</v>
      </c>
      <c r="B42" s="6"/>
      <c r="C42" s="8" t="s">
        <v>1340</v>
      </c>
      <c r="D42" s="8" t="s">
        <v>1341</v>
      </c>
      <c r="E42" s="8" t="s">
        <v>1342</v>
      </c>
      <c r="F42" s="6"/>
      <c r="G42" s="6"/>
      <c r="H42" s="6"/>
      <c r="I42" s="8" t="s">
        <v>1343</v>
      </c>
    </row>
    <row r="43" spans="1:9" ht="57" customHeight="1" x14ac:dyDescent="0.2">
      <c r="A43" s="8" t="s">
        <v>1344</v>
      </c>
      <c r="B43" s="6"/>
      <c r="C43" s="8" t="s">
        <v>1345</v>
      </c>
      <c r="D43" s="8" t="s">
        <v>1346</v>
      </c>
      <c r="E43" s="8" t="s">
        <v>1347</v>
      </c>
      <c r="F43" s="6"/>
      <c r="G43" s="6"/>
      <c r="H43" s="6"/>
      <c r="I43" s="8" t="s">
        <v>1348</v>
      </c>
    </row>
    <row r="44" spans="1:9" ht="57" customHeight="1" x14ac:dyDescent="0.2">
      <c r="A44" s="8" t="s">
        <v>1344</v>
      </c>
      <c r="B44" s="6"/>
      <c r="C44" s="8" t="s">
        <v>1349</v>
      </c>
      <c r="D44" s="8" t="s">
        <v>1350</v>
      </c>
      <c r="E44" s="8" t="s">
        <v>1351</v>
      </c>
      <c r="F44" s="6"/>
      <c r="G44" s="6"/>
      <c r="H44" s="6"/>
      <c r="I44" s="8" t="s">
        <v>1352</v>
      </c>
    </row>
    <row r="45" spans="1:9" ht="90.75" customHeight="1" x14ac:dyDescent="0.2">
      <c r="A45" s="8" t="s">
        <v>1353</v>
      </c>
      <c r="B45" s="6"/>
      <c r="C45" s="8" t="s">
        <v>1354</v>
      </c>
      <c r="D45" s="8" t="s">
        <v>1355</v>
      </c>
      <c r="E45" s="8" t="s">
        <v>1356</v>
      </c>
      <c r="F45" s="6"/>
      <c r="G45" s="6"/>
      <c r="H45" s="6"/>
      <c r="I45" s="8" t="s">
        <v>1357</v>
      </c>
    </row>
    <row r="46" spans="1:9" ht="79.5" customHeight="1" x14ac:dyDescent="0.2">
      <c r="A46" s="8" t="s">
        <v>1165</v>
      </c>
      <c r="B46" s="6"/>
      <c r="C46" s="8" t="s">
        <v>1358</v>
      </c>
      <c r="D46" s="8" t="s">
        <v>1359</v>
      </c>
      <c r="E46" s="8" t="s">
        <v>1360</v>
      </c>
      <c r="F46" s="6"/>
      <c r="G46" s="6"/>
      <c r="H46" s="6"/>
      <c r="I46" s="8" t="s">
        <v>1361</v>
      </c>
    </row>
    <row r="47" spans="1:9" ht="34.5" customHeight="1" x14ac:dyDescent="0.2">
      <c r="A47" s="8" t="s">
        <v>1362</v>
      </c>
      <c r="B47" s="6"/>
      <c r="C47" s="8" t="s">
        <v>1363</v>
      </c>
      <c r="D47" s="8" t="s">
        <v>1364</v>
      </c>
      <c r="E47" s="8" t="s">
        <v>1365</v>
      </c>
      <c r="F47" s="6"/>
      <c r="G47" s="6"/>
      <c r="H47" s="6"/>
      <c r="I47" s="8" t="s">
        <v>1366</v>
      </c>
    </row>
    <row r="48" spans="1:9" ht="57" customHeight="1" x14ac:dyDescent="0.2">
      <c r="A48" s="8" t="s">
        <v>1367</v>
      </c>
      <c r="B48" s="6"/>
      <c r="C48" s="8" t="s">
        <v>1368</v>
      </c>
      <c r="D48" s="8" t="s">
        <v>1369</v>
      </c>
      <c r="E48" s="8" t="s">
        <v>1370</v>
      </c>
      <c r="F48" s="6"/>
      <c r="G48" s="6"/>
      <c r="H48" s="6"/>
      <c r="I48" s="8" t="s">
        <v>1371</v>
      </c>
    </row>
    <row r="49" spans="1:9" ht="45.75" customHeight="1" x14ac:dyDescent="0.2">
      <c r="A49" s="8" t="s">
        <v>1372</v>
      </c>
      <c r="B49" s="6"/>
      <c r="C49" s="8" t="s">
        <v>1373</v>
      </c>
      <c r="D49" s="8" t="s">
        <v>1374</v>
      </c>
      <c r="E49" s="8" t="s">
        <v>1375</v>
      </c>
      <c r="F49" s="6"/>
      <c r="G49" s="6"/>
      <c r="H49" s="6"/>
      <c r="I49" s="8" t="s">
        <v>1376</v>
      </c>
    </row>
    <row r="51" spans="1:9" ht="99.75" customHeight="1" x14ac:dyDescent="0.2">
      <c r="A51" s="192" t="s">
        <v>1377</v>
      </c>
      <c r="B51" s="186"/>
      <c r="C51" s="186"/>
      <c r="D51" s="186"/>
      <c r="E51" s="186"/>
      <c r="F51" s="186"/>
      <c r="G51" s="186"/>
      <c r="H51" s="186"/>
      <c r="I51" s="186"/>
    </row>
    <row r="53" spans="1:9" ht="55.5" customHeight="1" x14ac:dyDescent="0.2">
      <c r="A53" s="197" t="s">
        <v>1378</v>
      </c>
      <c r="B53" s="186"/>
      <c r="C53" s="186"/>
      <c r="D53" s="186"/>
      <c r="E53" s="186"/>
      <c r="F53" s="186"/>
      <c r="G53" s="186"/>
      <c r="H53" s="186"/>
      <c r="I53" s="186"/>
    </row>
  </sheetData>
  <mergeCells count="3">
    <mergeCell ref="A2:I2"/>
    <mergeCell ref="A51:I51"/>
    <mergeCell ref="A53:I5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E6470"/>
  </sheetPr>
  <dimension ref="A1:L42"/>
  <sheetViews>
    <sheetView showGridLines="0" workbookViewId="0">
      <pane xSplit="2" ySplit="5" topLeftCell="C6" activePane="bottomRight" state="frozen"/>
      <selection pane="topRight"/>
      <selection pane="bottomLeft"/>
      <selection pane="bottomRight"/>
    </sheetView>
  </sheetViews>
  <sheetFormatPr baseColWidth="10" defaultColWidth="8.83203125" defaultRowHeight="15" x14ac:dyDescent="0.2"/>
  <cols>
    <col min="1" max="1" width="30" customWidth="1"/>
    <col min="2" max="3" width="12" customWidth="1"/>
    <col min="4" max="4" width="14" customWidth="1"/>
    <col min="5" max="9" width="8" customWidth="1"/>
    <col min="10" max="10" width="13" customWidth="1"/>
    <col min="11" max="11" width="22" customWidth="1"/>
    <col min="12" max="12" width="42" customWidth="1"/>
  </cols>
  <sheetData>
    <row r="1" spans="1:12" ht="18" x14ac:dyDescent="0.2">
      <c r="A1" s="14" t="s">
        <v>1379</v>
      </c>
    </row>
    <row r="2" spans="1:12" x14ac:dyDescent="0.2">
      <c r="A2" s="15" t="s">
        <v>1380</v>
      </c>
    </row>
    <row r="3" spans="1:12" x14ac:dyDescent="0.2">
      <c r="A3" s="16" t="s">
        <v>1381</v>
      </c>
    </row>
    <row r="5" spans="1:12" ht="32" customHeight="1" x14ac:dyDescent="0.2">
      <c r="A5" s="17" t="s">
        <v>1382</v>
      </c>
      <c r="B5" s="17" t="s">
        <v>1383</v>
      </c>
      <c r="C5" s="17" t="s">
        <v>178</v>
      </c>
      <c r="D5" s="17" t="s">
        <v>182</v>
      </c>
      <c r="E5" s="17" t="s">
        <v>185</v>
      </c>
      <c r="F5" s="17" t="s">
        <v>189</v>
      </c>
      <c r="G5" s="17" t="s">
        <v>193</v>
      </c>
      <c r="H5" s="17" t="s">
        <v>196</v>
      </c>
      <c r="I5" s="17" t="s">
        <v>199</v>
      </c>
      <c r="J5" s="17" t="s">
        <v>317</v>
      </c>
      <c r="K5" s="17" t="s">
        <v>1384</v>
      </c>
      <c r="L5" s="17" t="s">
        <v>1385</v>
      </c>
    </row>
    <row r="6" spans="1:12" x14ac:dyDescent="0.2">
      <c r="A6" s="36" t="s">
        <v>1083</v>
      </c>
    </row>
    <row r="7" spans="1:12" ht="26" customHeight="1" x14ac:dyDescent="0.2">
      <c r="A7" s="18" t="s">
        <v>1386</v>
      </c>
      <c r="B7" s="37" t="s">
        <v>406</v>
      </c>
      <c r="C7" s="20">
        <v>177</v>
      </c>
      <c r="D7" s="20">
        <v>234</v>
      </c>
      <c r="E7" s="20">
        <v>286</v>
      </c>
      <c r="F7" s="20">
        <v>274</v>
      </c>
      <c r="G7" s="20">
        <v>272</v>
      </c>
      <c r="H7" s="20">
        <v>343</v>
      </c>
      <c r="I7" s="20">
        <v>475</v>
      </c>
      <c r="J7" s="22">
        <f t="shared" ref="J7:J17" si="0">IFERROR(I7/C7-1,"")</f>
        <v>1.6836158192090394</v>
      </c>
      <c r="K7" s="38" t="s">
        <v>1387</v>
      </c>
      <c r="L7" s="38" t="s">
        <v>1388</v>
      </c>
    </row>
    <row r="8" spans="1:12" ht="26" customHeight="1" x14ac:dyDescent="0.2">
      <c r="A8" s="18" t="s">
        <v>1389</v>
      </c>
      <c r="B8" s="37" t="s">
        <v>406</v>
      </c>
      <c r="C8" s="20">
        <v>16</v>
      </c>
      <c r="D8" s="20">
        <v>21</v>
      </c>
      <c r="E8" s="20">
        <v>21</v>
      </c>
      <c r="F8" s="20">
        <v>27</v>
      </c>
      <c r="G8" s="20">
        <v>25</v>
      </c>
      <c r="H8" s="20">
        <v>22</v>
      </c>
      <c r="I8" s="20">
        <v>36</v>
      </c>
      <c r="J8" s="22">
        <f t="shared" si="0"/>
        <v>1.25</v>
      </c>
      <c r="K8" s="38" t="s">
        <v>1390</v>
      </c>
      <c r="L8" s="38" t="s">
        <v>1391</v>
      </c>
    </row>
    <row r="9" spans="1:12" ht="26" customHeight="1" x14ac:dyDescent="0.2">
      <c r="A9" s="18" t="s">
        <v>1392</v>
      </c>
      <c r="B9" s="37" t="s">
        <v>406</v>
      </c>
      <c r="C9" s="20">
        <v>224</v>
      </c>
      <c r="D9" s="20">
        <v>346</v>
      </c>
      <c r="E9" s="20">
        <v>339</v>
      </c>
      <c r="F9" s="20">
        <v>301</v>
      </c>
      <c r="G9" s="20">
        <v>271</v>
      </c>
      <c r="H9" s="20">
        <v>322</v>
      </c>
      <c r="I9" s="20">
        <v>359</v>
      </c>
      <c r="J9" s="22">
        <f t="shared" si="0"/>
        <v>0.6026785714285714</v>
      </c>
      <c r="K9" s="38" t="s">
        <v>1393</v>
      </c>
      <c r="L9" s="38" t="s">
        <v>1394</v>
      </c>
    </row>
    <row r="10" spans="1:12" ht="26" customHeight="1" x14ac:dyDescent="0.2">
      <c r="A10" s="39" t="s">
        <v>339</v>
      </c>
      <c r="B10" s="40" t="s">
        <v>406</v>
      </c>
      <c r="C10" s="41">
        <v>18</v>
      </c>
      <c r="D10" s="41">
        <v>34</v>
      </c>
      <c r="E10" s="41">
        <v>55</v>
      </c>
      <c r="F10" s="41">
        <v>84</v>
      </c>
      <c r="G10" s="41">
        <v>95</v>
      </c>
      <c r="H10" s="41">
        <v>142</v>
      </c>
      <c r="I10" s="41">
        <v>215</v>
      </c>
      <c r="J10" s="42">
        <f t="shared" si="0"/>
        <v>10.944444444444445</v>
      </c>
      <c r="K10" s="43" t="s">
        <v>1395</v>
      </c>
      <c r="L10" s="44" t="s">
        <v>1396</v>
      </c>
    </row>
    <row r="11" spans="1:12" ht="26" customHeight="1" x14ac:dyDescent="0.2">
      <c r="A11" s="18" t="s">
        <v>1397</v>
      </c>
      <c r="B11" s="37" t="s">
        <v>406</v>
      </c>
      <c r="C11" s="20">
        <v>8</v>
      </c>
      <c r="D11" s="20">
        <v>13</v>
      </c>
      <c r="E11" s="20">
        <v>15</v>
      </c>
      <c r="F11" s="20">
        <v>15</v>
      </c>
      <c r="G11" s="20">
        <v>15</v>
      </c>
      <c r="H11" s="20">
        <v>21</v>
      </c>
      <c r="I11" s="20">
        <v>19</v>
      </c>
      <c r="J11" s="22">
        <f t="shared" si="0"/>
        <v>1.375</v>
      </c>
      <c r="K11" s="38" t="s">
        <v>1398</v>
      </c>
      <c r="L11" s="38" t="s">
        <v>1399</v>
      </c>
    </row>
    <row r="12" spans="1:12" ht="26" customHeight="1" x14ac:dyDescent="0.2">
      <c r="A12" s="18" t="s">
        <v>1400</v>
      </c>
      <c r="B12" s="37" t="s">
        <v>406</v>
      </c>
      <c r="C12" s="20">
        <v>19</v>
      </c>
      <c r="D12" s="20">
        <v>32</v>
      </c>
      <c r="E12" s="20">
        <v>38</v>
      </c>
      <c r="F12" s="20">
        <v>41</v>
      </c>
      <c r="G12" s="20">
        <v>45</v>
      </c>
      <c r="H12" s="20">
        <v>53</v>
      </c>
      <c r="I12" s="20">
        <v>64</v>
      </c>
      <c r="J12" s="22">
        <f t="shared" si="0"/>
        <v>2.3684210526315788</v>
      </c>
      <c r="K12" s="38" t="s">
        <v>1401</v>
      </c>
      <c r="L12" s="38" t="s">
        <v>1402</v>
      </c>
    </row>
    <row r="13" spans="1:12" ht="26" customHeight="1" x14ac:dyDescent="0.2">
      <c r="A13" s="18" t="s">
        <v>1403</v>
      </c>
      <c r="B13" s="37" t="s">
        <v>406</v>
      </c>
      <c r="C13" s="20">
        <v>65</v>
      </c>
      <c r="D13" s="20">
        <v>79</v>
      </c>
      <c r="E13" s="20">
        <v>100</v>
      </c>
      <c r="F13" s="20">
        <v>88</v>
      </c>
      <c r="G13" s="20">
        <v>90</v>
      </c>
      <c r="H13" s="20">
        <v>114</v>
      </c>
      <c r="I13" s="20">
        <v>172</v>
      </c>
      <c r="J13" s="22">
        <f t="shared" si="0"/>
        <v>1.6461538461538461</v>
      </c>
      <c r="K13" s="38" t="s">
        <v>1404</v>
      </c>
      <c r="L13" s="38" t="s">
        <v>1405</v>
      </c>
    </row>
    <row r="14" spans="1:12" ht="26" customHeight="1" x14ac:dyDescent="0.2">
      <c r="A14" s="18" t="s">
        <v>1406</v>
      </c>
      <c r="B14" s="37" t="s">
        <v>406</v>
      </c>
      <c r="C14" s="20">
        <v>41</v>
      </c>
      <c r="D14" s="20">
        <v>50</v>
      </c>
      <c r="E14" s="20">
        <v>56</v>
      </c>
      <c r="F14" s="20">
        <v>75</v>
      </c>
      <c r="G14" s="20">
        <v>53</v>
      </c>
      <c r="H14" s="20">
        <v>71</v>
      </c>
      <c r="I14" s="20">
        <v>98</v>
      </c>
      <c r="J14" s="22">
        <f t="shared" si="0"/>
        <v>1.3902439024390243</v>
      </c>
      <c r="K14" s="38" t="s">
        <v>1407</v>
      </c>
      <c r="L14" s="38" t="s">
        <v>1408</v>
      </c>
    </row>
    <row r="15" spans="1:12" ht="26" customHeight="1" x14ac:dyDescent="0.2">
      <c r="A15" s="18" t="s">
        <v>1409</v>
      </c>
      <c r="B15" s="37" t="s">
        <v>406</v>
      </c>
      <c r="C15" s="20">
        <v>116</v>
      </c>
      <c r="D15" s="20">
        <v>137</v>
      </c>
      <c r="E15" s="20">
        <v>141</v>
      </c>
      <c r="F15" s="20">
        <v>119</v>
      </c>
      <c r="G15" s="20">
        <v>156</v>
      </c>
      <c r="H15" s="20">
        <v>172</v>
      </c>
      <c r="I15" s="20">
        <v>231</v>
      </c>
      <c r="J15" s="22">
        <f t="shared" si="0"/>
        <v>0.99137931034482762</v>
      </c>
      <c r="K15" s="38" t="s">
        <v>1410</v>
      </c>
      <c r="L15" s="38" t="s">
        <v>1408</v>
      </c>
    </row>
    <row r="16" spans="1:12" ht="26" customHeight="1" x14ac:dyDescent="0.2">
      <c r="A16" s="18" t="s">
        <v>1411</v>
      </c>
      <c r="B16" s="37" t="s">
        <v>406</v>
      </c>
      <c r="C16" s="20">
        <v>266</v>
      </c>
      <c r="D16" s="20">
        <v>299</v>
      </c>
      <c r="E16" s="20">
        <v>364</v>
      </c>
      <c r="F16" s="20">
        <v>316</v>
      </c>
      <c r="G16" s="20">
        <v>339</v>
      </c>
      <c r="H16" s="20">
        <v>404</v>
      </c>
      <c r="I16" s="20">
        <v>566</v>
      </c>
      <c r="J16" s="22">
        <f t="shared" si="0"/>
        <v>1.1278195488721803</v>
      </c>
      <c r="K16" s="38" t="s">
        <v>1390</v>
      </c>
      <c r="L16" s="38" t="s">
        <v>1412</v>
      </c>
    </row>
    <row r="17" spans="1:12" ht="26" customHeight="1" x14ac:dyDescent="0.2">
      <c r="A17" s="39" t="s">
        <v>1413</v>
      </c>
      <c r="B17" s="40" t="s">
        <v>406</v>
      </c>
      <c r="C17" s="41">
        <v>7</v>
      </c>
      <c r="D17" s="41">
        <v>7</v>
      </c>
      <c r="E17" s="41">
        <v>9</v>
      </c>
      <c r="F17" s="41">
        <v>11</v>
      </c>
      <c r="G17" s="41">
        <v>14</v>
      </c>
      <c r="H17" s="41">
        <v>17</v>
      </c>
      <c r="I17" s="41">
        <v>31</v>
      </c>
      <c r="J17" s="42">
        <f t="shared" si="0"/>
        <v>3.4285714285714288</v>
      </c>
      <c r="K17" s="43" t="s">
        <v>1390</v>
      </c>
      <c r="L17" s="44" t="s">
        <v>1414</v>
      </c>
    </row>
    <row r="19" spans="1:12" x14ac:dyDescent="0.2">
      <c r="A19" s="36" t="s">
        <v>1415</v>
      </c>
    </row>
    <row r="20" spans="1:12" ht="26" customHeight="1" x14ac:dyDescent="0.2">
      <c r="A20" s="18" t="s">
        <v>1386</v>
      </c>
      <c r="B20" s="37" t="s">
        <v>1416</v>
      </c>
      <c r="C20" s="20">
        <v>354</v>
      </c>
      <c r="D20" s="20">
        <v>477</v>
      </c>
      <c r="E20" s="20">
        <v>587</v>
      </c>
      <c r="F20" s="20">
        <v>632</v>
      </c>
      <c r="G20" s="20">
        <v>655</v>
      </c>
      <c r="H20" s="20">
        <v>723</v>
      </c>
      <c r="I20" s="20">
        <v>933</v>
      </c>
      <c r="J20" s="22">
        <f t="shared" ref="J20:J30" si="1">IFERROR(I20/C20-1,"")</f>
        <v>1.6355932203389831</v>
      </c>
      <c r="K20" s="38" t="s">
        <v>1387</v>
      </c>
      <c r="L20" s="38" t="s">
        <v>1388</v>
      </c>
    </row>
    <row r="21" spans="1:12" ht="26" customHeight="1" x14ac:dyDescent="0.2">
      <c r="A21" s="18" t="s">
        <v>1389</v>
      </c>
      <c r="B21" s="37" t="s">
        <v>1416</v>
      </c>
      <c r="C21" s="20">
        <v>23</v>
      </c>
      <c r="D21" s="20">
        <v>33</v>
      </c>
      <c r="E21" s="20">
        <v>34</v>
      </c>
      <c r="F21" s="20">
        <v>40</v>
      </c>
      <c r="G21" s="20">
        <v>38</v>
      </c>
      <c r="H21" s="20">
        <v>31</v>
      </c>
      <c r="I21" s="20">
        <v>48</v>
      </c>
      <c r="J21" s="22">
        <f t="shared" si="1"/>
        <v>1.0869565217391304</v>
      </c>
      <c r="K21" s="38" t="s">
        <v>1390</v>
      </c>
      <c r="L21" s="38" t="s">
        <v>1391</v>
      </c>
    </row>
    <row r="22" spans="1:12" ht="26" customHeight="1" x14ac:dyDescent="0.2">
      <c r="A22" s="18" t="s">
        <v>1392</v>
      </c>
      <c r="B22" s="37" t="s">
        <v>1416</v>
      </c>
      <c r="C22" s="20">
        <v>505</v>
      </c>
      <c r="D22" s="20">
        <v>727</v>
      </c>
      <c r="E22" s="20">
        <v>735</v>
      </c>
      <c r="F22" s="20">
        <v>670</v>
      </c>
      <c r="G22" s="20">
        <v>705</v>
      </c>
      <c r="H22" s="20">
        <v>757</v>
      </c>
      <c r="I22" s="20">
        <v>869</v>
      </c>
      <c r="J22" s="22">
        <f t="shared" si="1"/>
        <v>0.72079207920792077</v>
      </c>
      <c r="K22" s="38" t="s">
        <v>1393</v>
      </c>
      <c r="L22" s="38" t="s">
        <v>1394</v>
      </c>
    </row>
    <row r="23" spans="1:12" ht="26" customHeight="1" x14ac:dyDescent="0.2">
      <c r="A23" s="39" t="s">
        <v>339</v>
      </c>
      <c r="B23" s="40" t="s">
        <v>1416</v>
      </c>
      <c r="C23" s="41">
        <v>23</v>
      </c>
      <c r="D23" s="41">
        <v>48</v>
      </c>
      <c r="E23" s="41">
        <v>83</v>
      </c>
      <c r="F23" s="41">
        <v>125</v>
      </c>
      <c r="G23" s="41">
        <v>159</v>
      </c>
      <c r="H23" s="41">
        <v>189</v>
      </c>
      <c r="I23" s="41">
        <v>266</v>
      </c>
      <c r="J23" s="42">
        <f t="shared" si="1"/>
        <v>10.565217391304348</v>
      </c>
      <c r="K23" s="43" t="s">
        <v>1395</v>
      </c>
      <c r="L23" s="44" t="s">
        <v>1396</v>
      </c>
    </row>
    <row r="24" spans="1:12" ht="26" customHeight="1" x14ac:dyDescent="0.2">
      <c r="A24" s="18" t="s">
        <v>1397</v>
      </c>
      <c r="B24" s="37" t="s">
        <v>1416</v>
      </c>
      <c r="C24" s="20">
        <v>12</v>
      </c>
      <c r="D24" s="20">
        <v>17</v>
      </c>
      <c r="E24" s="20">
        <v>21</v>
      </c>
      <c r="F24" s="20">
        <v>26</v>
      </c>
      <c r="G24" s="20">
        <v>28</v>
      </c>
      <c r="H24" s="20">
        <v>26</v>
      </c>
      <c r="I24" s="20">
        <v>23</v>
      </c>
      <c r="J24" s="22">
        <f t="shared" si="1"/>
        <v>0.91666666666666674</v>
      </c>
      <c r="K24" s="38" t="s">
        <v>1398</v>
      </c>
      <c r="L24" s="38" t="s">
        <v>1399</v>
      </c>
    </row>
    <row r="25" spans="1:12" ht="26" customHeight="1" x14ac:dyDescent="0.2">
      <c r="A25" s="18" t="s">
        <v>1400</v>
      </c>
      <c r="B25" s="37" t="s">
        <v>1416</v>
      </c>
      <c r="C25" s="20">
        <v>27</v>
      </c>
      <c r="D25" s="20">
        <v>44</v>
      </c>
      <c r="E25" s="20">
        <v>54</v>
      </c>
      <c r="F25" s="20">
        <v>66</v>
      </c>
      <c r="G25" s="20">
        <v>73</v>
      </c>
      <c r="H25" s="20">
        <v>73</v>
      </c>
      <c r="I25" s="20">
        <v>88</v>
      </c>
      <c r="J25" s="22">
        <f t="shared" si="1"/>
        <v>2.2592592592592591</v>
      </c>
      <c r="K25" s="38" t="s">
        <v>1401</v>
      </c>
      <c r="L25" s="38" t="s">
        <v>1402</v>
      </c>
    </row>
    <row r="26" spans="1:12" ht="26" customHeight="1" x14ac:dyDescent="0.2">
      <c r="A26" s="18" t="s">
        <v>1403</v>
      </c>
      <c r="B26" s="37" t="s">
        <v>1416</v>
      </c>
      <c r="C26" s="20">
        <v>252</v>
      </c>
      <c r="D26" s="20">
        <v>321</v>
      </c>
      <c r="E26" s="20">
        <v>400</v>
      </c>
      <c r="F26" s="20">
        <v>418</v>
      </c>
      <c r="G26" s="20">
        <v>384</v>
      </c>
      <c r="H26" s="20">
        <v>411</v>
      </c>
      <c r="I26" s="20">
        <v>553</v>
      </c>
      <c r="J26" s="22">
        <f t="shared" si="1"/>
        <v>1.1944444444444446</v>
      </c>
      <c r="K26" s="38" t="s">
        <v>1404</v>
      </c>
      <c r="L26" s="38" t="s">
        <v>1405</v>
      </c>
    </row>
    <row r="27" spans="1:12" ht="26" customHeight="1" x14ac:dyDescent="0.2">
      <c r="A27" s="18" t="s">
        <v>1406</v>
      </c>
      <c r="B27" s="37" t="s">
        <v>1416</v>
      </c>
      <c r="C27" s="20">
        <v>72</v>
      </c>
      <c r="D27" s="20">
        <v>96</v>
      </c>
      <c r="E27" s="20">
        <v>130</v>
      </c>
      <c r="F27" s="20">
        <v>154</v>
      </c>
      <c r="G27" s="20">
        <v>177</v>
      </c>
      <c r="H27" s="20">
        <v>204</v>
      </c>
      <c r="I27" s="20">
        <v>299</v>
      </c>
      <c r="J27" s="22">
        <f t="shared" si="1"/>
        <v>3.1527777777777777</v>
      </c>
      <c r="K27" s="38" t="s">
        <v>1407</v>
      </c>
      <c r="L27" s="38" t="s">
        <v>1408</v>
      </c>
    </row>
    <row r="28" spans="1:12" ht="26" customHeight="1" x14ac:dyDescent="0.2">
      <c r="A28" s="18" t="s">
        <v>1409</v>
      </c>
      <c r="B28" s="37" t="s">
        <v>1416</v>
      </c>
      <c r="C28" s="20">
        <v>336</v>
      </c>
      <c r="D28" s="20">
        <v>373</v>
      </c>
      <c r="E28" s="20">
        <v>493</v>
      </c>
      <c r="F28" s="20">
        <v>451</v>
      </c>
      <c r="G28" s="20">
        <v>577</v>
      </c>
      <c r="H28" s="20">
        <v>665</v>
      </c>
      <c r="I28" s="20">
        <v>931</v>
      </c>
      <c r="J28" s="22">
        <f t="shared" si="1"/>
        <v>1.7708333333333335</v>
      </c>
      <c r="K28" s="38" t="s">
        <v>1410</v>
      </c>
      <c r="L28" s="38" t="s">
        <v>1408</v>
      </c>
    </row>
    <row r="29" spans="1:12" ht="26" customHeight="1" x14ac:dyDescent="0.2">
      <c r="A29" s="18" t="s">
        <v>1411</v>
      </c>
      <c r="B29" s="37" t="s">
        <v>1416</v>
      </c>
      <c r="C29" s="20">
        <v>1031</v>
      </c>
      <c r="D29" s="20">
        <v>1311</v>
      </c>
      <c r="E29" s="20">
        <v>1480</v>
      </c>
      <c r="F29" s="20">
        <v>1439</v>
      </c>
      <c r="G29" s="20">
        <v>1425</v>
      </c>
      <c r="H29" s="20">
        <v>1481</v>
      </c>
      <c r="I29" s="20">
        <v>1747</v>
      </c>
      <c r="J29" s="22">
        <f t="shared" si="1"/>
        <v>0.69447138700290978</v>
      </c>
      <c r="K29" s="38" t="s">
        <v>1390</v>
      </c>
      <c r="L29" s="38" t="s">
        <v>1412</v>
      </c>
    </row>
    <row r="30" spans="1:12" ht="26" customHeight="1" x14ac:dyDescent="0.2">
      <c r="A30" s="39" t="s">
        <v>1413</v>
      </c>
      <c r="B30" s="40" t="s">
        <v>1416</v>
      </c>
      <c r="C30" s="41">
        <v>7</v>
      </c>
      <c r="D30" s="41">
        <v>11</v>
      </c>
      <c r="E30" s="41">
        <v>20</v>
      </c>
      <c r="F30" s="41">
        <v>17</v>
      </c>
      <c r="G30" s="41">
        <v>30</v>
      </c>
      <c r="H30" s="41">
        <v>31</v>
      </c>
      <c r="I30" s="41">
        <v>55</v>
      </c>
      <c r="J30" s="42">
        <f t="shared" si="1"/>
        <v>6.8571428571428568</v>
      </c>
      <c r="K30" s="43" t="s">
        <v>1390</v>
      </c>
      <c r="L30" s="44" t="s">
        <v>1414</v>
      </c>
    </row>
    <row r="32" spans="1:12" x14ac:dyDescent="0.2">
      <c r="A32" s="26" t="s">
        <v>1417</v>
      </c>
    </row>
    <row r="33" spans="1:12" ht="32" customHeight="1" x14ac:dyDescent="0.2">
      <c r="A33" s="17" t="s">
        <v>1418</v>
      </c>
      <c r="B33" s="17" t="s">
        <v>178</v>
      </c>
      <c r="C33" s="17" t="s">
        <v>199</v>
      </c>
      <c r="D33" s="17" t="s">
        <v>1419</v>
      </c>
      <c r="E33" s="17"/>
      <c r="F33" s="17"/>
      <c r="G33" s="17"/>
      <c r="H33" s="17"/>
      <c r="I33" s="17"/>
      <c r="J33" s="17"/>
      <c r="K33" s="17"/>
      <c r="L33" s="17"/>
    </row>
    <row r="34" spans="1:12" x14ac:dyDescent="0.2">
      <c r="A34" s="18" t="s">
        <v>1420</v>
      </c>
      <c r="B34" s="20">
        <v>18</v>
      </c>
      <c r="C34" s="20">
        <v>215</v>
      </c>
      <c r="D34" s="45">
        <f>C34/B34-1</f>
        <v>10.944444444444445</v>
      </c>
      <c r="E34" s="198" t="s">
        <v>1421</v>
      </c>
      <c r="F34" s="190"/>
      <c r="G34" s="190"/>
      <c r="H34" s="190"/>
      <c r="I34" s="190"/>
      <c r="J34" s="190"/>
      <c r="K34" s="190"/>
      <c r="L34" s="190"/>
    </row>
    <row r="35" spans="1:12" x14ac:dyDescent="0.2">
      <c r="A35" s="46" t="s">
        <v>1422</v>
      </c>
      <c r="B35" s="20">
        <v>83</v>
      </c>
      <c r="C35" s="20">
        <v>26</v>
      </c>
      <c r="D35" s="47">
        <f>C35/B35-1</f>
        <v>-0.68674698795180722</v>
      </c>
      <c r="E35" s="198" t="s">
        <v>1423</v>
      </c>
      <c r="F35" s="190"/>
      <c r="G35" s="190"/>
      <c r="H35" s="190"/>
      <c r="I35" s="190"/>
      <c r="J35" s="190"/>
      <c r="K35" s="190"/>
      <c r="L35" s="190"/>
    </row>
    <row r="36" spans="1:12" x14ac:dyDescent="0.2">
      <c r="A36" s="18" t="s">
        <v>1424</v>
      </c>
      <c r="B36" s="20">
        <v>177</v>
      </c>
      <c r="C36" s="20">
        <v>475</v>
      </c>
      <c r="D36" s="45">
        <f>C36/B36-1</f>
        <v>1.6836158192090394</v>
      </c>
      <c r="E36" s="198" t="s">
        <v>1421</v>
      </c>
      <c r="F36" s="190"/>
      <c r="G36" s="190"/>
      <c r="H36" s="190"/>
      <c r="I36" s="190"/>
      <c r="J36" s="190"/>
      <c r="K36" s="190"/>
      <c r="L36" s="190"/>
    </row>
    <row r="37" spans="1:12" x14ac:dyDescent="0.2">
      <c r="A37" s="46" t="s">
        <v>1425</v>
      </c>
      <c r="B37" s="20">
        <v>220</v>
      </c>
      <c r="C37" s="20">
        <v>322</v>
      </c>
      <c r="D37" s="45">
        <f>C37/B37-1</f>
        <v>0.46363636363636362</v>
      </c>
      <c r="E37" s="198" t="s">
        <v>1426</v>
      </c>
      <c r="F37" s="190"/>
      <c r="G37" s="190"/>
      <c r="H37" s="190"/>
      <c r="I37" s="190"/>
      <c r="J37" s="190"/>
      <c r="K37" s="190"/>
      <c r="L37" s="190"/>
    </row>
    <row r="38" spans="1:12" x14ac:dyDescent="0.2">
      <c r="A38" s="18" t="s">
        <v>1427</v>
      </c>
      <c r="B38" s="20">
        <v>7</v>
      </c>
      <c r="C38" s="20">
        <v>31</v>
      </c>
      <c r="D38" s="45">
        <f>C38/B38-1</f>
        <v>3.4285714285714288</v>
      </c>
      <c r="E38" s="198" t="s">
        <v>1428</v>
      </c>
      <c r="F38" s="190"/>
      <c r="G38" s="190"/>
      <c r="H38" s="190"/>
      <c r="I38" s="190"/>
      <c r="J38" s="190"/>
      <c r="K38" s="190"/>
      <c r="L38" s="190"/>
    </row>
    <row r="40" spans="1:12" ht="68" customHeight="1" x14ac:dyDescent="0.2">
      <c r="A40" s="193" t="s">
        <v>1429</v>
      </c>
      <c r="B40" s="190"/>
      <c r="C40" s="190"/>
      <c r="D40" s="190"/>
      <c r="E40" s="190"/>
      <c r="F40" s="190"/>
      <c r="G40" s="190"/>
      <c r="H40" s="190"/>
      <c r="I40" s="190"/>
      <c r="J40" s="190"/>
      <c r="K40" s="190"/>
      <c r="L40" s="190"/>
    </row>
    <row r="42" spans="1:12" ht="26" customHeight="1" x14ac:dyDescent="0.2">
      <c r="A42" s="199" t="s">
        <v>1430</v>
      </c>
      <c r="B42" s="190"/>
      <c r="C42" s="190"/>
      <c r="D42" s="190"/>
      <c r="E42" s="190"/>
      <c r="F42" s="190"/>
      <c r="G42" s="190"/>
      <c r="H42" s="190"/>
      <c r="I42" s="190"/>
      <c r="J42" s="190"/>
      <c r="K42" s="190"/>
      <c r="L42" s="190"/>
    </row>
  </sheetData>
  <mergeCells count="7">
    <mergeCell ref="E34:L34"/>
    <mergeCell ref="E35:L35"/>
    <mergeCell ref="A42:L42"/>
    <mergeCell ref="E38:L38"/>
    <mergeCell ref="E36:L36"/>
    <mergeCell ref="A40:L40"/>
    <mergeCell ref="E37:L3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45</vt:i4>
      </vt:variant>
    </vt:vector>
  </HeadingPairs>
  <TitlesOfParts>
    <vt:vector size="45" baseType="lpstr">
      <vt:lpstr>00 Read Me</vt:lpstr>
      <vt:lpstr>00b Corrections Applied</vt:lpstr>
      <vt:lpstr>01 Oncology Direction</vt:lpstr>
      <vt:lpstr>02 Modality Filing Trend</vt:lpstr>
      <vt:lpstr>03 Immunostimulants</vt:lpstr>
      <vt:lpstr>04 Intratumoral</vt:lpstr>
      <vt:lpstr>05 IT Immunostimulants</vt:lpstr>
      <vt:lpstr>06 Preclinical Pipeline</vt:lpstr>
      <vt:lpstr>07 Preclinical Research</vt:lpstr>
      <vt:lpstr>08 Glatiramoid White Space</vt:lpstr>
      <vt:lpstr>09 Melanoma Epidemiology</vt:lpstr>
      <vt:lpstr>10 Melanoma Approved Rx</vt:lpstr>
      <vt:lpstr>11 Melanoma Pipeline</vt:lpstr>
      <vt:lpstr>12 Melanoma Market</vt:lpstr>
      <vt:lpstr>13 Melanoma Challenges</vt:lpstr>
      <vt:lpstr>14 Melanoma Clinical Trials</vt:lpstr>
      <vt:lpstr>15 Asset Profiles</vt:lpstr>
      <vt:lpstr>16 ORR Benchmark</vt:lpstr>
      <vt:lpstr>17 The Failures</vt:lpstr>
      <vt:lpstr>18 Regulatory Designations</vt:lpstr>
      <vt:lpstr>19 Replimune Financing</vt:lpstr>
      <vt:lpstr>20 RP1 Timeline</vt:lpstr>
      <vt:lpstr>21 Replimune XBRL Series</vt:lpstr>
      <vt:lpstr>22 Moderna Merck INT</vt:lpstr>
      <vt:lpstr>23 MA Comparables</vt:lpstr>
      <vt:lpstr>24 Market $ and Economics</vt:lpstr>
      <vt:lpstr>25 Capital Flows Public</vt:lpstr>
      <vt:lpstr>26 FormD Quarterly</vt:lpstr>
      <vt:lpstr>27 FormD TTM Windows</vt:lpstr>
      <vt:lpstr>28 Round Size Bands</vt:lpstr>
      <vt:lpstr>29 Mega Rounds 100M+</vt:lpstr>
      <vt:lpstr>30 Stage Benchmarks</vt:lpstr>
      <vt:lpstr>31 Round Benchmarks Named</vt:lpstr>
      <vt:lpstr>32 Financing x Stage</vt:lpstr>
      <vt:lpstr>33 Melanoma-IO Cohort</vt:lpstr>
      <vt:lpstr>34 Tier1 Intratumoral</vt:lpstr>
      <vt:lpstr>35 Top 25 Rounds</vt:lpstr>
      <vt:lpstr>36 Named People on Form D</vt:lpstr>
      <vt:lpstr>37 Investors</vt:lpstr>
      <vt:lpstr>38 Active Investors 13DG</vt:lpstr>
      <vt:lpstr>39 Company Directory</vt:lpstr>
      <vt:lpstr>40 Raw Form D Universe</vt:lpstr>
      <vt:lpstr>41 Source Accessions</vt:lpstr>
      <vt:lpstr>42 How To Reproduce</vt:lpstr>
      <vt:lpstr>43 Gaps and Cautions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Nabil Alhakamy</cp:lastModifiedBy>
  <dcterms:created xsi:type="dcterms:W3CDTF">2026-09-02T21:09:23Z</dcterms:created>
  <dcterms:modified xsi:type="dcterms:W3CDTF">2026-09-02T22:04:16Z</dcterms:modified>
</cp:coreProperties>
</file>